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drawings/drawing5.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drawings/drawing6.xml" ContentType="application/vnd.openxmlformats-officedocument.drawing+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drawings/drawing7.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charts/chart17.xml" ContentType="application/vnd.openxmlformats-officedocument.drawingml.chart+xml"/>
  <Override PartName="/xl/theme/themeOverride17.xml" ContentType="application/vnd.openxmlformats-officedocument.themeOverride+xml"/>
  <Override PartName="/xl/drawings/drawing12.xml" ContentType="application/vnd.openxmlformats-officedocument.drawing+xml"/>
  <Override PartName="/xl/charts/chart18.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theme/themeOverride18.xml" ContentType="application/vnd.openxmlformats-officedocument.themeOverride+xml"/>
  <Override PartName="/xl/charts/chart20.xml" ContentType="application/vnd.openxmlformats-officedocument.drawingml.chart+xml"/>
  <Override PartName="/xl/theme/themeOverride19.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240" yWindow="45" windowWidth="19440" windowHeight="5640" tabRatio="956" activeTab="16"/>
  </bookViews>
  <sheets>
    <sheet name="descriptif" sheetId="31" r:id="rId1"/>
    <sheet name="type hospit" sheetId="3" r:id="rId2"/>
    <sheet name="régions_hs" sheetId="12" r:id="rId3"/>
    <sheet name="classe age_hs" sheetId="2" r:id="rId4"/>
    <sheet name="catégories_hs" sheetId="32" r:id="rId5"/>
    <sheet name="CAS_hs" sheetId="4" r:id="rId6"/>
    <sheet name="niveaux_hs" sheetId="30" r:id="rId7"/>
    <sheet name="CMD_hs" sheetId="6" r:id="rId8"/>
    <sheet name="racines_CMD" sheetId="19" r:id="rId9"/>
    <sheet name="DA_hs" sheetId="7" r:id="rId10"/>
    <sheet name="Tops racines_hs" sheetId="26" r:id="rId11"/>
    <sheet name="lourdeur" sheetId="22" r:id="rId12"/>
    <sheet name="cf" sheetId="23" r:id="rId13"/>
    <sheet name="Tops GHM_hs" sheetId="25" r:id="rId14"/>
    <sheet name="séances" sheetId="21" r:id="rId15"/>
    <sheet name="GHM_hs" sheetId="28" r:id="rId16"/>
    <sheet name="racines_hs" sheetId="27" r:id="rId17"/>
  </sheets>
  <externalReferences>
    <externalReference r:id="rId18"/>
    <externalReference r:id="rId19"/>
    <externalReference r:id="rId20"/>
  </externalReferences>
  <definedNames>
    <definedName name="_xlnm._FilterDatabase" localSheetId="7" hidden="1">CMD_hs!#REF!</definedName>
    <definedName name="_xlnm._FilterDatabase" localSheetId="9" hidden="1">DA_hs!$A$11:$R$36</definedName>
    <definedName name="_xlnm._FilterDatabase" localSheetId="15" hidden="1">GHM_hs!$A$5:$R$5</definedName>
    <definedName name="_xlnm._FilterDatabase" localSheetId="16" hidden="1">racines_hs!$A$4:$R$633</definedName>
    <definedName name="_xlnm._FilterDatabase" localSheetId="2" hidden="1">régions_hs!#REF!</definedName>
    <definedName name="_xlnm._FilterDatabase" localSheetId="13" hidden="1">'Tops GHM_hs'!$A$80:$R$90</definedName>
    <definedName name="_xlnm._FilterDatabase" localSheetId="10" hidden="1">'Tops racines_hs'!$A$80:$R$90</definedName>
    <definedName name="categ_2012hospit" localSheetId="4">#REF!</definedName>
    <definedName name="categ_2012hospit" localSheetId="8">racines_CMD!$A$12:$S$17</definedName>
    <definedName name="categ_2012hospit" localSheetId="14">séances!$A$10:$M$25</definedName>
    <definedName name="categ_2012hospit">#REF!</definedName>
    <definedName name="categ_2014hospit">#REF!</definedName>
    <definedName name="_xlnm.Print_Titles" localSheetId="15">GHM_hs!$4:$4</definedName>
    <definedName name="_xlnm.Print_Titles" localSheetId="16">racines_hs!$4:$4</definedName>
    <definedName name="_xlnm.Print_Area" localSheetId="5">CAS_hs!$A$1:$R$59</definedName>
    <definedName name="_xlnm.Print_Area" localSheetId="4">catégories_hs!$A$1:$R$43</definedName>
    <definedName name="_xlnm.Print_Area" localSheetId="12">cf!$A$1:$Q$39</definedName>
    <definedName name="_xlnm.Print_Area" localSheetId="3">'classe age_hs'!$A$1:$Q$57</definedName>
    <definedName name="_xlnm.Print_Area" localSheetId="7">CMD_hs!$A$1:$R$87</definedName>
    <definedName name="_xlnm.Print_Area" localSheetId="9">DA_hs!$A$1:$R$85</definedName>
    <definedName name="_xlnm.Print_Area" localSheetId="0">descriptif!$B$1:$G$55</definedName>
    <definedName name="_xlnm.Print_Area" localSheetId="11">lourdeur!$A$1:$Q$40</definedName>
    <definedName name="_xlnm.Print_Area" localSheetId="6">niveaux_hs!$A$1:$Q$72</definedName>
    <definedName name="_xlnm.Print_Area" localSheetId="8">racines_CMD!$A$1:$S$59</definedName>
    <definedName name="_xlnm.Print_Area" localSheetId="2">régions_hs!$A$1:$Q$65</definedName>
    <definedName name="_xlnm.Print_Area" localSheetId="14">séances!$A$1:$M$39</definedName>
    <definedName name="_xlnm.Print_Area" localSheetId="10">'Tops racines_hs'!$A$1:$R$91</definedName>
    <definedName name="_xlnm.Print_Area" localSheetId="1">'type hospit'!$A$1:$Q$48</definedName>
  </definedNames>
  <calcPr calcId="145621"/>
</workbook>
</file>

<file path=xl/calcChain.xml><?xml version="1.0" encoding="utf-8"?>
<calcChain xmlns="http://schemas.openxmlformats.org/spreadsheetml/2006/main">
  <c r="F16" i="3" l="1"/>
  <c r="L16" i="3"/>
  <c r="P12" i="3" l="1"/>
  <c r="Q16" i="3"/>
  <c r="Q15" i="3"/>
  <c r="Q14" i="3"/>
  <c r="Q13" i="3"/>
  <c r="Q12" i="3"/>
  <c r="P16" i="3"/>
  <c r="P15" i="3"/>
  <c r="P14" i="3"/>
  <c r="P13" i="3"/>
  <c r="O12" i="3"/>
  <c r="O16" i="3"/>
  <c r="O15" i="3"/>
  <c r="O14" i="3"/>
  <c r="O13" i="3"/>
  <c r="N16" i="3"/>
  <c r="N15" i="3"/>
  <c r="N14" i="3"/>
  <c r="N13" i="3"/>
  <c r="N12" i="3"/>
  <c r="K16" i="3"/>
  <c r="M16" i="3" s="1"/>
  <c r="I16" i="3"/>
  <c r="H16" i="3"/>
  <c r="J16" i="3" s="1"/>
  <c r="G16" i="3"/>
  <c r="E16" i="3"/>
  <c r="D16" i="3"/>
  <c r="C16" i="3"/>
  <c r="B16" i="3"/>
  <c r="Q13" i="23" l="1"/>
  <c r="Q14" i="23"/>
  <c r="Q15" i="23"/>
  <c r="P13" i="23"/>
  <c r="P14" i="23"/>
  <c r="P15" i="23"/>
  <c r="O13" i="23"/>
  <c r="O14" i="23"/>
  <c r="O15" i="23"/>
  <c r="N13" i="23"/>
  <c r="N14" i="23"/>
  <c r="N15" i="23"/>
  <c r="G12" i="23"/>
  <c r="Q12" i="23" s="1"/>
  <c r="F12" i="23"/>
  <c r="P12" i="23" s="1"/>
  <c r="E12" i="23"/>
  <c r="D12" i="23"/>
  <c r="C12" i="23"/>
  <c r="B12" i="23"/>
  <c r="I12" i="23" l="1"/>
  <c r="H12" i="23"/>
  <c r="N12" i="23"/>
  <c r="J12" i="23"/>
  <c r="K12" i="23"/>
  <c r="O12" i="23"/>
  <c r="L12" i="23"/>
  <c r="M12" i="23" l="1"/>
  <c r="G25" i="21" l="1"/>
  <c r="F25" i="21"/>
  <c r="E25" i="21"/>
  <c r="H25" i="21" s="1"/>
  <c r="D25" i="21"/>
  <c r="I25" i="21" s="1"/>
  <c r="C25" i="21"/>
  <c r="B25" i="21"/>
  <c r="G20" i="21"/>
  <c r="K20" i="21" s="1"/>
  <c r="F20" i="21"/>
  <c r="L20" i="21" s="1"/>
  <c r="E20" i="21"/>
  <c r="D20" i="21"/>
  <c r="C20" i="21"/>
  <c r="B20" i="21"/>
  <c r="L16" i="21"/>
  <c r="K16" i="21"/>
  <c r="M16" i="21" s="1"/>
  <c r="I16" i="21"/>
  <c r="H16" i="21"/>
  <c r="J16" i="21" s="1"/>
  <c r="G15" i="21"/>
  <c r="F15" i="21"/>
  <c r="F17" i="21" s="1"/>
  <c r="E15" i="21"/>
  <c r="E17" i="21" s="1"/>
  <c r="E26" i="21" s="1"/>
  <c r="D15" i="21"/>
  <c r="D17" i="21" s="1"/>
  <c r="D26" i="21" s="1"/>
  <c r="C15" i="21"/>
  <c r="C17" i="21" s="1"/>
  <c r="B15" i="21"/>
  <c r="L14" i="21"/>
  <c r="K14" i="21"/>
  <c r="M14" i="21" s="1"/>
  <c r="I14" i="21"/>
  <c r="H14" i="21"/>
  <c r="L13" i="21"/>
  <c r="K13" i="21"/>
  <c r="M13" i="21" s="1"/>
  <c r="I13" i="21"/>
  <c r="H13" i="21"/>
  <c r="L12" i="21"/>
  <c r="K12" i="21"/>
  <c r="M12" i="21" s="1"/>
  <c r="I12" i="21"/>
  <c r="H12" i="21"/>
  <c r="L11" i="21"/>
  <c r="K11" i="21"/>
  <c r="M11" i="21" s="1"/>
  <c r="I11" i="21"/>
  <c r="H11" i="21"/>
  <c r="R81" i="25"/>
  <c r="Q81" i="25"/>
  <c r="P81" i="25"/>
  <c r="O81" i="25"/>
  <c r="N81" i="25"/>
  <c r="M81" i="25"/>
  <c r="L81" i="25"/>
  <c r="K81" i="25"/>
  <c r="J81" i="25"/>
  <c r="I81" i="25"/>
  <c r="H81" i="25"/>
  <c r="G81" i="25"/>
  <c r="F81" i="25"/>
  <c r="E81" i="25"/>
  <c r="D81" i="25"/>
  <c r="C81" i="25"/>
  <c r="R82" i="25"/>
  <c r="Q82" i="25"/>
  <c r="P82" i="25"/>
  <c r="O82" i="25"/>
  <c r="N82" i="25"/>
  <c r="M82" i="25"/>
  <c r="L82" i="25"/>
  <c r="K82" i="25"/>
  <c r="J82" i="25"/>
  <c r="I82" i="25"/>
  <c r="H82" i="25"/>
  <c r="G82" i="25"/>
  <c r="F82" i="25"/>
  <c r="E82" i="25"/>
  <c r="D82" i="25"/>
  <c r="C82" i="25"/>
  <c r="R83" i="25"/>
  <c r="Q83" i="25"/>
  <c r="P83" i="25"/>
  <c r="O83" i="25"/>
  <c r="N83" i="25"/>
  <c r="M83" i="25"/>
  <c r="L83" i="25"/>
  <c r="K83" i="25"/>
  <c r="J83" i="25"/>
  <c r="I83" i="25"/>
  <c r="H83" i="25"/>
  <c r="G83" i="25"/>
  <c r="F83" i="25"/>
  <c r="E83" i="25"/>
  <c r="D83" i="25"/>
  <c r="C83" i="25"/>
  <c r="R84" i="25"/>
  <c r="Q84" i="25"/>
  <c r="P84" i="25"/>
  <c r="O84" i="25"/>
  <c r="N84" i="25"/>
  <c r="M84" i="25"/>
  <c r="L84" i="25"/>
  <c r="K84" i="25"/>
  <c r="J84" i="25"/>
  <c r="I84" i="25"/>
  <c r="H84" i="25"/>
  <c r="G84" i="25"/>
  <c r="F84" i="25"/>
  <c r="E84" i="25"/>
  <c r="D84" i="25"/>
  <c r="C84" i="25"/>
  <c r="R85" i="25"/>
  <c r="Q85" i="25"/>
  <c r="P85" i="25"/>
  <c r="O85" i="25"/>
  <c r="N85" i="25"/>
  <c r="M85" i="25"/>
  <c r="L85" i="25"/>
  <c r="K85" i="25"/>
  <c r="J85" i="25"/>
  <c r="I85" i="25"/>
  <c r="H85" i="25"/>
  <c r="G85" i="25"/>
  <c r="F85" i="25"/>
  <c r="E85" i="25"/>
  <c r="D85" i="25"/>
  <c r="C85" i="25"/>
  <c r="R86" i="25"/>
  <c r="Q86" i="25"/>
  <c r="P86" i="25"/>
  <c r="O86" i="25"/>
  <c r="N86" i="25"/>
  <c r="M86" i="25"/>
  <c r="L86" i="25"/>
  <c r="K86" i="25"/>
  <c r="J86" i="25"/>
  <c r="I86" i="25"/>
  <c r="H86" i="25"/>
  <c r="G86" i="25"/>
  <c r="F86" i="25"/>
  <c r="E86" i="25"/>
  <c r="D86" i="25"/>
  <c r="C86" i="25"/>
  <c r="R87" i="25"/>
  <c r="Q87" i="25"/>
  <c r="P87" i="25"/>
  <c r="O87" i="25"/>
  <c r="N87" i="25"/>
  <c r="M87" i="25"/>
  <c r="L87" i="25"/>
  <c r="K87" i="25"/>
  <c r="J87" i="25"/>
  <c r="I87" i="25"/>
  <c r="H87" i="25"/>
  <c r="G87" i="25"/>
  <c r="F87" i="25"/>
  <c r="E87" i="25"/>
  <c r="D87" i="25"/>
  <c r="C87" i="25"/>
  <c r="R88" i="25"/>
  <c r="Q88" i="25"/>
  <c r="P88" i="25"/>
  <c r="O88" i="25"/>
  <c r="N88" i="25"/>
  <c r="M88" i="25"/>
  <c r="L88" i="25"/>
  <c r="K88" i="25"/>
  <c r="J88" i="25"/>
  <c r="I88" i="25"/>
  <c r="H88" i="25"/>
  <c r="G88" i="25"/>
  <c r="F88" i="25"/>
  <c r="E88" i="25"/>
  <c r="D88" i="25"/>
  <c r="C88" i="25"/>
  <c r="R89" i="25"/>
  <c r="Q89" i="25"/>
  <c r="P89" i="25"/>
  <c r="O89" i="25"/>
  <c r="N89" i="25"/>
  <c r="M89" i="25"/>
  <c r="L89" i="25"/>
  <c r="K89" i="25"/>
  <c r="J89" i="25"/>
  <c r="I89" i="25"/>
  <c r="H89" i="25"/>
  <c r="G89" i="25"/>
  <c r="F89" i="25"/>
  <c r="E89" i="25"/>
  <c r="D89" i="25"/>
  <c r="C89" i="25"/>
  <c r="R90" i="25"/>
  <c r="Q90" i="25"/>
  <c r="P90" i="25"/>
  <c r="O90" i="25"/>
  <c r="N90" i="25"/>
  <c r="M90" i="25"/>
  <c r="L90" i="25"/>
  <c r="K90" i="25"/>
  <c r="J90" i="25"/>
  <c r="I90" i="25"/>
  <c r="H90" i="25"/>
  <c r="G90" i="25"/>
  <c r="F90" i="25"/>
  <c r="E90" i="25"/>
  <c r="D90" i="25"/>
  <c r="C90" i="25"/>
  <c r="R56" i="25"/>
  <c r="Q56" i="25"/>
  <c r="P56" i="25"/>
  <c r="O56" i="25"/>
  <c r="N56" i="25"/>
  <c r="M56" i="25"/>
  <c r="L56" i="25"/>
  <c r="K56" i="25"/>
  <c r="J56" i="25"/>
  <c r="I56" i="25"/>
  <c r="H56" i="25"/>
  <c r="G56" i="25"/>
  <c r="F56" i="25"/>
  <c r="E56" i="25"/>
  <c r="D56" i="25"/>
  <c r="C56" i="25"/>
  <c r="R55" i="25"/>
  <c r="Q55" i="25"/>
  <c r="P55" i="25"/>
  <c r="O55" i="25"/>
  <c r="N55" i="25"/>
  <c r="M55" i="25"/>
  <c r="L55" i="25"/>
  <c r="K55" i="25"/>
  <c r="J55" i="25"/>
  <c r="I55" i="25"/>
  <c r="H55" i="25"/>
  <c r="G55" i="25"/>
  <c r="F55" i="25"/>
  <c r="E55" i="25"/>
  <c r="D55" i="25"/>
  <c r="C55" i="25"/>
  <c r="R54" i="25"/>
  <c r="Q54" i="25"/>
  <c r="P54" i="25"/>
  <c r="O54" i="25"/>
  <c r="N54" i="25"/>
  <c r="M54" i="25"/>
  <c r="L54" i="25"/>
  <c r="K54" i="25"/>
  <c r="J54" i="25"/>
  <c r="I54" i="25"/>
  <c r="H54" i="25"/>
  <c r="G54" i="25"/>
  <c r="F54" i="25"/>
  <c r="E54" i="25"/>
  <c r="D54" i="25"/>
  <c r="C54" i="25"/>
  <c r="R53" i="25"/>
  <c r="Q53" i="25"/>
  <c r="P53" i="25"/>
  <c r="O53" i="25"/>
  <c r="N53" i="25"/>
  <c r="M53" i="25"/>
  <c r="L53" i="25"/>
  <c r="K53" i="25"/>
  <c r="J53" i="25"/>
  <c r="I53" i="25"/>
  <c r="H53" i="25"/>
  <c r="G53" i="25"/>
  <c r="F53" i="25"/>
  <c r="E53" i="25"/>
  <c r="D53" i="25"/>
  <c r="C53" i="25"/>
  <c r="R52" i="25"/>
  <c r="Q52" i="25"/>
  <c r="P52" i="25"/>
  <c r="O52" i="25"/>
  <c r="N52" i="25"/>
  <c r="M52" i="25"/>
  <c r="L52" i="25"/>
  <c r="K52" i="25"/>
  <c r="J52" i="25"/>
  <c r="I52" i="25"/>
  <c r="H52" i="25"/>
  <c r="G52" i="25"/>
  <c r="F52" i="25"/>
  <c r="E52" i="25"/>
  <c r="D52" i="25"/>
  <c r="C52" i="25"/>
  <c r="R51" i="25"/>
  <c r="Q51" i="25"/>
  <c r="P51" i="25"/>
  <c r="O51" i="25"/>
  <c r="N51" i="25"/>
  <c r="M51" i="25"/>
  <c r="L51" i="25"/>
  <c r="K51" i="25"/>
  <c r="J51" i="25"/>
  <c r="I51" i="25"/>
  <c r="H51" i="25"/>
  <c r="G51" i="25"/>
  <c r="F51" i="25"/>
  <c r="E51" i="25"/>
  <c r="D51" i="25"/>
  <c r="C51" i="25"/>
  <c r="R50" i="25"/>
  <c r="Q50" i="25"/>
  <c r="P50" i="25"/>
  <c r="O50" i="25"/>
  <c r="N50" i="25"/>
  <c r="M50" i="25"/>
  <c r="L50" i="25"/>
  <c r="K50" i="25"/>
  <c r="J50" i="25"/>
  <c r="I50" i="25"/>
  <c r="H50" i="25"/>
  <c r="G50" i="25"/>
  <c r="F50" i="25"/>
  <c r="E50" i="25"/>
  <c r="D50" i="25"/>
  <c r="C50" i="25"/>
  <c r="R49" i="25"/>
  <c r="Q49" i="25"/>
  <c r="P49" i="25"/>
  <c r="O49" i="25"/>
  <c r="N49" i="25"/>
  <c r="M49" i="25"/>
  <c r="L49" i="25"/>
  <c r="K49" i="25"/>
  <c r="J49" i="25"/>
  <c r="I49" i="25"/>
  <c r="H49" i="25"/>
  <c r="G49" i="25"/>
  <c r="F49" i="25"/>
  <c r="E49" i="25"/>
  <c r="D49" i="25"/>
  <c r="C49" i="25"/>
  <c r="R48" i="25"/>
  <c r="Q48" i="25"/>
  <c r="P48" i="25"/>
  <c r="O48" i="25"/>
  <c r="N48" i="25"/>
  <c r="M48" i="25"/>
  <c r="L48" i="25"/>
  <c r="K48" i="25"/>
  <c r="J48" i="25"/>
  <c r="I48" i="25"/>
  <c r="H48" i="25"/>
  <c r="G48" i="25"/>
  <c r="F48" i="25"/>
  <c r="E48" i="25"/>
  <c r="D48" i="25"/>
  <c r="C48" i="25"/>
  <c r="R47" i="25"/>
  <c r="Q47" i="25"/>
  <c r="P47" i="25"/>
  <c r="O47" i="25"/>
  <c r="N47" i="25"/>
  <c r="M47" i="25"/>
  <c r="L47" i="25"/>
  <c r="K47" i="25"/>
  <c r="J47" i="25"/>
  <c r="I47" i="25"/>
  <c r="H47" i="25"/>
  <c r="G47" i="25"/>
  <c r="F47" i="25"/>
  <c r="E47" i="25"/>
  <c r="D47" i="25"/>
  <c r="C47" i="25"/>
  <c r="R22" i="25"/>
  <c r="Q22" i="25"/>
  <c r="P22" i="25"/>
  <c r="O22" i="25"/>
  <c r="N22" i="25"/>
  <c r="M22" i="25"/>
  <c r="L22" i="25"/>
  <c r="K22" i="25"/>
  <c r="J22" i="25"/>
  <c r="I22" i="25"/>
  <c r="H22" i="25"/>
  <c r="G22" i="25"/>
  <c r="F22" i="25"/>
  <c r="E22" i="25"/>
  <c r="D22" i="25"/>
  <c r="C22" i="25"/>
  <c r="R21" i="25"/>
  <c r="Q21" i="25"/>
  <c r="P21" i="25"/>
  <c r="O21" i="25"/>
  <c r="N21" i="25"/>
  <c r="M21" i="25"/>
  <c r="L21" i="25"/>
  <c r="K21" i="25"/>
  <c r="J21" i="25"/>
  <c r="I21" i="25"/>
  <c r="H21" i="25"/>
  <c r="G21" i="25"/>
  <c r="F21" i="25"/>
  <c r="E21" i="25"/>
  <c r="D21" i="25"/>
  <c r="C21" i="25"/>
  <c r="R20" i="25"/>
  <c r="Q20" i="25"/>
  <c r="P20" i="25"/>
  <c r="O20" i="25"/>
  <c r="N20" i="25"/>
  <c r="M20" i="25"/>
  <c r="L20" i="25"/>
  <c r="K20" i="25"/>
  <c r="J20" i="25"/>
  <c r="I20" i="25"/>
  <c r="H20" i="25"/>
  <c r="G20" i="25"/>
  <c r="F20" i="25"/>
  <c r="E20" i="25"/>
  <c r="D20" i="25"/>
  <c r="C20" i="25"/>
  <c r="R19" i="25"/>
  <c r="Q19" i="25"/>
  <c r="P19" i="25"/>
  <c r="O19" i="25"/>
  <c r="N19" i="25"/>
  <c r="M19" i="25"/>
  <c r="L19" i="25"/>
  <c r="K19" i="25"/>
  <c r="J19" i="25"/>
  <c r="I19" i="25"/>
  <c r="H19" i="25"/>
  <c r="G19" i="25"/>
  <c r="F19" i="25"/>
  <c r="E19" i="25"/>
  <c r="D19" i="25"/>
  <c r="C19" i="25"/>
  <c r="R18" i="25"/>
  <c r="Q18" i="25"/>
  <c r="P18" i="25"/>
  <c r="O18" i="25"/>
  <c r="N18" i="25"/>
  <c r="M18" i="25"/>
  <c r="L18" i="25"/>
  <c r="K18" i="25"/>
  <c r="J18" i="25"/>
  <c r="I18" i="25"/>
  <c r="H18" i="25"/>
  <c r="G18" i="25"/>
  <c r="F18" i="25"/>
  <c r="E18" i="25"/>
  <c r="D18" i="25"/>
  <c r="C18" i="25"/>
  <c r="R17" i="25"/>
  <c r="Q17" i="25"/>
  <c r="P17" i="25"/>
  <c r="O17" i="25"/>
  <c r="N17" i="25"/>
  <c r="M17" i="25"/>
  <c r="L17" i="25"/>
  <c r="K17" i="25"/>
  <c r="J17" i="25"/>
  <c r="I17" i="25"/>
  <c r="H17" i="25"/>
  <c r="G17" i="25"/>
  <c r="F17" i="25"/>
  <c r="E17" i="25"/>
  <c r="D17" i="25"/>
  <c r="C17" i="25"/>
  <c r="R16" i="25"/>
  <c r="Q16" i="25"/>
  <c r="P16" i="25"/>
  <c r="O16" i="25"/>
  <c r="N16" i="25"/>
  <c r="M16" i="25"/>
  <c r="L16" i="25"/>
  <c r="K16" i="25"/>
  <c r="J16" i="25"/>
  <c r="I16" i="25"/>
  <c r="H16" i="25"/>
  <c r="G16" i="25"/>
  <c r="F16" i="25"/>
  <c r="E16" i="25"/>
  <c r="D16" i="25"/>
  <c r="C16" i="25"/>
  <c r="R15" i="25"/>
  <c r="Q15" i="25"/>
  <c r="P15" i="25"/>
  <c r="O15" i="25"/>
  <c r="N15" i="25"/>
  <c r="M15" i="25"/>
  <c r="L15" i="25"/>
  <c r="K15" i="25"/>
  <c r="J15" i="25"/>
  <c r="I15" i="25"/>
  <c r="H15" i="25"/>
  <c r="G15" i="25"/>
  <c r="F15" i="25"/>
  <c r="E15" i="25"/>
  <c r="D15" i="25"/>
  <c r="C15" i="25"/>
  <c r="R14" i="25"/>
  <c r="Q14" i="25"/>
  <c r="P14" i="25"/>
  <c r="O14" i="25"/>
  <c r="N14" i="25"/>
  <c r="M14" i="25"/>
  <c r="L14" i="25"/>
  <c r="K14" i="25"/>
  <c r="J14" i="25"/>
  <c r="I14" i="25"/>
  <c r="H14" i="25"/>
  <c r="G14" i="25"/>
  <c r="F14" i="25"/>
  <c r="E14" i="25"/>
  <c r="D14" i="25"/>
  <c r="C14" i="25"/>
  <c r="R13" i="25"/>
  <c r="Q13" i="25"/>
  <c r="P13" i="25"/>
  <c r="O13" i="25"/>
  <c r="N13" i="25"/>
  <c r="M13" i="25"/>
  <c r="L13" i="25"/>
  <c r="K13" i="25"/>
  <c r="J13" i="25"/>
  <c r="I13" i="25"/>
  <c r="H13" i="25"/>
  <c r="G13" i="25"/>
  <c r="F13" i="25"/>
  <c r="E13" i="25"/>
  <c r="D13" i="25"/>
  <c r="C13" i="25"/>
  <c r="B2421" i="28"/>
  <c r="B2420" i="28"/>
  <c r="B2419" i="28"/>
  <c r="B2418" i="28"/>
  <c r="B2417" i="28"/>
  <c r="B2416" i="28"/>
  <c r="B2415" i="28"/>
  <c r="B2414" i="28"/>
  <c r="B2413" i="28"/>
  <c r="B2412" i="28"/>
  <c r="B2411" i="28"/>
  <c r="B2410" i="28"/>
  <c r="B2409" i="28"/>
  <c r="B2408" i="28"/>
  <c r="B2407" i="28"/>
  <c r="B2406" i="28"/>
  <c r="B2405" i="28"/>
  <c r="B2404" i="28"/>
  <c r="B48" i="25" s="1"/>
  <c r="B2403" i="28"/>
  <c r="B2402" i="28"/>
  <c r="B2401" i="28"/>
  <c r="B2400" i="28"/>
  <c r="B2399" i="28"/>
  <c r="B2398" i="28"/>
  <c r="B2397" i="28"/>
  <c r="B2396" i="28"/>
  <c r="B2395" i="28"/>
  <c r="B2394" i="28"/>
  <c r="B2393" i="28"/>
  <c r="B2392" i="28"/>
  <c r="B2391" i="28"/>
  <c r="B2390" i="28"/>
  <c r="B2389" i="28"/>
  <c r="B2388" i="28"/>
  <c r="B2387" i="28"/>
  <c r="B2386" i="28"/>
  <c r="B2385" i="28"/>
  <c r="B2384" i="28"/>
  <c r="B2383" i="28"/>
  <c r="B2382" i="28"/>
  <c r="B2381" i="28"/>
  <c r="B2380" i="28"/>
  <c r="B2379" i="28"/>
  <c r="B2378" i="28"/>
  <c r="B2377" i="28"/>
  <c r="B2376" i="28"/>
  <c r="B2375" i="28"/>
  <c r="B2374" i="28"/>
  <c r="B2373" i="28"/>
  <c r="B2372" i="28"/>
  <c r="B2371" i="28"/>
  <c r="B2370" i="28"/>
  <c r="B2369" i="28"/>
  <c r="B2368" i="28"/>
  <c r="B2367" i="28"/>
  <c r="B2366" i="28"/>
  <c r="B2365" i="28"/>
  <c r="B2364" i="28"/>
  <c r="B2363" i="28"/>
  <c r="B2362" i="28"/>
  <c r="B2361" i="28"/>
  <c r="B2360" i="28"/>
  <c r="B2359" i="28"/>
  <c r="B2358" i="28"/>
  <c r="B2357" i="28"/>
  <c r="B2356" i="28"/>
  <c r="B2355" i="28"/>
  <c r="B2354" i="28"/>
  <c r="B2353" i="28"/>
  <c r="B2352" i="28"/>
  <c r="B2351" i="28"/>
  <c r="B2350" i="28"/>
  <c r="B2349" i="28"/>
  <c r="B2348" i="28"/>
  <c r="B2347" i="28"/>
  <c r="B2346" i="28"/>
  <c r="B2345" i="28"/>
  <c r="B2344" i="28"/>
  <c r="B2343" i="28"/>
  <c r="B2342" i="28"/>
  <c r="B2341" i="28"/>
  <c r="B2340" i="28"/>
  <c r="B2339" i="28"/>
  <c r="B2338" i="28"/>
  <c r="B2337" i="28"/>
  <c r="B2336" i="28"/>
  <c r="B2335" i="28"/>
  <c r="B2334" i="28"/>
  <c r="B2333" i="28"/>
  <c r="B2332" i="28"/>
  <c r="B2331" i="28"/>
  <c r="B2330" i="28"/>
  <c r="B2329" i="28"/>
  <c r="B2328" i="28"/>
  <c r="B2327" i="28"/>
  <c r="B2326" i="28"/>
  <c r="B2325" i="28"/>
  <c r="B2324" i="28"/>
  <c r="B2323" i="28"/>
  <c r="B2322" i="28"/>
  <c r="B2321" i="28"/>
  <c r="B2320" i="28"/>
  <c r="B2319" i="28"/>
  <c r="B2318" i="28"/>
  <c r="B2317" i="28"/>
  <c r="B2316" i="28"/>
  <c r="B2315" i="28"/>
  <c r="B2314" i="28"/>
  <c r="B2313" i="28"/>
  <c r="B2312" i="28"/>
  <c r="B2311" i="28"/>
  <c r="B2310" i="28"/>
  <c r="B2309" i="28"/>
  <c r="B2308" i="28"/>
  <c r="B2307" i="28"/>
  <c r="B2306" i="28"/>
  <c r="B2305" i="28"/>
  <c r="B2304" i="28"/>
  <c r="B2303" i="28"/>
  <c r="B2302" i="28"/>
  <c r="B2301" i="28"/>
  <c r="B2300" i="28"/>
  <c r="B2299" i="28"/>
  <c r="B2298" i="28"/>
  <c r="B2297" i="28"/>
  <c r="B2296" i="28"/>
  <c r="B2295" i="28"/>
  <c r="B2294" i="28"/>
  <c r="B2293" i="28"/>
  <c r="B2292" i="28"/>
  <c r="B2291" i="28"/>
  <c r="B2290" i="28"/>
  <c r="B2289" i="28"/>
  <c r="B2288" i="28"/>
  <c r="B2287" i="28"/>
  <c r="B2286" i="28"/>
  <c r="B2285" i="28"/>
  <c r="B2284" i="28"/>
  <c r="B2283" i="28"/>
  <c r="B2282" i="28"/>
  <c r="B2281" i="28"/>
  <c r="B2280" i="28"/>
  <c r="B2279" i="28"/>
  <c r="B2278" i="28"/>
  <c r="B2277" i="28"/>
  <c r="B2276" i="28"/>
  <c r="B2275" i="28"/>
  <c r="B2274" i="28"/>
  <c r="B2273" i="28"/>
  <c r="B2272" i="28"/>
  <c r="B2271" i="28"/>
  <c r="B2270" i="28"/>
  <c r="B2269" i="28"/>
  <c r="B2268" i="28"/>
  <c r="B2267" i="28"/>
  <c r="B2266" i="28"/>
  <c r="B2265" i="28"/>
  <c r="B2264" i="28"/>
  <c r="B2263" i="28"/>
  <c r="B2262" i="28"/>
  <c r="B2261" i="28"/>
  <c r="B2260" i="28"/>
  <c r="B2259" i="28"/>
  <c r="B2258" i="28"/>
  <c r="B2257" i="28"/>
  <c r="B2256" i="28"/>
  <c r="B2255" i="28"/>
  <c r="B2254" i="28"/>
  <c r="B2253" i="28"/>
  <c r="B2252" i="28"/>
  <c r="B2251" i="28"/>
  <c r="B2250" i="28"/>
  <c r="B2249" i="28"/>
  <c r="B2248" i="28"/>
  <c r="B2247" i="28"/>
  <c r="B2246" i="28"/>
  <c r="B2245" i="28"/>
  <c r="B2244" i="28"/>
  <c r="B2243" i="28"/>
  <c r="B2242" i="28"/>
  <c r="B2241" i="28"/>
  <c r="B2240" i="28"/>
  <c r="B2239" i="28"/>
  <c r="B2238" i="28"/>
  <c r="B2237" i="28"/>
  <c r="B2236" i="28"/>
  <c r="B2235" i="28"/>
  <c r="B2234" i="28"/>
  <c r="B2233" i="28"/>
  <c r="B2232" i="28"/>
  <c r="B2231" i="28"/>
  <c r="B2230" i="28"/>
  <c r="B2229" i="28"/>
  <c r="B2228" i="28"/>
  <c r="B2227" i="28"/>
  <c r="B2226" i="28"/>
  <c r="B2225" i="28"/>
  <c r="B2224" i="28"/>
  <c r="B2223" i="28"/>
  <c r="B2222" i="28"/>
  <c r="B2221" i="28"/>
  <c r="B2220" i="28"/>
  <c r="B2219" i="28"/>
  <c r="B2218" i="28"/>
  <c r="B2217" i="28"/>
  <c r="B2216" i="28"/>
  <c r="B2215" i="28"/>
  <c r="B2214" i="28"/>
  <c r="B2213" i="28"/>
  <c r="B2212" i="28"/>
  <c r="B2211" i="28"/>
  <c r="B2210" i="28"/>
  <c r="B2209" i="28"/>
  <c r="B2208" i="28"/>
  <c r="B2207" i="28"/>
  <c r="B2206" i="28"/>
  <c r="B2205" i="28"/>
  <c r="B2204" i="28"/>
  <c r="B2203" i="28"/>
  <c r="B2202" i="28"/>
  <c r="B2201" i="28"/>
  <c r="B2200" i="28"/>
  <c r="B2199" i="28"/>
  <c r="B2198" i="28"/>
  <c r="B2197" i="28"/>
  <c r="B2196" i="28"/>
  <c r="B2195" i="28"/>
  <c r="B2194" i="28"/>
  <c r="B2193" i="28"/>
  <c r="B2192" i="28"/>
  <c r="B2191" i="28"/>
  <c r="B2190" i="28"/>
  <c r="B2189" i="28"/>
  <c r="B2188" i="28"/>
  <c r="B2187" i="28"/>
  <c r="B2186" i="28"/>
  <c r="B2185" i="28"/>
  <c r="B2184" i="28"/>
  <c r="B2183" i="28"/>
  <c r="B2182" i="28"/>
  <c r="B2181" i="28"/>
  <c r="B2180" i="28"/>
  <c r="B2179" i="28"/>
  <c r="B2178" i="28"/>
  <c r="B2177" i="28"/>
  <c r="B2176" i="28"/>
  <c r="B2175" i="28"/>
  <c r="B2174" i="28"/>
  <c r="B2173" i="28"/>
  <c r="B2172" i="28"/>
  <c r="B2171" i="28"/>
  <c r="B2170" i="28"/>
  <c r="B2169" i="28"/>
  <c r="B2168" i="28"/>
  <c r="B2167" i="28"/>
  <c r="B2166" i="28"/>
  <c r="B2165" i="28"/>
  <c r="B2164" i="28"/>
  <c r="B2163" i="28"/>
  <c r="B2162" i="28"/>
  <c r="B2161" i="28"/>
  <c r="B2160" i="28"/>
  <c r="B2159" i="28"/>
  <c r="B2158" i="28"/>
  <c r="B2157" i="28"/>
  <c r="B2156" i="28"/>
  <c r="B2155" i="28"/>
  <c r="B2154" i="28"/>
  <c r="B2153" i="28"/>
  <c r="B2152" i="28"/>
  <c r="B2151" i="28"/>
  <c r="B2150" i="28"/>
  <c r="B2149" i="28"/>
  <c r="B2148" i="28"/>
  <c r="B2147" i="28"/>
  <c r="B2146" i="28"/>
  <c r="B2145" i="28"/>
  <c r="B2144" i="28"/>
  <c r="B2143" i="28"/>
  <c r="B2142" i="28"/>
  <c r="B2141" i="28"/>
  <c r="B2140" i="28"/>
  <c r="B2139" i="28"/>
  <c r="B2138" i="28"/>
  <c r="B2137" i="28"/>
  <c r="B2136" i="28"/>
  <c r="B2135" i="28"/>
  <c r="B2134" i="28"/>
  <c r="B2133" i="28"/>
  <c r="B2132" i="28"/>
  <c r="B2131" i="28"/>
  <c r="B2130" i="28"/>
  <c r="B2129" i="28"/>
  <c r="B2128" i="28"/>
  <c r="B2127" i="28"/>
  <c r="B2126" i="28"/>
  <c r="B2125" i="28"/>
  <c r="B2124" i="28"/>
  <c r="B2123" i="28"/>
  <c r="B2122" i="28"/>
  <c r="B2121" i="28"/>
  <c r="B2120" i="28"/>
  <c r="B2119" i="28"/>
  <c r="B2118" i="28"/>
  <c r="B2117" i="28"/>
  <c r="B2116" i="28"/>
  <c r="B2115" i="28"/>
  <c r="B2114" i="28"/>
  <c r="B2113" i="28"/>
  <c r="B2112" i="28"/>
  <c r="B2111" i="28"/>
  <c r="B2110" i="28"/>
  <c r="B2109" i="28"/>
  <c r="B2108" i="28"/>
  <c r="B2107" i="28"/>
  <c r="B2106" i="28"/>
  <c r="B2105" i="28"/>
  <c r="B2104" i="28"/>
  <c r="B2103" i="28"/>
  <c r="B2102" i="28"/>
  <c r="B2101" i="28"/>
  <c r="B2100" i="28"/>
  <c r="B2099" i="28"/>
  <c r="B2098" i="28"/>
  <c r="B2097" i="28"/>
  <c r="B2096" i="28"/>
  <c r="B2095" i="28"/>
  <c r="B2094" i="28"/>
  <c r="B2093" i="28"/>
  <c r="B2092" i="28"/>
  <c r="B2091" i="28"/>
  <c r="B2090" i="28"/>
  <c r="B2089" i="28"/>
  <c r="B2088" i="28"/>
  <c r="B2087" i="28"/>
  <c r="B2086" i="28"/>
  <c r="B2085" i="28"/>
  <c r="B2084" i="28"/>
  <c r="B2083" i="28"/>
  <c r="B2082" i="28"/>
  <c r="B2081" i="28"/>
  <c r="B2080" i="28"/>
  <c r="B2079" i="28"/>
  <c r="B2078" i="28"/>
  <c r="B2077" i="28"/>
  <c r="B2076" i="28"/>
  <c r="B2075" i="28"/>
  <c r="B2074" i="28"/>
  <c r="B2073" i="28"/>
  <c r="B2072" i="28"/>
  <c r="B2071" i="28"/>
  <c r="B2070" i="28"/>
  <c r="B2069" i="28"/>
  <c r="B2068" i="28"/>
  <c r="B2067" i="28"/>
  <c r="B2066" i="28"/>
  <c r="B2065" i="28"/>
  <c r="B2064" i="28"/>
  <c r="B2063" i="28"/>
  <c r="B2062" i="28"/>
  <c r="B2061" i="28"/>
  <c r="B2060" i="28"/>
  <c r="B2059" i="28"/>
  <c r="B2058" i="28"/>
  <c r="B2057" i="28"/>
  <c r="B2056" i="28"/>
  <c r="B2055" i="28"/>
  <c r="B2054" i="28"/>
  <c r="B2053" i="28"/>
  <c r="B2052" i="28"/>
  <c r="B2051" i="28"/>
  <c r="B2050" i="28"/>
  <c r="B2049" i="28"/>
  <c r="B2048" i="28"/>
  <c r="B2047" i="28"/>
  <c r="B2046" i="28"/>
  <c r="B2045" i="28"/>
  <c r="B2044" i="28"/>
  <c r="B2043" i="28"/>
  <c r="B2042" i="28"/>
  <c r="B2041" i="28"/>
  <c r="B2040" i="28"/>
  <c r="B2039" i="28"/>
  <c r="B2038" i="28"/>
  <c r="B2037" i="28"/>
  <c r="B2036" i="28"/>
  <c r="B2035" i="28"/>
  <c r="B2034" i="28"/>
  <c r="B2033" i="28"/>
  <c r="B2032" i="28"/>
  <c r="B2031" i="28"/>
  <c r="B2030" i="28"/>
  <c r="B2029" i="28"/>
  <c r="B2028" i="28"/>
  <c r="B2027" i="28"/>
  <c r="B2026" i="28"/>
  <c r="B2025" i="28"/>
  <c r="B2024" i="28"/>
  <c r="B2023" i="28"/>
  <c r="B2022" i="28"/>
  <c r="B2021" i="28"/>
  <c r="B2020" i="28"/>
  <c r="B2019" i="28"/>
  <c r="B2018" i="28"/>
  <c r="B2017" i="28"/>
  <c r="B2016" i="28"/>
  <c r="B2015" i="28"/>
  <c r="B2014" i="28"/>
  <c r="B2013" i="28"/>
  <c r="B2012" i="28"/>
  <c r="B2011" i="28"/>
  <c r="B2010" i="28"/>
  <c r="B2009" i="28"/>
  <c r="B2008" i="28"/>
  <c r="B2007" i="28"/>
  <c r="B2006" i="28"/>
  <c r="B2005" i="28"/>
  <c r="B2004" i="28"/>
  <c r="B2003" i="28"/>
  <c r="B2002" i="28"/>
  <c r="B2001" i="28"/>
  <c r="B2000" i="28"/>
  <c r="B1999" i="28"/>
  <c r="B1998" i="28"/>
  <c r="B1997" i="28"/>
  <c r="B1996" i="28"/>
  <c r="B1995" i="28"/>
  <c r="B1994" i="28"/>
  <c r="B1993" i="28"/>
  <c r="B1992" i="28"/>
  <c r="B1991" i="28"/>
  <c r="B1990" i="28"/>
  <c r="B1989" i="28"/>
  <c r="B1988" i="28"/>
  <c r="B1987" i="28"/>
  <c r="B1986" i="28"/>
  <c r="B1985" i="28"/>
  <c r="B49" i="25" s="1"/>
  <c r="B1984" i="28"/>
  <c r="B1983" i="28"/>
  <c r="B1982" i="28"/>
  <c r="B1981" i="28"/>
  <c r="B1980" i="28"/>
  <c r="B1979" i="28"/>
  <c r="B1978" i="28"/>
  <c r="B1977" i="28"/>
  <c r="B1976" i="28"/>
  <c r="B1975" i="28"/>
  <c r="B1974" i="28"/>
  <c r="B1973" i="28"/>
  <c r="B1972" i="28"/>
  <c r="B1971" i="28"/>
  <c r="B1970" i="28"/>
  <c r="B1969" i="28"/>
  <c r="B1968" i="28"/>
  <c r="B1967" i="28"/>
  <c r="B51" i="25" s="1"/>
  <c r="B1966" i="28"/>
  <c r="B1965" i="28"/>
  <c r="B1964" i="28"/>
  <c r="B1963" i="28"/>
  <c r="B1962" i="28"/>
  <c r="B47" i="25" s="1"/>
  <c r="B1961" i="28"/>
  <c r="B1960" i="28"/>
  <c r="B1959" i="28"/>
  <c r="B1958" i="28"/>
  <c r="B1957" i="28"/>
  <c r="B1956" i="28"/>
  <c r="B1955" i="28"/>
  <c r="B1954" i="28"/>
  <c r="B1953" i="28"/>
  <c r="B1952" i="28"/>
  <c r="B1951" i="28"/>
  <c r="B1950" i="28"/>
  <c r="B1949" i="28"/>
  <c r="B1948" i="28"/>
  <c r="B1947" i="28"/>
  <c r="B1946" i="28"/>
  <c r="B1945" i="28"/>
  <c r="B1944" i="28"/>
  <c r="B1943" i="28"/>
  <c r="B1942" i="28"/>
  <c r="B1941" i="28"/>
  <c r="B1940" i="28"/>
  <c r="B1939" i="28"/>
  <c r="B1938" i="28"/>
  <c r="B1937" i="28"/>
  <c r="B1936" i="28"/>
  <c r="B1935" i="28"/>
  <c r="B1934" i="28"/>
  <c r="B1933" i="28"/>
  <c r="B1932" i="28"/>
  <c r="B1931" i="28"/>
  <c r="B1930" i="28"/>
  <c r="B1929" i="28"/>
  <c r="B1928" i="28"/>
  <c r="B1927" i="28"/>
  <c r="B1926" i="28"/>
  <c r="B1925" i="28"/>
  <c r="B1924" i="28"/>
  <c r="B1923" i="28"/>
  <c r="B1922" i="28"/>
  <c r="B1921" i="28"/>
  <c r="B1920" i="28"/>
  <c r="B1919" i="28"/>
  <c r="B1918" i="28"/>
  <c r="B1917" i="28"/>
  <c r="B1916" i="28"/>
  <c r="B1915" i="28"/>
  <c r="B1914" i="28"/>
  <c r="B1913" i="28"/>
  <c r="B1912" i="28"/>
  <c r="B1911" i="28"/>
  <c r="B1910" i="28"/>
  <c r="B1909" i="28"/>
  <c r="B1908" i="28"/>
  <c r="B1907" i="28"/>
  <c r="B1906" i="28"/>
  <c r="B1905" i="28"/>
  <c r="B1904" i="28"/>
  <c r="B1903" i="28"/>
  <c r="B1902" i="28"/>
  <c r="B1901" i="28"/>
  <c r="B1900" i="28"/>
  <c r="B1899" i="28"/>
  <c r="B1898" i="28"/>
  <c r="B1897" i="28"/>
  <c r="B1896" i="28"/>
  <c r="B1895" i="28"/>
  <c r="B1894" i="28"/>
  <c r="B1893" i="28"/>
  <c r="B1892" i="28"/>
  <c r="B1891" i="28"/>
  <c r="B1890" i="28"/>
  <c r="B1889" i="28"/>
  <c r="B1888" i="28"/>
  <c r="B1887" i="28"/>
  <c r="B1886" i="28"/>
  <c r="B1885" i="28"/>
  <c r="B1884" i="28"/>
  <c r="B1883" i="28"/>
  <c r="B1882" i="28"/>
  <c r="B1881" i="28"/>
  <c r="B1880" i="28"/>
  <c r="B1879" i="28"/>
  <c r="B1878" i="28"/>
  <c r="B1877" i="28"/>
  <c r="B1876" i="28"/>
  <c r="B1875" i="28"/>
  <c r="B1874" i="28"/>
  <c r="B1873" i="28"/>
  <c r="B1872" i="28"/>
  <c r="B1871" i="28"/>
  <c r="B1870" i="28"/>
  <c r="B1869" i="28"/>
  <c r="B1868" i="28"/>
  <c r="B1867" i="28"/>
  <c r="B1866" i="28"/>
  <c r="B1865" i="28"/>
  <c r="B1864" i="28"/>
  <c r="B1863" i="28"/>
  <c r="B1862" i="28"/>
  <c r="B1861" i="28"/>
  <c r="B1860" i="28"/>
  <c r="B1859" i="28"/>
  <c r="B1858" i="28"/>
  <c r="B1857" i="28"/>
  <c r="B1856" i="28"/>
  <c r="B1855" i="28"/>
  <c r="B1854" i="28"/>
  <c r="B1853" i="28"/>
  <c r="B1852" i="28"/>
  <c r="B1851" i="28"/>
  <c r="B1850" i="28"/>
  <c r="B1849" i="28"/>
  <c r="B1848" i="28"/>
  <c r="B1847" i="28"/>
  <c r="B1846" i="28"/>
  <c r="B1845" i="28"/>
  <c r="B1844" i="28"/>
  <c r="B1843" i="28"/>
  <c r="B1842" i="28"/>
  <c r="B1841" i="28"/>
  <c r="B1840" i="28"/>
  <c r="B1839" i="28"/>
  <c r="B1838" i="28"/>
  <c r="B1837" i="28"/>
  <c r="B1836" i="28"/>
  <c r="B1835" i="28"/>
  <c r="B1834" i="28"/>
  <c r="B1833" i="28"/>
  <c r="B1832" i="28"/>
  <c r="B1831" i="28"/>
  <c r="B1830" i="28"/>
  <c r="B1829" i="28"/>
  <c r="B1828" i="28"/>
  <c r="B1827" i="28"/>
  <c r="B1826" i="28"/>
  <c r="B1825" i="28"/>
  <c r="B1824" i="28"/>
  <c r="B1823" i="28"/>
  <c r="B1822" i="28"/>
  <c r="B1821" i="28"/>
  <c r="B1820" i="28"/>
  <c r="B1819" i="28"/>
  <c r="B1818" i="28"/>
  <c r="B1817" i="28"/>
  <c r="B1816" i="28"/>
  <c r="B1815" i="28"/>
  <c r="B1814" i="28"/>
  <c r="B1813" i="28"/>
  <c r="B1812" i="28"/>
  <c r="B1811" i="28"/>
  <c r="B1810" i="28"/>
  <c r="B1809" i="28"/>
  <c r="B1808" i="28"/>
  <c r="B1807" i="28"/>
  <c r="B1806" i="28"/>
  <c r="B1805" i="28"/>
  <c r="B1804" i="28"/>
  <c r="B1803" i="28"/>
  <c r="B1802" i="28"/>
  <c r="B1801" i="28"/>
  <c r="B1800" i="28"/>
  <c r="B1799" i="28"/>
  <c r="B1798" i="28"/>
  <c r="B1797" i="28"/>
  <c r="B1796" i="28"/>
  <c r="B1795" i="28"/>
  <c r="B1794" i="28"/>
  <c r="B1793" i="28"/>
  <c r="B1792" i="28"/>
  <c r="B1791" i="28"/>
  <c r="B1790" i="28"/>
  <c r="B1789" i="28"/>
  <c r="B1788" i="28"/>
  <c r="B1787" i="28"/>
  <c r="B1786" i="28"/>
  <c r="B1785" i="28"/>
  <c r="B1784" i="28"/>
  <c r="B1783" i="28"/>
  <c r="B1782" i="28"/>
  <c r="B1781" i="28"/>
  <c r="B1780" i="28"/>
  <c r="B1779" i="28"/>
  <c r="B1778" i="28"/>
  <c r="B1777" i="28"/>
  <c r="B1776" i="28"/>
  <c r="B1775" i="28"/>
  <c r="B1774" i="28"/>
  <c r="B1773" i="28"/>
  <c r="B1772" i="28"/>
  <c r="B1771" i="28"/>
  <c r="B1770" i="28"/>
  <c r="B1769" i="28"/>
  <c r="B1768" i="28"/>
  <c r="B1767" i="28"/>
  <c r="B1766" i="28"/>
  <c r="B1765" i="28"/>
  <c r="B1764" i="28"/>
  <c r="B1763" i="28"/>
  <c r="B1762" i="28"/>
  <c r="B1761" i="28"/>
  <c r="B1760" i="28"/>
  <c r="B1759" i="28"/>
  <c r="B1758" i="28"/>
  <c r="B1757" i="28"/>
  <c r="B1756" i="28"/>
  <c r="B1755" i="28"/>
  <c r="B1754" i="28"/>
  <c r="B1753" i="28"/>
  <c r="B1752" i="28"/>
  <c r="B1751" i="28"/>
  <c r="B1750" i="28"/>
  <c r="B1749" i="28"/>
  <c r="B1748" i="28"/>
  <c r="B1747" i="28"/>
  <c r="B1746" i="28"/>
  <c r="B1745" i="28"/>
  <c r="B1744" i="28"/>
  <c r="B1743" i="28"/>
  <c r="B1742" i="28"/>
  <c r="B1741" i="28"/>
  <c r="B1740" i="28"/>
  <c r="B1739" i="28"/>
  <c r="B1738" i="28"/>
  <c r="B1737" i="28"/>
  <c r="B1736" i="28"/>
  <c r="B1735" i="28"/>
  <c r="B1734" i="28"/>
  <c r="B1733" i="28"/>
  <c r="B1732" i="28"/>
  <c r="B1731" i="28"/>
  <c r="B1730" i="28"/>
  <c r="B1729" i="28"/>
  <c r="B1728" i="28"/>
  <c r="B1727" i="28"/>
  <c r="B1726" i="28"/>
  <c r="B1725" i="28"/>
  <c r="B1724" i="28"/>
  <c r="B1723" i="28"/>
  <c r="B1722" i="28"/>
  <c r="B1721" i="28"/>
  <c r="B1720" i="28"/>
  <c r="B1719" i="28"/>
  <c r="B1718" i="28"/>
  <c r="B1717" i="28"/>
  <c r="B1716" i="28"/>
  <c r="B1715" i="28"/>
  <c r="B1714" i="28"/>
  <c r="B1713" i="28"/>
  <c r="B1712" i="28"/>
  <c r="B1711" i="28"/>
  <c r="B1710" i="28"/>
  <c r="B1709" i="28"/>
  <c r="B1708" i="28"/>
  <c r="B1707" i="28"/>
  <c r="B1706" i="28"/>
  <c r="B1705" i="28"/>
  <c r="B1704" i="28"/>
  <c r="B1703" i="28"/>
  <c r="B1702" i="28"/>
  <c r="B1701" i="28"/>
  <c r="B1700" i="28"/>
  <c r="B1699" i="28"/>
  <c r="B1698" i="28"/>
  <c r="B1697" i="28"/>
  <c r="B1696" i="28"/>
  <c r="B1695" i="28"/>
  <c r="B1694" i="28"/>
  <c r="B1693" i="28"/>
  <c r="B1692" i="28"/>
  <c r="B1691" i="28"/>
  <c r="B1690" i="28"/>
  <c r="B1689" i="28"/>
  <c r="B1688" i="28"/>
  <c r="B1687" i="28"/>
  <c r="B1686" i="28"/>
  <c r="B1685" i="28"/>
  <c r="B1684" i="28"/>
  <c r="B1683" i="28"/>
  <c r="B1682" i="28"/>
  <c r="B1681" i="28"/>
  <c r="B1680" i="28"/>
  <c r="B1679" i="28"/>
  <c r="B1678" i="28"/>
  <c r="B1677" i="28"/>
  <c r="B1676" i="28"/>
  <c r="B1675" i="28"/>
  <c r="B1674" i="28"/>
  <c r="B1673" i="28"/>
  <c r="B1672" i="28"/>
  <c r="B1671" i="28"/>
  <c r="B1670" i="28"/>
  <c r="B1669" i="28"/>
  <c r="B1668" i="28"/>
  <c r="B1667" i="28"/>
  <c r="B1666" i="28"/>
  <c r="B1665" i="28"/>
  <c r="B1664" i="28"/>
  <c r="B1663" i="28"/>
  <c r="B1662" i="28"/>
  <c r="B1661" i="28"/>
  <c r="B1660" i="28"/>
  <c r="B1659" i="28"/>
  <c r="B1658" i="28"/>
  <c r="B1657" i="28"/>
  <c r="B1656" i="28"/>
  <c r="B1655" i="28"/>
  <c r="B1654" i="28"/>
  <c r="B1653" i="28"/>
  <c r="B1652" i="28"/>
  <c r="B1651" i="28"/>
  <c r="B1650" i="28"/>
  <c r="B1649" i="28"/>
  <c r="B1648" i="28"/>
  <c r="B1647" i="28"/>
  <c r="B1646" i="28"/>
  <c r="B1645" i="28"/>
  <c r="B1644" i="28"/>
  <c r="B1643" i="28"/>
  <c r="B1642" i="28"/>
  <c r="B1641" i="28"/>
  <c r="B1640" i="28"/>
  <c r="B1639" i="28"/>
  <c r="B1638" i="28"/>
  <c r="B1637" i="28"/>
  <c r="B1636" i="28"/>
  <c r="B1635" i="28"/>
  <c r="B1634" i="28"/>
  <c r="B1633" i="28"/>
  <c r="B1632" i="28"/>
  <c r="B1631" i="28"/>
  <c r="B1630" i="28"/>
  <c r="B1629" i="28"/>
  <c r="B1628" i="28"/>
  <c r="B1627" i="28"/>
  <c r="B1626" i="28"/>
  <c r="B1625" i="28"/>
  <c r="B1624" i="28"/>
  <c r="B1623" i="28"/>
  <c r="B1622" i="28"/>
  <c r="B1621" i="28"/>
  <c r="B1620" i="28"/>
  <c r="B1619" i="28"/>
  <c r="B1618" i="28"/>
  <c r="B1617" i="28"/>
  <c r="B1616" i="28"/>
  <c r="B1615" i="28"/>
  <c r="B1614" i="28"/>
  <c r="B1613" i="28"/>
  <c r="B1612" i="28"/>
  <c r="B1611" i="28"/>
  <c r="B1610" i="28"/>
  <c r="B1609" i="28"/>
  <c r="B1608" i="28"/>
  <c r="B1607" i="28"/>
  <c r="B1606" i="28"/>
  <c r="B1605" i="28"/>
  <c r="B1604" i="28"/>
  <c r="B1603" i="28"/>
  <c r="B1602" i="28"/>
  <c r="B1601" i="28"/>
  <c r="B1600" i="28"/>
  <c r="B1599" i="28"/>
  <c r="B1598" i="28"/>
  <c r="B1597" i="28"/>
  <c r="B1596" i="28"/>
  <c r="B1595" i="28"/>
  <c r="B1594" i="28"/>
  <c r="B1593" i="28"/>
  <c r="B1592" i="28"/>
  <c r="B1591" i="28"/>
  <c r="B1590" i="28"/>
  <c r="B1589" i="28"/>
  <c r="B1588" i="28"/>
  <c r="B1587" i="28"/>
  <c r="B1586" i="28"/>
  <c r="B1585" i="28"/>
  <c r="B1584" i="28"/>
  <c r="B1583" i="28"/>
  <c r="B1582" i="28"/>
  <c r="B1581" i="28"/>
  <c r="B1580" i="28"/>
  <c r="B1579" i="28"/>
  <c r="B1578" i="28"/>
  <c r="B1577" i="28"/>
  <c r="B1576" i="28"/>
  <c r="B1575" i="28"/>
  <c r="B1574" i="28"/>
  <c r="B1573" i="28"/>
  <c r="B1572" i="28"/>
  <c r="B1571" i="28"/>
  <c r="B1570" i="28"/>
  <c r="B1569" i="28"/>
  <c r="B1568" i="28"/>
  <c r="B1567" i="28"/>
  <c r="B1566" i="28"/>
  <c r="B1565" i="28"/>
  <c r="B1564" i="28"/>
  <c r="B1563" i="28"/>
  <c r="B1562" i="28"/>
  <c r="B1561" i="28"/>
  <c r="B1560" i="28"/>
  <c r="B1559" i="28"/>
  <c r="B1558" i="28"/>
  <c r="B1557" i="28"/>
  <c r="B1556" i="28"/>
  <c r="B1555" i="28"/>
  <c r="B1554" i="28"/>
  <c r="B1553" i="28"/>
  <c r="B1552" i="28"/>
  <c r="B1551" i="28"/>
  <c r="B1550" i="28"/>
  <c r="B1549" i="28"/>
  <c r="B1548" i="28"/>
  <c r="B1547" i="28"/>
  <c r="B1546" i="28"/>
  <c r="B1545" i="28"/>
  <c r="B1544" i="28"/>
  <c r="B1543" i="28"/>
  <c r="B1542" i="28"/>
  <c r="B1541" i="28"/>
  <c r="B1540" i="28"/>
  <c r="B1539" i="28"/>
  <c r="B1538" i="28"/>
  <c r="B84" i="25" s="1"/>
  <c r="B1537" i="28"/>
  <c r="B82" i="25" s="1"/>
  <c r="B1536" i="28"/>
  <c r="B1535" i="28"/>
  <c r="B1534" i="28"/>
  <c r="B1533" i="28"/>
  <c r="B1532" i="28"/>
  <c r="B1531" i="28"/>
  <c r="B1530" i="28"/>
  <c r="B1529" i="28"/>
  <c r="B1528" i="28"/>
  <c r="B1527" i="28"/>
  <c r="B1526" i="28"/>
  <c r="B1525" i="28"/>
  <c r="B1524" i="28"/>
  <c r="B1523" i="28"/>
  <c r="B1522" i="28"/>
  <c r="B1521" i="28"/>
  <c r="B1520" i="28"/>
  <c r="B1519" i="28"/>
  <c r="B1518" i="28"/>
  <c r="B1517" i="28"/>
  <c r="B1516" i="28"/>
  <c r="B1515" i="28"/>
  <c r="B1514" i="28"/>
  <c r="B1513" i="28"/>
  <c r="B1512" i="28"/>
  <c r="B1511" i="28"/>
  <c r="B1510" i="28"/>
  <c r="B1509" i="28"/>
  <c r="B1508" i="28"/>
  <c r="B1507" i="28"/>
  <c r="B1506" i="28"/>
  <c r="B1505" i="28"/>
  <c r="B1504" i="28"/>
  <c r="B1503" i="28"/>
  <c r="B1502" i="28"/>
  <c r="B1501" i="28"/>
  <c r="B1500" i="28"/>
  <c r="B1499" i="28"/>
  <c r="B1498" i="28"/>
  <c r="B1497" i="28"/>
  <c r="B1496" i="28"/>
  <c r="B1495" i="28"/>
  <c r="B1494" i="28"/>
  <c r="B1493" i="28"/>
  <c r="B1492" i="28"/>
  <c r="B1491" i="28"/>
  <c r="B1490" i="28"/>
  <c r="B1489" i="28"/>
  <c r="B1488" i="28"/>
  <c r="B1487" i="28"/>
  <c r="B1486" i="28"/>
  <c r="B1485" i="28"/>
  <c r="B1484" i="28"/>
  <c r="B1483" i="28"/>
  <c r="B1482" i="28"/>
  <c r="B1481" i="28"/>
  <c r="B1480" i="28"/>
  <c r="B1479" i="28"/>
  <c r="B1478" i="28"/>
  <c r="B1477" i="28"/>
  <c r="B1476" i="28"/>
  <c r="B1475" i="28"/>
  <c r="B1474" i="28"/>
  <c r="B1473" i="28"/>
  <c r="B1472" i="28"/>
  <c r="B1471" i="28"/>
  <c r="B1470" i="28"/>
  <c r="B1469" i="28"/>
  <c r="B1468" i="28"/>
  <c r="B1467" i="28"/>
  <c r="B1466" i="28"/>
  <c r="B1465" i="28"/>
  <c r="B1464" i="28"/>
  <c r="B1463" i="28"/>
  <c r="B1462" i="28"/>
  <c r="B1461" i="28"/>
  <c r="B1460" i="28"/>
  <c r="B1459" i="28"/>
  <c r="B1458" i="28"/>
  <c r="B1457" i="28"/>
  <c r="B1456" i="28"/>
  <c r="B1455" i="28"/>
  <c r="B1454" i="28"/>
  <c r="B1453" i="28"/>
  <c r="B1452" i="28"/>
  <c r="B1451" i="28"/>
  <c r="B1450" i="28"/>
  <c r="B1449" i="28"/>
  <c r="B1448" i="28"/>
  <c r="B1447" i="28"/>
  <c r="B1446" i="28"/>
  <c r="B1445" i="28"/>
  <c r="B1444" i="28"/>
  <c r="B1443" i="28"/>
  <c r="B1442" i="28"/>
  <c r="B1441" i="28"/>
  <c r="B1440" i="28"/>
  <c r="B1439" i="28"/>
  <c r="B1438" i="28"/>
  <c r="B1437" i="28"/>
  <c r="B1436" i="28"/>
  <c r="B1435" i="28"/>
  <c r="B1434" i="28"/>
  <c r="B1433" i="28"/>
  <c r="B1432" i="28"/>
  <c r="B1431" i="28"/>
  <c r="B1430" i="28"/>
  <c r="B1429" i="28"/>
  <c r="B1428" i="28"/>
  <c r="B1427" i="28"/>
  <c r="B1426" i="28"/>
  <c r="B1425" i="28"/>
  <c r="B1424" i="28"/>
  <c r="B1423" i="28"/>
  <c r="B1422" i="28"/>
  <c r="B1421" i="28"/>
  <c r="B1420" i="28"/>
  <c r="B1419" i="28"/>
  <c r="B1418" i="28"/>
  <c r="B1417" i="28"/>
  <c r="B1416" i="28"/>
  <c r="B1415" i="28"/>
  <c r="B1414" i="28"/>
  <c r="B1413" i="28"/>
  <c r="B1412" i="28"/>
  <c r="B1411" i="28"/>
  <c r="B1410" i="28"/>
  <c r="B1409" i="28"/>
  <c r="B1408" i="28"/>
  <c r="B1407" i="28"/>
  <c r="B1406" i="28"/>
  <c r="B1405" i="28"/>
  <c r="B1404" i="28"/>
  <c r="B1403" i="28"/>
  <c r="B1402" i="28"/>
  <c r="B1401" i="28"/>
  <c r="B1400" i="28"/>
  <c r="B1399" i="28"/>
  <c r="B1398" i="28"/>
  <c r="B1397" i="28"/>
  <c r="B1396" i="28"/>
  <c r="B1395" i="28"/>
  <c r="B1394" i="28"/>
  <c r="B1393" i="28"/>
  <c r="B1392" i="28"/>
  <c r="B1391" i="28"/>
  <c r="B1390" i="28"/>
  <c r="B1389" i="28"/>
  <c r="B1388" i="28"/>
  <c r="B1387" i="28"/>
  <c r="B1386" i="28"/>
  <c r="B1385" i="28"/>
  <c r="B1384" i="28"/>
  <c r="B1383" i="28"/>
  <c r="B1382" i="28"/>
  <c r="B1381" i="28"/>
  <c r="B1380" i="28"/>
  <c r="B1379" i="28"/>
  <c r="B1378" i="28"/>
  <c r="B1377" i="28"/>
  <c r="B1376" i="28"/>
  <c r="B1375" i="28"/>
  <c r="B1374" i="28"/>
  <c r="B1373" i="28"/>
  <c r="B1372" i="28"/>
  <c r="B1371" i="28"/>
  <c r="B1370" i="28"/>
  <c r="B1369" i="28"/>
  <c r="B1368" i="28"/>
  <c r="B1367" i="28"/>
  <c r="B1366" i="28"/>
  <c r="B1365" i="28"/>
  <c r="B1364" i="28"/>
  <c r="B1363" i="28"/>
  <c r="B1362" i="28"/>
  <c r="B1361" i="28"/>
  <c r="B1360" i="28"/>
  <c r="B1359" i="28"/>
  <c r="B1358" i="28"/>
  <c r="B1357" i="28"/>
  <c r="B1356" i="28"/>
  <c r="B1355" i="28"/>
  <c r="B1354" i="28"/>
  <c r="B1353" i="28"/>
  <c r="B1352" i="28"/>
  <c r="B1351" i="28"/>
  <c r="B1350" i="28"/>
  <c r="B1349" i="28"/>
  <c r="B1348" i="28"/>
  <c r="B1347" i="28"/>
  <c r="B1346" i="28"/>
  <c r="B1345" i="28"/>
  <c r="B1344" i="28"/>
  <c r="B1343" i="28"/>
  <c r="B1342" i="28"/>
  <c r="B1341" i="28"/>
  <c r="B1340" i="28"/>
  <c r="B1339" i="28"/>
  <c r="B1338" i="28"/>
  <c r="B1337" i="28"/>
  <c r="B1336" i="28"/>
  <c r="B1335" i="28"/>
  <c r="B1334" i="28"/>
  <c r="B1333" i="28"/>
  <c r="B1332" i="28"/>
  <c r="B1331" i="28"/>
  <c r="B1330" i="28"/>
  <c r="B1329" i="28"/>
  <c r="B1328" i="28"/>
  <c r="B1327" i="28"/>
  <c r="B1326" i="28"/>
  <c r="B1325" i="28"/>
  <c r="B1324" i="28"/>
  <c r="B1323" i="28"/>
  <c r="B1322" i="28"/>
  <c r="B1321" i="28"/>
  <c r="B1320" i="28"/>
  <c r="B1319" i="28"/>
  <c r="B1318" i="28"/>
  <c r="B1317" i="28"/>
  <c r="B1316" i="28"/>
  <c r="B1315" i="28"/>
  <c r="B1314" i="28"/>
  <c r="B1313" i="28"/>
  <c r="B1312" i="28"/>
  <c r="B1311" i="28"/>
  <c r="B1310" i="28"/>
  <c r="B1309" i="28"/>
  <c r="B1308" i="28"/>
  <c r="B1307" i="28"/>
  <c r="B1306" i="28"/>
  <c r="B1305" i="28"/>
  <c r="B1304" i="28"/>
  <c r="B1303" i="28"/>
  <c r="B1302" i="28"/>
  <c r="B1301" i="28"/>
  <c r="B1300" i="28"/>
  <c r="B1299" i="28"/>
  <c r="B1298" i="28"/>
  <c r="B1297" i="28"/>
  <c r="B1296" i="28"/>
  <c r="B1295" i="28"/>
  <c r="B1294" i="28"/>
  <c r="B1293" i="28"/>
  <c r="B1292" i="28"/>
  <c r="B1291" i="28"/>
  <c r="B1290" i="28"/>
  <c r="B1289" i="28"/>
  <c r="B1288" i="28"/>
  <c r="B1287" i="28"/>
  <c r="B1286" i="28"/>
  <c r="B1285" i="28"/>
  <c r="B1284" i="28"/>
  <c r="B1283" i="28"/>
  <c r="B1282" i="28"/>
  <c r="B1281" i="28"/>
  <c r="B1280" i="28"/>
  <c r="B1279" i="28"/>
  <c r="B1278" i="28"/>
  <c r="B1277" i="28"/>
  <c r="B1276" i="28"/>
  <c r="B1275" i="28"/>
  <c r="B1274" i="28"/>
  <c r="B1273" i="28"/>
  <c r="B1272" i="28"/>
  <c r="B1271" i="28"/>
  <c r="B1270" i="28"/>
  <c r="B1269" i="28"/>
  <c r="B1268" i="28"/>
  <c r="B1267" i="28"/>
  <c r="B1266" i="28"/>
  <c r="B1265" i="28"/>
  <c r="B1264" i="28"/>
  <c r="B1263" i="28"/>
  <c r="B1262" i="28"/>
  <c r="B1261" i="28"/>
  <c r="B1260" i="28"/>
  <c r="B1259" i="28"/>
  <c r="B1258" i="28"/>
  <c r="B1257" i="28"/>
  <c r="B1256" i="28"/>
  <c r="B1255" i="28"/>
  <c r="B1254" i="28"/>
  <c r="B1253" i="28"/>
  <c r="B1252" i="28"/>
  <c r="B1251" i="28"/>
  <c r="B1250" i="28"/>
  <c r="B1249" i="28"/>
  <c r="B1248" i="28"/>
  <c r="B1247" i="28"/>
  <c r="B1246" i="28"/>
  <c r="B1245" i="28"/>
  <c r="B1244" i="28"/>
  <c r="B1243" i="28"/>
  <c r="B1242" i="28"/>
  <c r="B1241" i="28"/>
  <c r="B1240" i="28"/>
  <c r="B1239" i="28"/>
  <c r="B1238" i="28"/>
  <c r="B1237" i="28"/>
  <c r="B1236" i="28"/>
  <c r="B1235" i="28"/>
  <c r="B1234" i="28"/>
  <c r="B1233" i="28"/>
  <c r="B1232" i="28"/>
  <c r="B1231" i="28"/>
  <c r="B1230" i="28"/>
  <c r="B1229" i="28"/>
  <c r="B1228" i="28"/>
  <c r="B1227" i="28"/>
  <c r="B1226" i="28"/>
  <c r="B1225" i="28"/>
  <c r="B1224" i="28"/>
  <c r="B88" i="25" s="1"/>
  <c r="B1223" i="28"/>
  <c r="B1222" i="28"/>
  <c r="B1221" i="28"/>
  <c r="B1220" i="28"/>
  <c r="B1219" i="28"/>
  <c r="B1218" i="28"/>
  <c r="B1217" i="28"/>
  <c r="B1216" i="28"/>
  <c r="B1215" i="28"/>
  <c r="B1214" i="28"/>
  <c r="B1213" i="28"/>
  <c r="B1212" i="28"/>
  <c r="B1211" i="28"/>
  <c r="B1210" i="28"/>
  <c r="B1209" i="28"/>
  <c r="B1208" i="28"/>
  <c r="B1207" i="28"/>
  <c r="B1206" i="28"/>
  <c r="B1205" i="28"/>
  <c r="B1204" i="28"/>
  <c r="B1203" i="28"/>
  <c r="B1202" i="28"/>
  <c r="B1201" i="28"/>
  <c r="B1200" i="28"/>
  <c r="B1199" i="28"/>
  <c r="B1198" i="28"/>
  <c r="B1197" i="28"/>
  <c r="B1196" i="28"/>
  <c r="B1195" i="28"/>
  <c r="B1194" i="28"/>
  <c r="B1193" i="28"/>
  <c r="B1192" i="28"/>
  <c r="B1191" i="28"/>
  <c r="B1190" i="28"/>
  <c r="B1189" i="28"/>
  <c r="B1188" i="28"/>
  <c r="B1187" i="28"/>
  <c r="B1186" i="28"/>
  <c r="B1185" i="28"/>
  <c r="B1184" i="28"/>
  <c r="B1183" i="28"/>
  <c r="B1182" i="28"/>
  <c r="B1181" i="28"/>
  <c r="B1180" i="28"/>
  <c r="B1179" i="28"/>
  <c r="B1178" i="28"/>
  <c r="B53" i="25" s="1"/>
  <c r="B1177" i="28"/>
  <c r="B1176" i="28"/>
  <c r="B1175" i="28"/>
  <c r="B1174" i="28"/>
  <c r="B1173" i="28"/>
  <c r="B1172" i="28"/>
  <c r="B1171" i="28"/>
  <c r="B1170" i="28"/>
  <c r="B1169" i="28"/>
  <c r="B1168" i="28"/>
  <c r="B13" i="25" s="1"/>
  <c r="B1167" i="28"/>
  <c r="B1166" i="28"/>
  <c r="B1165" i="28"/>
  <c r="B1164" i="28"/>
  <c r="B1163" i="28"/>
  <c r="B1162" i="28"/>
  <c r="B1161" i="28"/>
  <c r="B1160" i="28"/>
  <c r="B1159" i="28"/>
  <c r="B1158" i="28"/>
  <c r="B1157" i="28"/>
  <c r="B1156" i="28"/>
  <c r="B1155" i="28"/>
  <c r="B1154" i="28"/>
  <c r="B1153" i="28"/>
  <c r="B1152" i="28"/>
  <c r="B1151" i="28"/>
  <c r="B1150" i="28"/>
  <c r="B1149" i="28"/>
  <c r="B1148" i="28"/>
  <c r="B1147" i="28"/>
  <c r="B1146" i="28"/>
  <c r="B1145" i="28"/>
  <c r="B1144" i="28"/>
  <c r="B1143" i="28"/>
  <c r="B1142" i="28"/>
  <c r="B1141" i="28"/>
  <c r="B1140" i="28"/>
  <c r="B1139" i="28"/>
  <c r="B1138" i="28"/>
  <c r="B1137" i="28"/>
  <c r="B1136" i="28"/>
  <c r="B1135" i="28"/>
  <c r="B1134" i="28"/>
  <c r="B1133" i="28"/>
  <c r="B1132" i="28"/>
  <c r="B1131" i="28"/>
  <c r="B1130" i="28"/>
  <c r="B1129" i="28"/>
  <c r="B1128" i="28"/>
  <c r="B1127" i="28"/>
  <c r="B1126" i="28"/>
  <c r="B1125" i="28"/>
  <c r="B1124" i="28"/>
  <c r="B1123" i="28"/>
  <c r="B1122" i="28"/>
  <c r="B1121" i="28"/>
  <c r="B1120" i="28"/>
  <c r="B1119" i="28"/>
  <c r="B1118" i="28"/>
  <c r="B1117" i="28"/>
  <c r="B1116" i="28"/>
  <c r="B1115" i="28"/>
  <c r="B1114" i="28"/>
  <c r="B1113" i="28"/>
  <c r="B1112" i="28"/>
  <c r="B1111" i="28"/>
  <c r="B1110" i="28"/>
  <c r="B1109" i="28"/>
  <c r="B1108" i="28"/>
  <c r="B1107" i="28"/>
  <c r="B1106" i="28"/>
  <c r="B1105" i="28"/>
  <c r="B1104" i="28"/>
  <c r="B1103" i="28"/>
  <c r="B1102" i="28"/>
  <c r="B1101" i="28"/>
  <c r="B1100" i="28"/>
  <c r="B1099" i="28"/>
  <c r="B1098" i="28"/>
  <c r="B1097" i="28"/>
  <c r="B1096" i="28"/>
  <c r="B1095" i="28"/>
  <c r="B1094" i="28"/>
  <c r="B1093" i="28"/>
  <c r="B1092" i="28"/>
  <c r="B1091" i="28"/>
  <c r="B1090" i="28"/>
  <c r="B1089" i="28"/>
  <c r="B1088" i="28"/>
  <c r="B1087" i="28"/>
  <c r="B1086" i="28"/>
  <c r="B1085" i="28"/>
  <c r="B1084" i="28"/>
  <c r="B1083" i="28"/>
  <c r="B1082" i="28"/>
  <c r="B1081" i="28"/>
  <c r="B83" i="25" s="1"/>
  <c r="B1080" i="28"/>
  <c r="B1079" i="28"/>
  <c r="B1078" i="28"/>
  <c r="B1077" i="28"/>
  <c r="B1076" i="28"/>
  <c r="B1075" i="28"/>
  <c r="B1074" i="28"/>
  <c r="B1073" i="28"/>
  <c r="B1072" i="28"/>
  <c r="B1071" i="28"/>
  <c r="B1070" i="28"/>
  <c r="B1069" i="28"/>
  <c r="B1068" i="28"/>
  <c r="B1067" i="28"/>
  <c r="B1066" i="28"/>
  <c r="B1065" i="28"/>
  <c r="B1064" i="28"/>
  <c r="B1063" i="28"/>
  <c r="B1062" i="28"/>
  <c r="B1061" i="28"/>
  <c r="B1060" i="28"/>
  <c r="B1059" i="28"/>
  <c r="B1058" i="28"/>
  <c r="B1057" i="28"/>
  <c r="B1056" i="28"/>
  <c r="B1055" i="28"/>
  <c r="B1054" i="28"/>
  <c r="B1053" i="28"/>
  <c r="B1052" i="28"/>
  <c r="B1051" i="28"/>
  <c r="B1050" i="28"/>
  <c r="B1049" i="28"/>
  <c r="B1048" i="28"/>
  <c r="B1047" i="28"/>
  <c r="B1046" i="28"/>
  <c r="B1045" i="28"/>
  <c r="B1044" i="28"/>
  <c r="B1043" i="28"/>
  <c r="B1042" i="28"/>
  <c r="B1041" i="28"/>
  <c r="B1040" i="28"/>
  <c r="B1039" i="28"/>
  <c r="B1038" i="28"/>
  <c r="B1037" i="28"/>
  <c r="B1036" i="28"/>
  <c r="B1035" i="28"/>
  <c r="B1034" i="28"/>
  <c r="B1033" i="28"/>
  <c r="B1032" i="28"/>
  <c r="B1031" i="28"/>
  <c r="B1030" i="28"/>
  <c r="B1029" i="28"/>
  <c r="B1028" i="28"/>
  <c r="B1027" i="28"/>
  <c r="B1026" i="28"/>
  <c r="B1025" i="28"/>
  <c r="B1024" i="28"/>
  <c r="B1023" i="28"/>
  <c r="B1022" i="28"/>
  <c r="B1021" i="28"/>
  <c r="B1020" i="28"/>
  <c r="B1019" i="28"/>
  <c r="B1018" i="28"/>
  <c r="B1017" i="28"/>
  <c r="B1016" i="28"/>
  <c r="B1015" i="28"/>
  <c r="B1014" i="28"/>
  <c r="B1013" i="28"/>
  <c r="B1012" i="28"/>
  <c r="B1011" i="28"/>
  <c r="B1010" i="28"/>
  <c r="B1009" i="28"/>
  <c r="B1008" i="28"/>
  <c r="B1007" i="28"/>
  <c r="B1006" i="28"/>
  <c r="B1005" i="28"/>
  <c r="B1004" i="28"/>
  <c r="B1003" i="28"/>
  <c r="B1002" i="28"/>
  <c r="B1001" i="28"/>
  <c r="B1000" i="28"/>
  <c r="B999" i="28"/>
  <c r="B998" i="28"/>
  <c r="B997" i="28"/>
  <c r="B996" i="28"/>
  <c r="B995" i="28"/>
  <c r="B994" i="28"/>
  <c r="B993" i="28"/>
  <c r="B992" i="28"/>
  <c r="B991" i="28"/>
  <c r="B990" i="28"/>
  <c r="B989" i="28"/>
  <c r="B988" i="28"/>
  <c r="B987" i="28"/>
  <c r="B986" i="28"/>
  <c r="B86" i="25" s="1"/>
  <c r="B985" i="28"/>
  <c r="B984" i="28"/>
  <c r="B983" i="28"/>
  <c r="B982" i="28"/>
  <c r="B981" i="28"/>
  <c r="B980" i="28"/>
  <c r="B979" i="28"/>
  <c r="B978" i="28"/>
  <c r="B977" i="28"/>
  <c r="B976" i="28"/>
  <c r="B975" i="28"/>
  <c r="B974" i="28"/>
  <c r="B973" i="28"/>
  <c r="B972" i="28"/>
  <c r="B971" i="28"/>
  <c r="B970" i="28"/>
  <c r="B969" i="28"/>
  <c r="B968" i="28"/>
  <c r="B967" i="28"/>
  <c r="B966" i="28"/>
  <c r="B965" i="28"/>
  <c r="B964" i="28"/>
  <c r="B963" i="28"/>
  <c r="B962" i="28"/>
  <c r="B961" i="28"/>
  <c r="B960" i="28"/>
  <c r="B959" i="28"/>
  <c r="B958" i="28"/>
  <c r="B957" i="28"/>
  <c r="B956" i="28"/>
  <c r="B955" i="28"/>
  <c r="B954" i="28"/>
  <c r="B953" i="28"/>
  <c r="B952" i="28"/>
  <c r="B951" i="28"/>
  <c r="B950" i="28"/>
  <c r="B949" i="28"/>
  <c r="B948" i="28"/>
  <c r="B947" i="28"/>
  <c r="B946" i="28"/>
  <c r="B945" i="28"/>
  <c r="B944" i="28"/>
  <c r="B943" i="28"/>
  <c r="B942" i="28"/>
  <c r="B941" i="28"/>
  <c r="B940" i="28"/>
  <c r="B939" i="28"/>
  <c r="B938" i="28"/>
  <c r="B937" i="28"/>
  <c r="B936" i="28"/>
  <c r="B935" i="28"/>
  <c r="B934" i="28"/>
  <c r="B933" i="28"/>
  <c r="B932" i="28"/>
  <c r="B931" i="28"/>
  <c r="B930" i="28"/>
  <c r="B929" i="28"/>
  <c r="B928" i="28"/>
  <c r="B927" i="28"/>
  <c r="B926" i="28"/>
  <c r="B925" i="28"/>
  <c r="B924" i="28"/>
  <c r="B923" i="28"/>
  <c r="B922" i="28"/>
  <c r="B921" i="28"/>
  <c r="B920" i="28"/>
  <c r="B919" i="28"/>
  <c r="B918" i="28"/>
  <c r="B917" i="28"/>
  <c r="B916" i="28"/>
  <c r="B915" i="28"/>
  <c r="B914" i="28"/>
  <c r="B913" i="28"/>
  <c r="B912" i="28"/>
  <c r="B911" i="28"/>
  <c r="B910" i="28"/>
  <c r="B909" i="28"/>
  <c r="B908" i="28"/>
  <c r="B907" i="28"/>
  <c r="B906" i="28"/>
  <c r="B905" i="28"/>
  <c r="B904" i="28"/>
  <c r="B903" i="28"/>
  <c r="B902" i="28"/>
  <c r="B901" i="28"/>
  <c r="B900" i="28"/>
  <c r="B899" i="28"/>
  <c r="B898" i="28"/>
  <c r="B897" i="28"/>
  <c r="B896" i="28"/>
  <c r="B895" i="28"/>
  <c r="B894" i="28"/>
  <c r="B893" i="28"/>
  <c r="B892" i="28"/>
  <c r="B891" i="28"/>
  <c r="B890" i="28"/>
  <c r="B889" i="28"/>
  <c r="B888" i="28"/>
  <c r="B887" i="28"/>
  <c r="B886" i="28"/>
  <c r="B885" i="28"/>
  <c r="B884" i="28"/>
  <c r="B883" i="28"/>
  <c r="B882" i="28"/>
  <c r="B881" i="28"/>
  <c r="B880" i="28"/>
  <c r="B879" i="28"/>
  <c r="B878" i="28"/>
  <c r="B877" i="28"/>
  <c r="B876" i="28"/>
  <c r="B875" i="28"/>
  <c r="B874" i="28"/>
  <c r="B873" i="28"/>
  <c r="B872" i="28"/>
  <c r="B871" i="28"/>
  <c r="B870" i="28"/>
  <c r="B869" i="28"/>
  <c r="B868" i="28"/>
  <c r="B867" i="28"/>
  <c r="B55" i="25" s="1"/>
  <c r="B866" i="28"/>
  <c r="B865" i="28"/>
  <c r="B87" i="25" s="1"/>
  <c r="B864" i="28"/>
  <c r="B863" i="28"/>
  <c r="B862" i="28"/>
  <c r="B861" i="28"/>
  <c r="B860" i="28"/>
  <c r="B859" i="28"/>
  <c r="B858" i="28"/>
  <c r="B857" i="28"/>
  <c r="B856" i="28"/>
  <c r="B855" i="28"/>
  <c r="B854" i="28"/>
  <c r="B853" i="28"/>
  <c r="B852" i="28"/>
  <c r="B851" i="28"/>
  <c r="B850" i="28"/>
  <c r="B849" i="28"/>
  <c r="B848" i="28"/>
  <c r="B847" i="28"/>
  <c r="B846" i="28"/>
  <c r="B845" i="28"/>
  <c r="B844" i="28"/>
  <c r="B843" i="28"/>
  <c r="B842" i="28"/>
  <c r="B841" i="28"/>
  <c r="B840" i="28"/>
  <c r="B839" i="28"/>
  <c r="B838" i="28"/>
  <c r="B837" i="28"/>
  <c r="B836" i="28"/>
  <c r="B835" i="28"/>
  <c r="B834" i="28"/>
  <c r="B833" i="28"/>
  <c r="B832" i="28"/>
  <c r="B831" i="28"/>
  <c r="B830" i="28"/>
  <c r="B829" i="28"/>
  <c r="B828" i="28"/>
  <c r="B827" i="28"/>
  <c r="B826" i="28"/>
  <c r="B825" i="28"/>
  <c r="B824" i="28"/>
  <c r="B823" i="28"/>
  <c r="B822" i="28"/>
  <c r="B821" i="28"/>
  <c r="B820" i="28"/>
  <c r="B819" i="28"/>
  <c r="B818" i="28"/>
  <c r="B817" i="28"/>
  <c r="B816" i="28"/>
  <c r="B815" i="28"/>
  <c r="B85" i="25" s="1"/>
  <c r="B814" i="28"/>
  <c r="B813" i="28"/>
  <c r="B812" i="28"/>
  <c r="B811" i="28"/>
  <c r="B810" i="28"/>
  <c r="B809" i="28"/>
  <c r="B808" i="28"/>
  <c r="B807" i="28"/>
  <c r="B806" i="28"/>
  <c r="B805" i="28"/>
  <c r="B804" i="28"/>
  <c r="B803" i="28"/>
  <c r="B802" i="28"/>
  <c r="B801" i="28"/>
  <c r="B800" i="28"/>
  <c r="B799" i="28"/>
  <c r="B798" i="28"/>
  <c r="B797" i="28"/>
  <c r="B796" i="28"/>
  <c r="B795" i="28"/>
  <c r="B794" i="28"/>
  <c r="B793" i="28"/>
  <c r="B792" i="28"/>
  <c r="B791" i="28"/>
  <c r="B790" i="28"/>
  <c r="B789" i="28"/>
  <c r="B788" i="28"/>
  <c r="B787" i="28"/>
  <c r="B786" i="28"/>
  <c r="B785" i="28"/>
  <c r="B784" i="28"/>
  <c r="B783" i="28"/>
  <c r="B782" i="28"/>
  <c r="B781" i="28"/>
  <c r="B780" i="28"/>
  <c r="B779" i="28"/>
  <c r="B778" i="28"/>
  <c r="B777" i="28"/>
  <c r="B776" i="28"/>
  <c r="B775" i="28"/>
  <c r="B774" i="28"/>
  <c r="B773" i="28"/>
  <c r="B772" i="28"/>
  <c r="B771" i="28"/>
  <c r="B770" i="28"/>
  <c r="B769" i="28"/>
  <c r="B768" i="28"/>
  <c r="B767" i="28"/>
  <c r="B766" i="28"/>
  <c r="B765" i="28"/>
  <c r="B764" i="28"/>
  <c r="B763" i="28"/>
  <c r="B762" i="28"/>
  <c r="B761" i="28"/>
  <c r="B760" i="28"/>
  <c r="B759" i="28"/>
  <c r="B758" i="28"/>
  <c r="B757" i="28"/>
  <c r="B756" i="28"/>
  <c r="B755" i="28"/>
  <c r="B754" i="28"/>
  <c r="B753" i="28"/>
  <c r="B752" i="28"/>
  <c r="B751" i="28"/>
  <c r="B750" i="28"/>
  <c r="B749" i="28"/>
  <c r="B748" i="28"/>
  <c r="B747" i="28"/>
  <c r="B746" i="28"/>
  <c r="B745" i="28"/>
  <c r="B744" i="28"/>
  <c r="B743" i="28"/>
  <c r="B742" i="28"/>
  <c r="B741" i="28"/>
  <c r="B740" i="28"/>
  <c r="B739" i="28"/>
  <c r="B738" i="28"/>
  <c r="B737" i="28"/>
  <c r="B736" i="28"/>
  <c r="B735" i="28"/>
  <c r="B734" i="28"/>
  <c r="B733" i="28"/>
  <c r="B732" i="28"/>
  <c r="B731" i="28"/>
  <c r="B730" i="28"/>
  <c r="B729" i="28"/>
  <c r="B728" i="28"/>
  <c r="B727" i="28"/>
  <c r="B726" i="28"/>
  <c r="B725" i="28"/>
  <c r="B724" i="28"/>
  <c r="B723" i="28"/>
  <c r="B722" i="28"/>
  <c r="B721" i="28"/>
  <c r="B720" i="28"/>
  <c r="B719" i="28"/>
  <c r="B718" i="28"/>
  <c r="B717" i="28"/>
  <c r="B716" i="28"/>
  <c r="B715" i="28"/>
  <c r="B714" i="28"/>
  <c r="B713" i="28"/>
  <c r="B712" i="28"/>
  <c r="B711" i="28"/>
  <c r="B710" i="28"/>
  <c r="B709" i="28"/>
  <c r="B708" i="28"/>
  <c r="B707" i="28"/>
  <c r="B706" i="28"/>
  <c r="B705" i="28"/>
  <c r="B704" i="28"/>
  <c r="B703" i="28"/>
  <c r="B702" i="28"/>
  <c r="B701" i="28"/>
  <c r="B700" i="28"/>
  <c r="B699" i="28"/>
  <c r="B698" i="28"/>
  <c r="B697" i="28"/>
  <c r="B696" i="28"/>
  <c r="B695" i="28"/>
  <c r="B694" i="28"/>
  <c r="B693" i="28"/>
  <c r="B692" i="28"/>
  <c r="B691" i="28"/>
  <c r="B690" i="28"/>
  <c r="B689" i="28"/>
  <c r="B688" i="28"/>
  <c r="B687" i="28"/>
  <c r="B686" i="28"/>
  <c r="B685" i="28"/>
  <c r="B684" i="28"/>
  <c r="B683" i="28"/>
  <c r="B682" i="28"/>
  <c r="B681" i="28"/>
  <c r="B680" i="28"/>
  <c r="B679" i="28"/>
  <c r="B678" i="28"/>
  <c r="B677" i="28"/>
  <c r="B676" i="28"/>
  <c r="B675" i="28"/>
  <c r="B674" i="28"/>
  <c r="B673" i="28"/>
  <c r="B672" i="28"/>
  <c r="B671" i="28"/>
  <c r="B670" i="28"/>
  <c r="B669" i="28"/>
  <c r="B668" i="28"/>
  <c r="B667" i="28"/>
  <c r="B666" i="28"/>
  <c r="B665" i="28"/>
  <c r="B664" i="28"/>
  <c r="B663" i="28"/>
  <c r="B662" i="28"/>
  <c r="B661" i="28"/>
  <c r="B660" i="28"/>
  <c r="B659" i="28"/>
  <c r="B658" i="28"/>
  <c r="B657" i="28"/>
  <c r="B656" i="28"/>
  <c r="B655" i="28"/>
  <c r="B654" i="28"/>
  <c r="B653" i="28"/>
  <c r="B652" i="28"/>
  <c r="B651" i="28"/>
  <c r="B650" i="28"/>
  <c r="B649" i="28"/>
  <c r="B648" i="28"/>
  <c r="B647" i="28"/>
  <c r="B646" i="28"/>
  <c r="B645" i="28"/>
  <c r="B644" i="28"/>
  <c r="B643" i="28"/>
  <c r="B642" i="28"/>
  <c r="B641" i="28"/>
  <c r="B640" i="28"/>
  <c r="B639" i="28"/>
  <c r="B638" i="28"/>
  <c r="B637" i="28"/>
  <c r="B636" i="28"/>
  <c r="B635" i="28"/>
  <c r="B634" i="28"/>
  <c r="B633" i="28"/>
  <c r="B632" i="28"/>
  <c r="B631" i="28"/>
  <c r="B630" i="28"/>
  <c r="B629" i="28"/>
  <c r="B628" i="28"/>
  <c r="B627" i="28"/>
  <c r="B626" i="28"/>
  <c r="B625" i="28"/>
  <c r="B624" i="28"/>
  <c r="B623" i="28"/>
  <c r="B622" i="28"/>
  <c r="B621" i="28"/>
  <c r="B620" i="28"/>
  <c r="B619" i="28"/>
  <c r="B14" i="25" s="1"/>
  <c r="B618" i="28"/>
  <c r="B617" i="28"/>
  <c r="B616" i="28"/>
  <c r="B615" i="28"/>
  <c r="B614" i="28"/>
  <c r="B613" i="28"/>
  <c r="B612" i="28"/>
  <c r="B611" i="28"/>
  <c r="B610" i="28"/>
  <c r="B609" i="28"/>
  <c r="B608" i="28"/>
  <c r="B607" i="28"/>
  <c r="B606" i="28"/>
  <c r="B605" i="28"/>
  <c r="B604" i="28"/>
  <c r="B603" i="28"/>
  <c r="B602" i="28"/>
  <c r="B601" i="28"/>
  <c r="B600" i="28"/>
  <c r="B599" i="28"/>
  <c r="B598" i="28"/>
  <c r="B597" i="28"/>
  <c r="B596" i="28"/>
  <c r="B595" i="28"/>
  <c r="B594" i="28"/>
  <c r="B593" i="28"/>
  <c r="B592" i="28"/>
  <c r="B591" i="28"/>
  <c r="B590" i="28"/>
  <c r="B589" i="28"/>
  <c r="B588" i="28"/>
  <c r="B587" i="28"/>
  <c r="B586" i="28"/>
  <c r="B585" i="28"/>
  <c r="B584" i="28"/>
  <c r="B583" i="28"/>
  <c r="B582" i="28"/>
  <c r="B581" i="28"/>
  <c r="B580" i="28"/>
  <c r="B579" i="28"/>
  <c r="B578" i="28"/>
  <c r="B577" i="28"/>
  <c r="B576" i="28"/>
  <c r="B575" i="28"/>
  <c r="B574" i="28"/>
  <c r="B573" i="28"/>
  <c r="B572" i="28"/>
  <c r="B571" i="28"/>
  <c r="B570" i="28"/>
  <c r="B569" i="28"/>
  <c r="B568" i="28"/>
  <c r="B567" i="28"/>
  <c r="B566" i="28"/>
  <c r="B565" i="28"/>
  <c r="B564" i="28"/>
  <c r="B563" i="28"/>
  <c r="B562" i="28"/>
  <c r="B561" i="28"/>
  <c r="B560" i="28"/>
  <c r="B559" i="28"/>
  <c r="B558" i="28"/>
  <c r="B557" i="28"/>
  <c r="B556" i="28"/>
  <c r="B555" i="28"/>
  <c r="B554" i="28"/>
  <c r="B553" i="28"/>
  <c r="B552" i="28"/>
  <c r="B551" i="28"/>
  <c r="B550" i="28"/>
  <c r="B549" i="28"/>
  <c r="B548" i="28"/>
  <c r="B547" i="28"/>
  <c r="B546" i="28"/>
  <c r="B545" i="28"/>
  <c r="B544" i="28"/>
  <c r="B543" i="28"/>
  <c r="B542" i="28"/>
  <c r="B541" i="28"/>
  <c r="B540" i="28"/>
  <c r="B539" i="28"/>
  <c r="B538" i="28"/>
  <c r="B537" i="28"/>
  <c r="B536" i="28"/>
  <c r="B535" i="28"/>
  <c r="B534" i="28"/>
  <c r="B533" i="28"/>
  <c r="B532" i="28"/>
  <c r="B531" i="28"/>
  <c r="B530" i="28"/>
  <c r="B529" i="28"/>
  <c r="B528" i="28"/>
  <c r="B527" i="28"/>
  <c r="B526" i="28"/>
  <c r="B525" i="28"/>
  <c r="B524" i="28"/>
  <c r="B523" i="28"/>
  <c r="B522" i="28"/>
  <c r="B521" i="28"/>
  <c r="B520" i="28"/>
  <c r="B519" i="28"/>
  <c r="B518" i="28"/>
  <c r="B517" i="28"/>
  <c r="B516" i="28"/>
  <c r="B515" i="28"/>
  <c r="B514" i="28"/>
  <c r="B513" i="28"/>
  <c r="B512" i="28"/>
  <c r="B511" i="28"/>
  <c r="B510" i="28"/>
  <c r="B509" i="28"/>
  <c r="B508" i="28"/>
  <c r="B507" i="28"/>
  <c r="B506" i="28"/>
  <c r="B505" i="28"/>
  <c r="B504" i="28"/>
  <c r="B503" i="28"/>
  <c r="B502" i="28"/>
  <c r="B501" i="28"/>
  <c r="B500" i="28"/>
  <c r="B499" i="28"/>
  <c r="B498" i="28"/>
  <c r="B497" i="28"/>
  <c r="B496" i="28"/>
  <c r="B495" i="28"/>
  <c r="B494" i="28"/>
  <c r="B493" i="28"/>
  <c r="B492" i="28"/>
  <c r="B491" i="28"/>
  <c r="B490" i="28"/>
  <c r="B489" i="28"/>
  <c r="B488" i="28"/>
  <c r="B487" i="28"/>
  <c r="B486" i="28"/>
  <c r="B485" i="28"/>
  <c r="B484" i="28"/>
  <c r="B483" i="28"/>
  <c r="B482" i="28"/>
  <c r="B481" i="28"/>
  <c r="B480" i="28"/>
  <c r="B479" i="28"/>
  <c r="B478" i="28"/>
  <c r="B477" i="28"/>
  <c r="B476" i="28"/>
  <c r="B475" i="28"/>
  <c r="B474" i="28"/>
  <c r="B473" i="28"/>
  <c r="B472" i="28"/>
  <c r="B471" i="28"/>
  <c r="B470" i="28"/>
  <c r="B469" i="28"/>
  <c r="B468" i="28"/>
  <c r="B467" i="28"/>
  <c r="B466" i="28"/>
  <c r="B465" i="28"/>
  <c r="B464" i="28"/>
  <c r="B463" i="28"/>
  <c r="B462" i="28"/>
  <c r="B461" i="28"/>
  <c r="B460" i="28"/>
  <c r="B459" i="28"/>
  <c r="B458" i="28"/>
  <c r="B457" i="28"/>
  <c r="B456" i="28"/>
  <c r="B455" i="28"/>
  <c r="B454" i="28"/>
  <c r="B453" i="28"/>
  <c r="B452" i="28"/>
  <c r="B451" i="28"/>
  <c r="B450" i="28"/>
  <c r="B449" i="28"/>
  <c r="B448" i="28"/>
  <c r="B447" i="28"/>
  <c r="B446" i="28"/>
  <c r="B445" i="28"/>
  <c r="B444" i="28"/>
  <c r="B443" i="28"/>
  <c r="B442" i="28"/>
  <c r="B441" i="28"/>
  <c r="B440" i="28"/>
  <c r="B439" i="28"/>
  <c r="B438" i="28"/>
  <c r="B437" i="28"/>
  <c r="B436" i="28"/>
  <c r="B435" i="28"/>
  <c r="B434" i="28"/>
  <c r="B433" i="28"/>
  <c r="B432" i="28"/>
  <c r="B431" i="28"/>
  <c r="B430" i="28"/>
  <c r="B429" i="28"/>
  <c r="B428" i="28"/>
  <c r="B427" i="28"/>
  <c r="B426" i="28"/>
  <c r="B425" i="28"/>
  <c r="B424" i="28"/>
  <c r="B423" i="28"/>
  <c r="B422" i="28"/>
  <c r="B421" i="28"/>
  <c r="B420" i="28"/>
  <c r="B419" i="28"/>
  <c r="B418" i="28"/>
  <c r="B417" i="28"/>
  <c r="B416" i="28"/>
  <c r="B415" i="28"/>
  <c r="B414" i="28"/>
  <c r="B413" i="28"/>
  <c r="B412" i="28"/>
  <c r="B411" i="28"/>
  <c r="B410" i="28"/>
  <c r="B409" i="28"/>
  <c r="B408" i="28"/>
  <c r="B407" i="28"/>
  <c r="B406" i="28"/>
  <c r="B405" i="28"/>
  <c r="B404" i="28"/>
  <c r="B403" i="28"/>
  <c r="B402" i="28"/>
  <c r="B401" i="28"/>
  <c r="B400" i="28"/>
  <c r="B399" i="28"/>
  <c r="B398" i="28"/>
  <c r="B397" i="28"/>
  <c r="B396" i="28"/>
  <c r="B395" i="28"/>
  <c r="B394" i="28"/>
  <c r="B393" i="28"/>
  <c r="B392" i="28"/>
  <c r="B391" i="28"/>
  <c r="B390" i="28"/>
  <c r="B389" i="28"/>
  <c r="B388" i="28"/>
  <c r="B387" i="28"/>
  <c r="B386" i="28"/>
  <c r="B385" i="28"/>
  <c r="B384" i="28"/>
  <c r="B383" i="28"/>
  <c r="B382" i="28"/>
  <c r="B381" i="28"/>
  <c r="B380" i="28"/>
  <c r="B379" i="28"/>
  <c r="B378" i="28"/>
  <c r="B377" i="28"/>
  <c r="B376" i="28"/>
  <c r="B375" i="28"/>
  <c r="B374" i="28"/>
  <c r="B373" i="28"/>
  <c r="B372" i="28"/>
  <c r="B371" i="28"/>
  <c r="B370" i="28"/>
  <c r="B19" i="25" s="1"/>
  <c r="B369" i="28"/>
  <c r="B368" i="28"/>
  <c r="B367" i="28"/>
  <c r="B366" i="28"/>
  <c r="B365" i="28"/>
  <c r="B364" i="28"/>
  <c r="B363" i="28"/>
  <c r="B362" i="28"/>
  <c r="B361" i="28"/>
  <c r="B360" i="28"/>
  <c r="B359" i="28"/>
  <c r="B358" i="28"/>
  <c r="B357" i="28"/>
  <c r="B356" i="28"/>
  <c r="B355" i="28"/>
  <c r="B354" i="28"/>
  <c r="B353" i="28"/>
  <c r="B352" i="28"/>
  <c r="B351" i="28"/>
  <c r="B350" i="28"/>
  <c r="B349" i="28"/>
  <c r="B348" i="28"/>
  <c r="B347" i="28"/>
  <c r="B346" i="28"/>
  <c r="B345" i="28"/>
  <c r="B344" i="28"/>
  <c r="B343" i="28"/>
  <c r="B342" i="28"/>
  <c r="B341" i="28"/>
  <c r="B340" i="28"/>
  <c r="B339" i="28"/>
  <c r="B338" i="28"/>
  <c r="B337" i="28"/>
  <c r="B336" i="28"/>
  <c r="B335" i="28"/>
  <c r="B334" i="28"/>
  <c r="B333" i="28"/>
  <c r="B332" i="28"/>
  <c r="B331" i="28"/>
  <c r="B330" i="28"/>
  <c r="B329" i="28"/>
  <c r="B328" i="28"/>
  <c r="B327" i="28"/>
  <c r="B326" i="28"/>
  <c r="B325" i="28"/>
  <c r="B324" i="28"/>
  <c r="B323" i="28"/>
  <c r="B322" i="28"/>
  <c r="B321" i="28"/>
  <c r="B320" i="28"/>
  <c r="B319" i="28"/>
  <c r="B318" i="28"/>
  <c r="B317" i="28"/>
  <c r="B316" i="28"/>
  <c r="B315" i="28"/>
  <c r="B314" i="28"/>
  <c r="B313" i="28"/>
  <c r="B312" i="28"/>
  <c r="B311" i="28"/>
  <c r="B310" i="28"/>
  <c r="B309" i="28"/>
  <c r="B308" i="28"/>
  <c r="B307" i="28"/>
  <c r="B306" i="28"/>
  <c r="B305" i="28"/>
  <c r="B304" i="28"/>
  <c r="B303" i="28"/>
  <c r="B302" i="28"/>
  <c r="B301" i="28"/>
  <c r="B300" i="28"/>
  <c r="B299" i="28"/>
  <c r="B298" i="28"/>
  <c r="B297" i="28"/>
  <c r="B296" i="28"/>
  <c r="B295" i="28"/>
  <c r="B294" i="28"/>
  <c r="B293" i="28"/>
  <c r="B292" i="28"/>
  <c r="B291" i="28"/>
  <c r="B290" i="28"/>
  <c r="B289" i="28"/>
  <c r="B288" i="28"/>
  <c r="B287" i="28"/>
  <c r="B286" i="28"/>
  <c r="B285" i="28"/>
  <c r="B284" i="28"/>
  <c r="B283" i="28"/>
  <c r="B282" i="28"/>
  <c r="B281" i="28"/>
  <c r="B280" i="28"/>
  <c r="B279" i="28"/>
  <c r="B278" i="28"/>
  <c r="B277" i="28"/>
  <c r="B276" i="28"/>
  <c r="B275" i="28"/>
  <c r="B274" i="28"/>
  <c r="B273" i="28"/>
  <c r="B272" i="28"/>
  <c r="B271" i="28"/>
  <c r="B270" i="28"/>
  <c r="B269" i="28"/>
  <c r="B268" i="28"/>
  <c r="B267" i="28"/>
  <c r="B266" i="28"/>
  <c r="B265" i="28"/>
  <c r="B264" i="28"/>
  <c r="B263" i="28"/>
  <c r="B262" i="28"/>
  <c r="B261" i="28"/>
  <c r="B260" i="28"/>
  <c r="B259" i="28"/>
  <c r="B258" i="28"/>
  <c r="B257" i="28"/>
  <c r="B256" i="28"/>
  <c r="B255" i="28"/>
  <c r="B254" i="28"/>
  <c r="B253" i="28"/>
  <c r="B252" i="28"/>
  <c r="B251" i="28"/>
  <c r="B250" i="28"/>
  <c r="B249" i="28"/>
  <c r="B248" i="28"/>
  <c r="B247" i="28"/>
  <c r="B246" i="28"/>
  <c r="B245" i="28"/>
  <c r="B244" i="28"/>
  <c r="B243" i="28"/>
  <c r="B242" i="28"/>
  <c r="B241" i="28"/>
  <c r="B240" i="28"/>
  <c r="B239" i="28"/>
  <c r="B238" i="28"/>
  <c r="B237" i="28"/>
  <c r="B236" i="28"/>
  <c r="B235" i="28"/>
  <c r="B234" i="28"/>
  <c r="B233" i="28"/>
  <c r="B232" i="28"/>
  <c r="B231" i="28"/>
  <c r="B230" i="28"/>
  <c r="B229" i="28"/>
  <c r="B228" i="28"/>
  <c r="B227" i="28"/>
  <c r="B226" i="28"/>
  <c r="B225" i="28"/>
  <c r="B224" i="28"/>
  <c r="B223" i="28"/>
  <c r="B222" i="28"/>
  <c r="B221" i="28"/>
  <c r="B220" i="28"/>
  <c r="B219" i="28"/>
  <c r="B218" i="28"/>
  <c r="B217" i="28"/>
  <c r="B216" i="28"/>
  <c r="B215" i="28"/>
  <c r="B214" i="28"/>
  <c r="B21" i="25" s="1"/>
  <c r="B213" i="28"/>
  <c r="B212" i="28"/>
  <c r="B211" i="28"/>
  <c r="B210" i="28"/>
  <c r="B209" i="28"/>
  <c r="B208" i="28"/>
  <c r="B207" i="28"/>
  <c r="B206" i="28"/>
  <c r="B205" i="28"/>
  <c r="B204" i="28"/>
  <c r="B203" i="28"/>
  <c r="B202" i="28"/>
  <c r="B201" i="28"/>
  <c r="B200" i="28"/>
  <c r="B199" i="28"/>
  <c r="B198" i="28"/>
  <c r="B197" i="28"/>
  <c r="B196" i="28"/>
  <c r="B195" i="28"/>
  <c r="B194" i="28"/>
  <c r="B193" i="28"/>
  <c r="B192" i="28"/>
  <c r="B191" i="28"/>
  <c r="B190" i="28"/>
  <c r="B189" i="28"/>
  <c r="B188" i="28"/>
  <c r="B187" i="28"/>
  <c r="B186" i="28"/>
  <c r="B185" i="28"/>
  <c r="B184" i="28"/>
  <c r="B183" i="28"/>
  <c r="B182" i="28"/>
  <c r="B181" i="28"/>
  <c r="B180" i="28"/>
  <c r="B179" i="28"/>
  <c r="B178" i="28"/>
  <c r="B177" i="28"/>
  <c r="B176" i="28"/>
  <c r="B175" i="28"/>
  <c r="B174" i="28"/>
  <c r="B173" i="28"/>
  <c r="B172" i="28"/>
  <c r="B171" i="28"/>
  <c r="B170" i="28"/>
  <c r="B169" i="28"/>
  <c r="B168" i="28"/>
  <c r="B167" i="28"/>
  <c r="B166" i="28"/>
  <c r="B165" i="28"/>
  <c r="B164" i="28"/>
  <c r="B163" i="28"/>
  <c r="B162" i="28"/>
  <c r="B161" i="28"/>
  <c r="B160" i="28"/>
  <c r="B159" i="28"/>
  <c r="B158" i="28"/>
  <c r="B157" i="28"/>
  <c r="B156" i="28"/>
  <c r="B155" i="28"/>
  <c r="B154" i="28"/>
  <c r="B153" i="28"/>
  <c r="B152" i="28"/>
  <c r="B151" i="28"/>
  <c r="B150" i="28"/>
  <c r="B149" i="28"/>
  <c r="B148" i="28"/>
  <c r="B147" i="28"/>
  <c r="B146" i="28"/>
  <c r="B145" i="28"/>
  <c r="B144" i="28"/>
  <c r="B143" i="28"/>
  <c r="B142" i="28"/>
  <c r="B141" i="28"/>
  <c r="B140" i="28"/>
  <c r="B139" i="28"/>
  <c r="B138" i="28"/>
  <c r="B137" i="28"/>
  <c r="B136" i="28"/>
  <c r="B135" i="28"/>
  <c r="B134" i="28"/>
  <c r="B133" i="28"/>
  <c r="B132" i="28"/>
  <c r="B131" i="28"/>
  <c r="B130" i="28"/>
  <c r="B129" i="28"/>
  <c r="B128" i="28"/>
  <c r="B127" i="28"/>
  <c r="B126" i="28"/>
  <c r="B125" i="28"/>
  <c r="B124" i="28"/>
  <c r="B123" i="28"/>
  <c r="B122" i="28"/>
  <c r="B121" i="28"/>
  <c r="B120" i="28"/>
  <c r="B119" i="28"/>
  <c r="B118" i="28"/>
  <c r="B117" i="28"/>
  <c r="B116" i="28"/>
  <c r="B115" i="28"/>
  <c r="B114" i="28"/>
  <c r="B113" i="28"/>
  <c r="B112" i="28"/>
  <c r="B111" i="28"/>
  <c r="B110" i="28"/>
  <c r="B109" i="28"/>
  <c r="B108" i="28"/>
  <c r="B107" i="28"/>
  <c r="B106" i="28"/>
  <c r="B105" i="28"/>
  <c r="B104" i="28"/>
  <c r="B103" i="28"/>
  <c r="B102" i="28"/>
  <c r="B101" i="28"/>
  <c r="B100" i="28"/>
  <c r="B99" i="28"/>
  <c r="B98" i="28"/>
  <c r="B97" i="28"/>
  <c r="B96" i="28"/>
  <c r="B95" i="28"/>
  <c r="B94" i="28"/>
  <c r="B93" i="28"/>
  <c r="B92" i="28"/>
  <c r="B91" i="28"/>
  <c r="B90" i="28"/>
  <c r="B89" i="28"/>
  <c r="B88" i="28"/>
  <c r="B87" i="28"/>
  <c r="B86" i="28"/>
  <c r="B85" i="28"/>
  <c r="B8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58" i="28"/>
  <c r="B57" i="28"/>
  <c r="B56" i="28"/>
  <c r="B55" i="28"/>
  <c r="B54" i="28"/>
  <c r="B53" i="28"/>
  <c r="B52" i="28"/>
  <c r="B51" i="28"/>
  <c r="B50" i="28"/>
  <c r="B49" i="28"/>
  <c r="B48" i="28"/>
  <c r="B47" i="28"/>
  <c r="B46" i="28"/>
  <c r="B17" i="25" s="1"/>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B12" i="28"/>
  <c r="B11" i="28"/>
  <c r="B10" i="28"/>
  <c r="B9" i="28"/>
  <c r="B8" i="28"/>
  <c r="B7" i="28"/>
  <c r="B6" i="28"/>
  <c r="B5" i="28"/>
  <c r="R81" i="26"/>
  <c r="Q81" i="26"/>
  <c r="P81" i="26"/>
  <c r="O81" i="26"/>
  <c r="N81" i="26"/>
  <c r="M81" i="26"/>
  <c r="L81" i="26"/>
  <c r="K81" i="26"/>
  <c r="J81" i="26"/>
  <c r="I81" i="26"/>
  <c r="H81" i="26"/>
  <c r="G81" i="26"/>
  <c r="F81" i="26"/>
  <c r="E81" i="26"/>
  <c r="D81" i="26"/>
  <c r="C81" i="26"/>
  <c r="R82" i="26"/>
  <c r="Q82" i="26"/>
  <c r="P82" i="26"/>
  <c r="O82" i="26"/>
  <c r="N82" i="26"/>
  <c r="M82" i="26"/>
  <c r="L82" i="26"/>
  <c r="K82" i="26"/>
  <c r="J82" i="26"/>
  <c r="I82" i="26"/>
  <c r="H82" i="26"/>
  <c r="G82" i="26"/>
  <c r="F82" i="26"/>
  <c r="E82" i="26"/>
  <c r="D82" i="26"/>
  <c r="C82" i="26"/>
  <c r="R83" i="26"/>
  <c r="Q83" i="26"/>
  <c r="P83" i="26"/>
  <c r="O83" i="26"/>
  <c r="N83" i="26"/>
  <c r="M83" i="26"/>
  <c r="L83" i="26"/>
  <c r="K83" i="26"/>
  <c r="J83" i="26"/>
  <c r="I83" i="26"/>
  <c r="H83" i="26"/>
  <c r="G83" i="26"/>
  <c r="F83" i="26"/>
  <c r="E83" i="26"/>
  <c r="D83" i="26"/>
  <c r="C83" i="26"/>
  <c r="R84" i="26"/>
  <c r="Q84" i="26"/>
  <c r="P84" i="26"/>
  <c r="O84" i="26"/>
  <c r="N84" i="26"/>
  <c r="M84" i="26"/>
  <c r="L84" i="26"/>
  <c r="K84" i="26"/>
  <c r="J84" i="26"/>
  <c r="I84" i="26"/>
  <c r="H84" i="26"/>
  <c r="G84" i="26"/>
  <c r="F84" i="26"/>
  <c r="E84" i="26"/>
  <c r="D84" i="26"/>
  <c r="C84" i="26"/>
  <c r="R85" i="26"/>
  <c r="Q85" i="26"/>
  <c r="P85" i="26"/>
  <c r="O85" i="26"/>
  <c r="N85" i="26"/>
  <c r="M85" i="26"/>
  <c r="L85" i="26"/>
  <c r="K85" i="26"/>
  <c r="J85" i="26"/>
  <c r="I85" i="26"/>
  <c r="H85" i="26"/>
  <c r="G85" i="26"/>
  <c r="F85" i="26"/>
  <c r="E85" i="26"/>
  <c r="D85" i="26"/>
  <c r="C85" i="26"/>
  <c r="R86" i="26"/>
  <c r="Q86" i="26"/>
  <c r="P86" i="26"/>
  <c r="O86" i="26"/>
  <c r="N86" i="26"/>
  <c r="M86" i="26"/>
  <c r="L86" i="26"/>
  <c r="K86" i="26"/>
  <c r="J86" i="26"/>
  <c r="I86" i="26"/>
  <c r="H86" i="26"/>
  <c r="G86" i="26"/>
  <c r="F86" i="26"/>
  <c r="E86" i="26"/>
  <c r="D86" i="26"/>
  <c r="C86" i="26"/>
  <c r="R87" i="26"/>
  <c r="Q87" i="26"/>
  <c r="P87" i="26"/>
  <c r="O87" i="26"/>
  <c r="N87" i="26"/>
  <c r="M87" i="26"/>
  <c r="L87" i="26"/>
  <c r="K87" i="26"/>
  <c r="J87" i="26"/>
  <c r="I87" i="26"/>
  <c r="H87" i="26"/>
  <c r="G87" i="26"/>
  <c r="F87" i="26"/>
  <c r="E87" i="26"/>
  <c r="D87" i="26"/>
  <c r="C87" i="26"/>
  <c r="R88" i="26"/>
  <c r="Q88" i="26"/>
  <c r="P88" i="26"/>
  <c r="O88" i="26"/>
  <c r="N88" i="26"/>
  <c r="M88" i="26"/>
  <c r="L88" i="26"/>
  <c r="K88" i="26"/>
  <c r="J88" i="26"/>
  <c r="I88" i="26"/>
  <c r="H88" i="26"/>
  <c r="G88" i="26"/>
  <c r="F88" i="26"/>
  <c r="E88" i="26"/>
  <c r="D88" i="26"/>
  <c r="C88" i="26"/>
  <c r="R89" i="26"/>
  <c r="Q89" i="26"/>
  <c r="P89" i="26"/>
  <c r="O89" i="26"/>
  <c r="N89" i="26"/>
  <c r="M89" i="26"/>
  <c r="L89" i="26"/>
  <c r="K89" i="26"/>
  <c r="J89" i="26"/>
  <c r="I89" i="26"/>
  <c r="H89" i="26"/>
  <c r="G89" i="26"/>
  <c r="F89" i="26"/>
  <c r="E89" i="26"/>
  <c r="D89" i="26"/>
  <c r="C89" i="26"/>
  <c r="R90" i="26"/>
  <c r="Q90" i="26"/>
  <c r="P90" i="26"/>
  <c r="O90" i="26"/>
  <c r="N90" i="26"/>
  <c r="M90" i="26"/>
  <c r="L90" i="26"/>
  <c r="K90" i="26"/>
  <c r="J90" i="26"/>
  <c r="I90" i="26"/>
  <c r="H90" i="26"/>
  <c r="G90" i="26"/>
  <c r="F90" i="26"/>
  <c r="E90" i="26"/>
  <c r="D90" i="26"/>
  <c r="C90" i="26"/>
  <c r="R56" i="26"/>
  <c r="Q56" i="26"/>
  <c r="P56" i="26"/>
  <c r="O56" i="26"/>
  <c r="N56" i="26"/>
  <c r="M56" i="26"/>
  <c r="L56" i="26"/>
  <c r="K56" i="26"/>
  <c r="J56" i="26"/>
  <c r="I56" i="26"/>
  <c r="H56" i="26"/>
  <c r="G56" i="26"/>
  <c r="F56" i="26"/>
  <c r="E56" i="26"/>
  <c r="D56" i="26"/>
  <c r="C56" i="26"/>
  <c r="R55" i="26"/>
  <c r="Q55" i="26"/>
  <c r="P55" i="26"/>
  <c r="O55" i="26"/>
  <c r="N55" i="26"/>
  <c r="M55" i="26"/>
  <c r="L55" i="26"/>
  <c r="K55" i="26"/>
  <c r="J55" i="26"/>
  <c r="I55" i="26"/>
  <c r="H55" i="26"/>
  <c r="G55" i="26"/>
  <c r="F55" i="26"/>
  <c r="E55" i="26"/>
  <c r="D55" i="26"/>
  <c r="C55" i="26"/>
  <c r="R54" i="26"/>
  <c r="Q54" i="26"/>
  <c r="P54" i="26"/>
  <c r="O54" i="26"/>
  <c r="N54" i="26"/>
  <c r="M54" i="26"/>
  <c r="L54" i="26"/>
  <c r="K54" i="26"/>
  <c r="J54" i="26"/>
  <c r="I54" i="26"/>
  <c r="H54" i="26"/>
  <c r="G54" i="26"/>
  <c r="F54" i="26"/>
  <c r="E54" i="26"/>
  <c r="D54" i="26"/>
  <c r="C54" i="26"/>
  <c r="R53" i="26"/>
  <c r="Q53" i="26"/>
  <c r="P53" i="26"/>
  <c r="O53" i="26"/>
  <c r="N53" i="26"/>
  <c r="M53" i="26"/>
  <c r="L53" i="26"/>
  <c r="K53" i="26"/>
  <c r="J53" i="26"/>
  <c r="I53" i="26"/>
  <c r="H53" i="26"/>
  <c r="G53" i="26"/>
  <c r="F53" i="26"/>
  <c r="E53" i="26"/>
  <c r="D53" i="26"/>
  <c r="C53" i="26"/>
  <c r="R52" i="26"/>
  <c r="Q52" i="26"/>
  <c r="P52" i="26"/>
  <c r="O52" i="26"/>
  <c r="N52" i="26"/>
  <c r="M52" i="26"/>
  <c r="L52" i="26"/>
  <c r="K52" i="26"/>
  <c r="J52" i="26"/>
  <c r="I52" i="26"/>
  <c r="H52" i="26"/>
  <c r="G52" i="26"/>
  <c r="F52" i="26"/>
  <c r="E52" i="26"/>
  <c r="D52" i="26"/>
  <c r="C52" i="26"/>
  <c r="R51" i="26"/>
  <c r="Q51" i="26"/>
  <c r="P51" i="26"/>
  <c r="O51" i="26"/>
  <c r="N51" i="26"/>
  <c r="M51" i="26"/>
  <c r="L51" i="26"/>
  <c r="K51" i="26"/>
  <c r="J51" i="26"/>
  <c r="I51" i="26"/>
  <c r="H51" i="26"/>
  <c r="G51" i="26"/>
  <c r="F51" i="26"/>
  <c r="E51" i="26"/>
  <c r="D51" i="26"/>
  <c r="C51" i="26"/>
  <c r="R50" i="26"/>
  <c r="Q50" i="26"/>
  <c r="P50" i="26"/>
  <c r="O50" i="26"/>
  <c r="N50" i="26"/>
  <c r="M50" i="26"/>
  <c r="L50" i="26"/>
  <c r="K50" i="26"/>
  <c r="J50" i="26"/>
  <c r="I50" i="26"/>
  <c r="H50" i="26"/>
  <c r="G50" i="26"/>
  <c r="F50" i="26"/>
  <c r="E50" i="26"/>
  <c r="D50" i="26"/>
  <c r="C50" i="26"/>
  <c r="R49" i="26"/>
  <c r="Q49" i="26"/>
  <c r="P49" i="26"/>
  <c r="O49" i="26"/>
  <c r="N49" i="26"/>
  <c r="M49" i="26"/>
  <c r="L49" i="26"/>
  <c r="K49" i="26"/>
  <c r="J49" i="26"/>
  <c r="I49" i="26"/>
  <c r="H49" i="26"/>
  <c r="G49" i="26"/>
  <c r="F49" i="26"/>
  <c r="E49" i="26"/>
  <c r="D49" i="26"/>
  <c r="C49" i="26"/>
  <c r="R48" i="26"/>
  <c r="Q48" i="26"/>
  <c r="P48" i="26"/>
  <c r="O48" i="26"/>
  <c r="N48" i="26"/>
  <c r="M48" i="26"/>
  <c r="L48" i="26"/>
  <c r="K48" i="26"/>
  <c r="J48" i="26"/>
  <c r="I48" i="26"/>
  <c r="H48" i="26"/>
  <c r="G48" i="26"/>
  <c r="F48" i="26"/>
  <c r="E48" i="26"/>
  <c r="D48" i="26"/>
  <c r="C48" i="26"/>
  <c r="R47" i="26"/>
  <c r="Q47" i="26"/>
  <c r="P47" i="26"/>
  <c r="O47" i="26"/>
  <c r="N47" i="26"/>
  <c r="M47" i="26"/>
  <c r="L47" i="26"/>
  <c r="K47" i="26"/>
  <c r="J47" i="26"/>
  <c r="I47" i="26"/>
  <c r="H47" i="26"/>
  <c r="G47" i="26"/>
  <c r="F47" i="26"/>
  <c r="E47" i="26"/>
  <c r="D47" i="26"/>
  <c r="C47" i="26"/>
  <c r="R22" i="26"/>
  <c r="Q22" i="26"/>
  <c r="P22" i="26"/>
  <c r="O22" i="26"/>
  <c r="N22" i="26"/>
  <c r="M22" i="26"/>
  <c r="L22" i="26"/>
  <c r="K22" i="26"/>
  <c r="J22" i="26"/>
  <c r="I22" i="26"/>
  <c r="H22" i="26"/>
  <c r="G22" i="26"/>
  <c r="F22" i="26"/>
  <c r="E22" i="26"/>
  <c r="D22" i="26"/>
  <c r="C22" i="26"/>
  <c r="R21" i="26"/>
  <c r="Q21" i="26"/>
  <c r="P21" i="26"/>
  <c r="O21" i="26"/>
  <c r="N21" i="26"/>
  <c r="M21" i="26"/>
  <c r="L21" i="26"/>
  <c r="K21" i="26"/>
  <c r="J21" i="26"/>
  <c r="I21" i="26"/>
  <c r="H21" i="26"/>
  <c r="G21" i="26"/>
  <c r="F21" i="26"/>
  <c r="E21" i="26"/>
  <c r="D21" i="26"/>
  <c r="C21" i="26"/>
  <c r="R20" i="26"/>
  <c r="Q20" i="26"/>
  <c r="P20" i="26"/>
  <c r="O20" i="26"/>
  <c r="N20" i="26"/>
  <c r="M20" i="26"/>
  <c r="L20" i="26"/>
  <c r="K20" i="26"/>
  <c r="J20" i="26"/>
  <c r="I20" i="26"/>
  <c r="H20" i="26"/>
  <c r="G20" i="26"/>
  <c r="F20" i="26"/>
  <c r="E20" i="26"/>
  <c r="D20" i="26"/>
  <c r="C20" i="26"/>
  <c r="R19" i="26"/>
  <c r="Q19" i="26"/>
  <c r="P19" i="26"/>
  <c r="O19" i="26"/>
  <c r="N19" i="26"/>
  <c r="M19" i="26"/>
  <c r="L19" i="26"/>
  <c r="K19" i="26"/>
  <c r="J19" i="26"/>
  <c r="I19" i="26"/>
  <c r="H19" i="26"/>
  <c r="G19" i="26"/>
  <c r="F19" i="26"/>
  <c r="E19" i="26"/>
  <c r="D19" i="26"/>
  <c r="C19" i="26"/>
  <c r="R18" i="26"/>
  <c r="Q18" i="26"/>
  <c r="P18" i="26"/>
  <c r="O18" i="26"/>
  <c r="N18" i="26"/>
  <c r="M18" i="26"/>
  <c r="L18" i="26"/>
  <c r="K18" i="26"/>
  <c r="J18" i="26"/>
  <c r="I18" i="26"/>
  <c r="H18" i="26"/>
  <c r="G18" i="26"/>
  <c r="F18" i="26"/>
  <c r="E18" i="26"/>
  <c r="D18" i="26"/>
  <c r="C18" i="26"/>
  <c r="R17" i="26"/>
  <c r="Q17" i="26"/>
  <c r="P17" i="26"/>
  <c r="O17" i="26"/>
  <c r="N17" i="26"/>
  <c r="M17" i="26"/>
  <c r="L17" i="26"/>
  <c r="K17" i="26"/>
  <c r="J17" i="26"/>
  <c r="I17" i="26"/>
  <c r="H17" i="26"/>
  <c r="G17" i="26"/>
  <c r="F17" i="26"/>
  <c r="E17" i="26"/>
  <c r="D17" i="26"/>
  <c r="C17" i="26"/>
  <c r="R16" i="26"/>
  <c r="Q16" i="26"/>
  <c r="P16" i="26"/>
  <c r="O16" i="26"/>
  <c r="N16" i="26"/>
  <c r="M16" i="26"/>
  <c r="L16" i="26"/>
  <c r="K16" i="26"/>
  <c r="J16" i="26"/>
  <c r="I16" i="26"/>
  <c r="H16" i="26"/>
  <c r="G16" i="26"/>
  <c r="F16" i="26"/>
  <c r="E16" i="26"/>
  <c r="D16" i="26"/>
  <c r="C16" i="26"/>
  <c r="R15" i="26"/>
  <c r="Q15" i="26"/>
  <c r="P15" i="26"/>
  <c r="O15" i="26"/>
  <c r="N15" i="26"/>
  <c r="M15" i="26"/>
  <c r="L15" i="26"/>
  <c r="K15" i="26"/>
  <c r="J15" i="26"/>
  <c r="I15" i="26"/>
  <c r="H15" i="26"/>
  <c r="G15" i="26"/>
  <c r="F15" i="26"/>
  <c r="E15" i="26"/>
  <c r="D15" i="26"/>
  <c r="C15" i="26"/>
  <c r="R14" i="26"/>
  <c r="Q14" i="26"/>
  <c r="P14" i="26"/>
  <c r="O14" i="26"/>
  <c r="N14" i="26"/>
  <c r="M14" i="26"/>
  <c r="L14" i="26"/>
  <c r="K14" i="26"/>
  <c r="J14" i="26"/>
  <c r="I14" i="26"/>
  <c r="H14" i="26"/>
  <c r="G14" i="26"/>
  <c r="F14" i="26"/>
  <c r="E14" i="26"/>
  <c r="D14" i="26"/>
  <c r="C14" i="26"/>
  <c r="R13" i="26"/>
  <c r="Q13" i="26"/>
  <c r="P13" i="26"/>
  <c r="O13" i="26"/>
  <c r="N13" i="26"/>
  <c r="M13" i="26"/>
  <c r="L13" i="26"/>
  <c r="K13" i="26"/>
  <c r="J13" i="26"/>
  <c r="I13" i="26"/>
  <c r="H13" i="26"/>
  <c r="G13" i="26"/>
  <c r="F13" i="26"/>
  <c r="E13" i="26"/>
  <c r="D13" i="26"/>
  <c r="C13" i="26"/>
  <c r="B632" i="27"/>
  <c r="B631" i="27"/>
  <c r="B630" i="27"/>
  <c r="B629" i="27"/>
  <c r="B628" i="27"/>
  <c r="B627" i="27"/>
  <c r="B626" i="27"/>
  <c r="B625" i="27"/>
  <c r="B624" i="27"/>
  <c r="B623" i="27"/>
  <c r="B622" i="27"/>
  <c r="B621" i="27"/>
  <c r="B620" i="27"/>
  <c r="B619" i="27"/>
  <c r="B618" i="27"/>
  <c r="B617" i="27"/>
  <c r="B616" i="27"/>
  <c r="B615" i="27"/>
  <c r="B614" i="27"/>
  <c r="B613" i="27"/>
  <c r="B612" i="27"/>
  <c r="B611" i="27"/>
  <c r="B610" i="27"/>
  <c r="B609" i="27"/>
  <c r="B608" i="27"/>
  <c r="B607" i="27"/>
  <c r="B606" i="27"/>
  <c r="B605" i="27"/>
  <c r="B604" i="27"/>
  <c r="B603" i="27"/>
  <c r="B602" i="27"/>
  <c r="B601" i="27"/>
  <c r="B600" i="27"/>
  <c r="B599" i="27"/>
  <c r="B598" i="27"/>
  <c r="B597" i="27"/>
  <c r="B596" i="27"/>
  <c r="B595" i="27"/>
  <c r="B594" i="27"/>
  <c r="B593" i="27"/>
  <c r="B592" i="27"/>
  <c r="B591" i="27"/>
  <c r="B590" i="27"/>
  <c r="B589" i="27"/>
  <c r="B588" i="27"/>
  <c r="B587" i="27"/>
  <c r="B586" i="27"/>
  <c r="B585" i="27"/>
  <c r="B584" i="27"/>
  <c r="B583" i="27"/>
  <c r="B582" i="27"/>
  <c r="B581" i="27"/>
  <c r="B580" i="27"/>
  <c r="B579" i="27"/>
  <c r="B578" i="27"/>
  <c r="B577" i="27"/>
  <c r="B576" i="27"/>
  <c r="B575" i="27"/>
  <c r="B574" i="27"/>
  <c r="B573" i="27"/>
  <c r="B572" i="27"/>
  <c r="B571" i="27"/>
  <c r="B570" i="27"/>
  <c r="B569" i="27"/>
  <c r="B568" i="27"/>
  <c r="B567" i="27"/>
  <c r="B566" i="27"/>
  <c r="B565" i="27"/>
  <c r="B564" i="27"/>
  <c r="B563" i="27"/>
  <c r="B562" i="27"/>
  <c r="B561" i="27"/>
  <c r="B560" i="27"/>
  <c r="B559" i="27"/>
  <c r="B558" i="27"/>
  <c r="B557" i="27"/>
  <c r="B556" i="27"/>
  <c r="B555" i="27"/>
  <c r="B554" i="27"/>
  <c r="B553" i="27"/>
  <c r="B552" i="27"/>
  <c r="B551" i="27"/>
  <c r="B550" i="27"/>
  <c r="B549" i="27"/>
  <c r="B548" i="27"/>
  <c r="B547" i="27"/>
  <c r="B546" i="27"/>
  <c r="B545" i="27"/>
  <c r="B544" i="27"/>
  <c r="B543" i="27"/>
  <c r="B542" i="27"/>
  <c r="B541" i="27"/>
  <c r="B540" i="27"/>
  <c r="B539" i="27"/>
  <c r="B538" i="27"/>
  <c r="B537" i="27"/>
  <c r="B536" i="27"/>
  <c r="B535" i="27"/>
  <c r="B534" i="27"/>
  <c r="B533" i="27"/>
  <c r="B532" i="27"/>
  <c r="B531" i="27"/>
  <c r="B530" i="27"/>
  <c r="B529" i="27"/>
  <c r="B528" i="27"/>
  <c r="B527" i="27"/>
  <c r="B526" i="27"/>
  <c r="B525" i="27"/>
  <c r="B524" i="27"/>
  <c r="B523" i="27"/>
  <c r="B522" i="27"/>
  <c r="B521" i="27"/>
  <c r="B520" i="27"/>
  <c r="B519" i="27"/>
  <c r="B518" i="27"/>
  <c r="B517" i="27"/>
  <c r="B516" i="27"/>
  <c r="B515" i="27"/>
  <c r="B514" i="27"/>
  <c r="B513" i="27"/>
  <c r="B51" i="26" s="1"/>
  <c r="B512" i="27"/>
  <c r="B511" i="27"/>
  <c r="B510" i="27"/>
  <c r="B509" i="27"/>
  <c r="B508" i="27"/>
  <c r="B507" i="27"/>
  <c r="B506" i="27"/>
  <c r="B505" i="27"/>
  <c r="B504" i="27"/>
  <c r="B503" i="27"/>
  <c r="B48" i="26" s="1"/>
  <c r="B502" i="27"/>
  <c r="B501" i="27"/>
  <c r="B500" i="27"/>
  <c r="B499" i="27"/>
  <c r="B498" i="27"/>
  <c r="B497" i="27"/>
  <c r="B496" i="27"/>
  <c r="B495" i="27"/>
  <c r="B494" i="27"/>
  <c r="B493" i="27"/>
  <c r="B492" i="27"/>
  <c r="B491" i="27"/>
  <c r="B490" i="27"/>
  <c r="B489" i="27"/>
  <c r="B488" i="27"/>
  <c r="B487" i="27"/>
  <c r="B486" i="27"/>
  <c r="B485" i="27"/>
  <c r="B484" i="27"/>
  <c r="B483" i="27"/>
  <c r="B482" i="27"/>
  <c r="B481" i="27"/>
  <c r="B480" i="27"/>
  <c r="B479" i="27"/>
  <c r="B478" i="27"/>
  <c r="B477" i="27"/>
  <c r="B476" i="27"/>
  <c r="B475" i="27"/>
  <c r="B474" i="27"/>
  <c r="B473" i="27"/>
  <c r="B472" i="27"/>
  <c r="B471" i="27"/>
  <c r="B470" i="27"/>
  <c r="B469" i="27"/>
  <c r="B468" i="27"/>
  <c r="B467" i="27"/>
  <c r="B466" i="27"/>
  <c r="B465" i="27"/>
  <c r="B464" i="27"/>
  <c r="B463" i="27"/>
  <c r="B462" i="27"/>
  <c r="B461" i="27"/>
  <c r="B460" i="27"/>
  <c r="B459" i="27"/>
  <c r="B458" i="27"/>
  <c r="B457" i="27"/>
  <c r="B456" i="27"/>
  <c r="B455" i="27"/>
  <c r="B454" i="27"/>
  <c r="B453" i="27"/>
  <c r="B452" i="27"/>
  <c r="B451" i="27"/>
  <c r="B450" i="27"/>
  <c r="B449" i="27"/>
  <c r="B448" i="27"/>
  <c r="B447" i="27"/>
  <c r="B446" i="27"/>
  <c r="B445" i="27"/>
  <c r="B444" i="27"/>
  <c r="B443" i="27"/>
  <c r="B442" i="27"/>
  <c r="B441" i="27"/>
  <c r="B440" i="27"/>
  <c r="B439" i="27"/>
  <c r="B438" i="27"/>
  <c r="B437" i="27"/>
  <c r="B436" i="27"/>
  <c r="B435" i="27"/>
  <c r="B434" i="27"/>
  <c r="B433" i="27"/>
  <c r="B432" i="27"/>
  <c r="B431" i="27"/>
  <c r="B430" i="27"/>
  <c r="B429" i="27"/>
  <c r="B428" i="27"/>
  <c r="B427" i="27"/>
  <c r="C57" i="19" s="1"/>
  <c r="B426" i="27"/>
  <c r="B425" i="27"/>
  <c r="B424" i="27"/>
  <c r="B423" i="27"/>
  <c r="B422" i="27"/>
  <c r="C56" i="19" s="1"/>
  <c r="B421" i="27"/>
  <c r="C55" i="19" s="1"/>
  <c r="B420" i="27"/>
  <c r="B419" i="27"/>
  <c r="B418" i="27"/>
  <c r="B417" i="27"/>
  <c r="B416" i="27"/>
  <c r="B415" i="27"/>
  <c r="B414" i="27"/>
  <c r="B413" i="27"/>
  <c r="B412" i="27"/>
  <c r="B411" i="27"/>
  <c r="C54" i="19" s="1"/>
  <c r="B410" i="27"/>
  <c r="B409" i="27"/>
  <c r="C53" i="19" s="1"/>
  <c r="B408" i="27"/>
  <c r="B407" i="27"/>
  <c r="B406" i="27"/>
  <c r="B405" i="27"/>
  <c r="B404" i="27"/>
  <c r="B403" i="27"/>
  <c r="B402" i="27"/>
  <c r="B401" i="27"/>
  <c r="B400" i="27"/>
  <c r="B399" i="27"/>
  <c r="B398" i="27"/>
  <c r="C46" i="19" s="1"/>
  <c r="B397" i="27"/>
  <c r="B396" i="27"/>
  <c r="C44" i="19" s="1"/>
  <c r="B395" i="27"/>
  <c r="B394" i="27"/>
  <c r="B393" i="27"/>
  <c r="C47" i="19" s="1"/>
  <c r="B392" i="27"/>
  <c r="B391" i="27"/>
  <c r="B390" i="27"/>
  <c r="B389" i="27"/>
  <c r="B388" i="27"/>
  <c r="B387" i="27"/>
  <c r="B386" i="27"/>
  <c r="B385" i="27"/>
  <c r="B384" i="27"/>
  <c r="B81" i="26" s="1"/>
  <c r="B383" i="27"/>
  <c r="B382" i="27"/>
  <c r="C45" i="19" s="1"/>
  <c r="B381" i="27"/>
  <c r="B380" i="27"/>
  <c r="B379" i="27"/>
  <c r="B378" i="27"/>
  <c r="B377" i="27"/>
  <c r="B376" i="27"/>
  <c r="B375" i="27"/>
  <c r="B374" i="27"/>
  <c r="B373" i="27"/>
  <c r="B372" i="27"/>
  <c r="B371" i="27"/>
  <c r="B370" i="27"/>
  <c r="B369" i="27"/>
  <c r="B368" i="27"/>
  <c r="B367" i="27"/>
  <c r="B366" i="27"/>
  <c r="B365" i="27"/>
  <c r="B364" i="27"/>
  <c r="B363" i="27"/>
  <c r="B362" i="27"/>
  <c r="B361" i="27"/>
  <c r="B360" i="27"/>
  <c r="B359" i="27"/>
  <c r="B358" i="27"/>
  <c r="B357" i="27"/>
  <c r="B356" i="27"/>
  <c r="B355" i="27"/>
  <c r="B354" i="27"/>
  <c r="B353" i="27"/>
  <c r="B352" i="27"/>
  <c r="B351" i="27"/>
  <c r="B350" i="27"/>
  <c r="B349" i="27"/>
  <c r="B348" i="27"/>
  <c r="B347" i="27"/>
  <c r="B346" i="27"/>
  <c r="B345" i="27"/>
  <c r="B344" i="27"/>
  <c r="B343" i="27"/>
  <c r="B342" i="27"/>
  <c r="B341" i="27"/>
  <c r="B340" i="27"/>
  <c r="B339" i="27"/>
  <c r="B338" i="27"/>
  <c r="B337" i="27"/>
  <c r="B336" i="27"/>
  <c r="B335" i="27"/>
  <c r="B334" i="27"/>
  <c r="B333" i="27"/>
  <c r="B332" i="27"/>
  <c r="B331" i="27"/>
  <c r="B330" i="27"/>
  <c r="B329" i="27"/>
  <c r="B328" i="27"/>
  <c r="B327" i="27"/>
  <c r="B326" i="27"/>
  <c r="B325" i="27"/>
  <c r="B324" i="27"/>
  <c r="B323" i="27"/>
  <c r="B322" i="27"/>
  <c r="B321" i="27"/>
  <c r="B320" i="27"/>
  <c r="B319" i="27"/>
  <c r="B318" i="27"/>
  <c r="B317" i="27"/>
  <c r="B316" i="27"/>
  <c r="B315" i="27"/>
  <c r="B314" i="27"/>
  <c r="B313" i="27"/>
  <c r="B312" i="27"/>
  <c r="B311" i="27"/>
  <c r="B310" i="27"/>
  <c r="B309" i="27"/>
  <c r="C35" i="19" s="1"/>
  <c r="B308" i="27"/>
  <c r="B307" i="27"/>
  <c r="B306" i="27"/>
  <c r="B305" i="27"/>
  <c r="B304" i="27"/>
  <c r="B303" i="27"/>
  <c r="C36" i="19" s="1"/>
  <c r="B302" i="27"/>
  <c r="C34" i="19" s="1"/>
  <c r="B301" i="27"/>
  <c r="B300" i="27"/>
  <c r="B299" i="27"/>
  <c r="B53" i="26" s="1"/>
  <c r="B298" i="27"/>
  <c r="B297" i="27"/>
  <c r="B296" i="27"/>
  <c r="B295" i="27"/>
  <c r="C37" i="19" s="1"/>
  <c r="B294" i="27"/>
  <c r="B293" i="27"/>
  <c r="B292" i="27"/>
  <c r="B291" i="27"/>
  <c r="B290" i="27"/>
  <c r="B289" i="27"/>
  <c r="B288" i="27"/>
  <c r="B287" i="27"/>
  <c r="B286" i="27"/>
  <c r="B285" i="27"/>
  <c r="B284" i="27"/>
  <c r="B283" i="27"/>
  <c r="B282" i="27"/>
  <c r="B281" i="27"/>
  <c r="B280" i="27"/>
  <c r="B279" i="27"/>
  <c r="B278" i="27"/>
  <c r="C33" i="19" s="1"/>
  <c r="B277" i="27"/>
  <c r="B276" i="27"/>
  <c r="B275" i="27"/>
  <c r="B274" i="27"/>
  <c r="B273" i="27"/>
  <c r="B272" i="27"/>
  <c r="B271" i="27"/>
  <c r="B270" i="27"/>
  <c r="B269" i="27"/>
  <c r="B268" i="27"/>
  <c r="B267" i="27"/>
  <c r="B266" i="27"/>
  <c r="B265" i="27"/>
  <c r="B264" i="27"/>
  <c r="B263" i="27"/>
  <c r="B262" i="27"/>
  <c r="B261" i="27"/>
  <c r="B260" i="27"/>
  <c r="B259" i="27"/>
  <c r="B258" i="27"/>
  <c r="B257" i="27"/>
  <c r="B256" i="27"/>
  <c r="B255" i="27"/>
  <c r="B254" i="27"/>
  <c r="B253" i="27"/>
  <c r="B252" i="27"/>
  <c r="B251" i="27"/>
  <c r="B250" i="27"/>
  <c r="B249" i="27"/>
  <c r="B248" i="27"/>
  <c r="B247" i="27"/>
  <c r="B246" i="27"/>
  <c r="B245" i="27"/>
  <c r="B244" i="27"/>
  <c r="B243" i="27"/>
  <c r="B242" i="27"/>
  <c r="B241" i="27"/>
  <c r="B240" i="27"/>
  <c r="B239" i="27"/>
  <c r="B238" i="27"/>
  <c r="B237" i="27"/>
  <c r="B236" i="27"/>
  <c r="B235" i="27"/>
  <c r="B234" i="27"/>
  <c r="B233" i="27"/>
  <c r="B232" i="27"/>
  <c r="B231" i="27"/>
  <c r="B230" i="27"/>
  <c r="B229" i="27"/>
  <c r="B228" i="27"/>
  <c r="B227" i="27"/>
  <c r="B226" i="27"/>
  <c r="B225" i="27"/>
  <c r="B224" i="27"/>
  <c r="B223" i="27"/>
  <c r="B222" i="27"/>
  <c r="B22" i="26" s="1"/>
  <c r="B221" i="27"/>
  <c r="B220" i="27"/>
  <c r="B52" i="26" s="1"/>
  <c r="B219" i="27"/>
  <c r="B218" i="27"/>
  <c r="B217" i="27"/>
  <c r="B216" i="27"/>
  <c r="B215" i="27"/>
  <c r="B214" i="27"/>
  <c r="B213" i="27"/>
  <c r="B212" i="27"/>
  <c r="B211" i="27"/>
  <c r="B210" i="27"/>
  <c r="B209" i="27"/>
  <c r="B208" i="27"/>
  <c r="B207" i="27"/>
  <c r="B206" i="27"/>
  <c r="B205" i="27"/>
  <c r="B204" i="27"/>
  <c r="B203" i="27"/>
  <c r="B202" i="27"/>
  <c r="B49" i="26" s="1"/>
  <c r="B201" i="27"/>
  <c r="B200" i="27"/>
  <c r="B199" i="27"/>
  <c r="B198" i="27"/>
  <c r="B197" i="27"/>
  <c r="B196" i="27"/>
  <c r="B195" i="27"/>
  <c r="B194" i="27"/>
  <c r="B193" i="27"/>
  <c r="B192" i="27"/>
  <c r="B191" i="27"/>
  <c r="B190" i="27"/>
  <c r="B189" i="27"/>
  <c r="B188" i="27"/>
  <c r="B187" i="27"/>
  <c r="B186" i="27"/>
  <c r="B185" i="27"/>
  <c r="B184" i="27"/>
  <c r="B183" i="27"/>
  <c r="B182" i="27"/>
  <c r="B181" i="27"/>
  <c r="B180" i="27"/>
  <c r="B179" i="27"/>
  <c r="B178" i="27"/>
  <c r="B177" i="27"/>
  <c r="B176" i="27"/>
  <c r="B175" i="27"/>
  <c r="C27" i="19" s="1"/>
  <c r="B174" i="27"/>
  <c r="B173" i="27"/>
  <c r="C23" i="19" s="1"/>
  <c r="B172" i="27"/>
  <c r="B171" i="27"/>
  <c r="B170" i="27"/>
  <c r="B169" i="27"/>
  <c r="B168" i="27"/>
  <c r="B167" i="27"/>
  <c r="B13" i="26" s="1"/>
  <c r="B166" i="27"/>
  <c r="C25" i="19" s="1"/>
  <c r="B165" i="27"/>
  <c r="B164" i="27"/>
  <c r="B163" i="27"/>
  <c r="B162" i="27"/>
  <c r="B161" i="27"/>
  <c r="C24" i="19" s="1"/>
  <c r="B160" i="27"/>
  <c r="B159" i="27"/>
  <c r="B14" i="26" s="1"/>
  <c r="B158" i="27"/>
  <c r="B157" i="27"/>
  <c r="B156" i="27"/>
  <c r="B155" i="27"/>
  <c r="B154" i="27"/>
  <c r="B153" i="27"/>
  <c r="B152" i="27"/>
  <c r="B151" i="27"/>
  <c r="B150" i="27"/>
  <c r="B149" i="27"/>
  <c r="B148" i="27"/>
  <c r="B147" i="27"/>
  <c r="B146" i="27"/>
  <c r="C26" i="19" s="1"/>
  <c r="B145" i="27"/>
  <c r="B144" i="27"/>
  <c r="B143" i="27"/>
  <c r="B142" i="27"/>
  <c r="B141" i="27"/>
  <c r="B140" i="27"/>
  <c r="B139" i="27"/>
  <c r="B138" i="27"/>
  <c r="B137" i="27"/>
  <c r="B136" i="27"/>
  <c r="B135" i="27"/>
  <c r="B134" i="27"/>
  <c r="B133" i="27"/>
  <c r="B132" i="27"/>
  <c r="B131" i="27"/>
  <c r="B130" i="27"/>
  <c r="B129" i="27"/>
  <c r="B128" i="27"/>
  <c r="B127" i="27"/>
  <c r="B126" i="27"/>
  <c r="B125" i="27"/>
  <c r="B124" i="27"/>
  <c r="B123" i="27"/>
  <c r="B122" i="27"/>
  <c r="B121" i="27"/>
  <c r="B120" i="27"/>
  <c r="B119" i="27"/>
  <c r="B118" i="27"/>
  <c r="B117" i="27"/>
  <c r="B116" i="27"/>
  <c r="B115" i="27"/>
  <c r="B114" i="27"/>
  <c r="B113" i="27"/>
  <c r="B112" i="27"/>
  <c r="B111" i="27"/>
  <c r="B110" i="27"/>
  <c r="B109" i="27"/>
  <c r="B108" i="27"/>
  <c r="B107" i="27"/>
  <c r="B106" i="27"/>
  <c r="B105" i="27"/>
  <c r="B104" i="27"/>
  <c r="B103" i="27"/>
  <c r="B102" i="27"/>
  <c r="B101" i="27"/>
  <c r="B100" i="27"/>
  <c r="B99" i="27"/>
  <c r="B98" i="27"/>
  <c r="B47" i="26" s="1"/>
  <c r="B97" i="27"/>
  <c r="B96" i="27"/>
  <c r="B95" i="27"/>
  <c r="B94" i="27"/>
  <c r="B93" i="27"/>
  <c r="B92" i="27"/>
  <c r="B91" i="27"/>
  <c r="B90" i="27"/>
  <c r="B89" i="27"/>
  <c r="B88" i="27"/>
  <c r="B87" i="27"/>
  <c r="B86" i="27"/>
  <c r="B85" i="27"/>
  <c r="B84" i="27"/>
  <c r="B83" i="27"/>
  <c r="B82" i="27"/>
  <c r="B81" i="27"/>
  <c r="B80" i="27"/>
  <c r="B79" i="27"/>
  <c r="B78" i="27"/>
  <c r="B77" i="27"/>
  <c r="B76" i="27"/>
  <c r="B75" i="27"/>
  <c r="B74" i="27"/>
  <c r="B73" i="27"/>
  <c r="B72" i="27"/>
  <c r="C17" i="19" s="1"/>
  <c r="B71" i="27"/>
  <c r="B70" i="27"/>
  <c r="B69" i="27"/>
  <c r="B68" i="27"/>
  <c r="B67" i="27"/>
  <c r="B66" i="27"/>
  <c r="B65" i="27"/>
  <c r="B64" i="27"/>
  <c r="B63" i="27"/>
  <c r="B62" i="27"/>
  <c r="C14" i="19" s="1"/>
  <c r="B61" i="27"/>
  <c r="C16" i="19" s="1"/>
  <c r="B60" i="27"/>
  <c r="B59" i="27"/>
  <c r="B58" i="27"/>
  <c r="C13" i="19" s="1"/>
  <c r="B57" i="27"/>
  <c r="B56" i="27"/>
  <c r="C15" i="19" s="1"/>
  <c r="B55" i="27"/>
  <c r="B54" i="27"/>
  <c r="B53" i="27"/>
  <c r="B52" i="27"/>
  <c r="B51" i="27"/>
  <c r="B50" i="27"/>
  <c r="B49" i="27"/>
  <c r="B48" i="27"/>
  <c r="B47" i="27"/>
  <c r="B46" i="27"/>
  <c r="B45" i="27"/>
  <c r="B44" i="27"/>
  <c r="B43" i="27"/>
  <c r="B42" i="27"/>
  <c r="B41" i="27"/>
  <c r="B40" i="27"/>
  <c r="B39" i="27"/>
  <c r="B38" i="27"/>
  <c r="B37" i="27"/>
  <c r="B36" i="27"/>
  <c r="B35" i="27"/>
  <c r="B34" i="27"/>
  <c r="B33" i="27"/>
  <c r="B32" i="27"/>
  <c r="B31" i="27"/>
  <c r="B30" i="27"/>
  <c r="B29" i="27"/>
  <c r="B28" i="27"/>
  <c r="B27" i="27"/>
  <c r="B26" i="27"/>
  <c r="B25" i="27"/>
  <c r="B24" i="27"/>
  <c r="B23" i="27"/>
  <c r="B22" i="27"/>
  <c r="B21" i="27"/>
  <c r="B20" i="27"/>
  <c r="B19" i="27"/>
  <c r="B18" i="27"/>
  <c r="B17" i="27"/>
  <c r="B16" i="27"/>
  <c r="B15" i="27"/>
  <c r="B17" i="26" s="1"/>
  <c r="B14" i="27"/>
  <c r="B13" i="27"/>
  <c r="B12" i="27"/>
  <c r="B11" i="27"/>
  <c r="B10" i="27"/>
  <c r="B9" i="27"/>
  <c r="B8" i="27"/>
  <c r="B7" i="27"/>
  <c r="B6" i="27"/>
  <c r="B5" i="27"/>
  <c r="H14" i="22"/>
  <c r="G14" i="22"/>
  <c r="Q14" i="22" s="1"/>
  <c r="F14" i="22"/>
  <c r="P14" i="22" s="1"/>
  <c r="E14" i="22"/>
  <c r="D14" i="22"/>
  <c r="I14" i="22" s="1"/>
  <c r="C14" i="22"/>
  <c r="B14" i="22"/>
  <c r="Q13" i="22"/>
  <c r="P13" i="22"/>
  <c r="O13" i="22"/>
  <c r="N13" i="22"/>
  <c r="Q12" i="22"/>
  <c r="P12" i="22"/>
  <c r="O12" i="22"/>
  <c r="N12" i="22"/>
  <c r="B35" i="7"/>
  <c r="B34" i="7"/>
  <c r="B33" i="7"/>
  <c r="B32" i="7"/>
  <c r="B31" i="7"/>
  <c r="B30" i="7"/>
  <c r="B29" i="7"/>
  <c r="B28" i="7"/>
  <c r="B27" i="7"/>
  <c r="B26" i="7"/>
  <c r="B25" i="7"/>
  <c r="B24" i="7"/>
  <c r="B23" i="7"/>
  <c r="B22" i="7"/>
  <c r="B21" i="7"/>
  <c r="B20" i="7"/>
  <c r="B19" i="7"/>
  <c r="B18" i="7"/>
  <c r="B17" i="7"/>
  <c r="B16" i="7"/>
  <c r="B15" i="7"/>
  <c r="B14" i="7"/>
  <c r="B13" i="7"/>
  <c r="B12" i="7"/>
  <c r="B36" i="6"/>
  <c r="B35" i="6"/>
  <c r="B34" i="6"/>
  <c r="B33" i="6"/>
  <c r="B32" i="6"/>
  <c r="B31" i="6"/>
  <c r="B30" i="6"/>
  <c r="B29" i="6"/>
  <c r="B28" i="6"/>
  <c r="B27" i="6"/>
  <c r="B26" i="6"/>
  <c r="B25" i="6"/>
  <c r="B24" i="6"/>
  <c r="B23" i="6"/>
  <c r="B22" i="6"/>
  <c r="B21" i="6"/>
  <c r="B20" i="6"/>
  <c r="B19" i="6"/>
  <c r="B18" i="6"/>
  <c r="B17" i="6"/>
  <c r="B16" i="6"/>
  <c r="B15" i="6"/>
  <c r="B14" i="6"/>
  <c r="B13" i="6"/>
  <c r="B12" i="6"/>
  <c r="Q24" i="30"/>
  <c r="P24" i="30"/>
  <c r="O24" i="30"/>
  <c r="N24" i="30"/>
  <c r="H24" i="30"/>
  <c r="G24" i="30"/>
  <c r="K24" i="30" s="1"/>
  <c r="M24" i="30" s="1"/>
  <c r="F24" i="30"/>
  <c r="L24" i="30" s="1"/>
  <c r="E24" i="30"/>
  <c r="D24" i="30"/>
  <c r="I24" i="30" s="1"/>
  <c r="C24" i="30"/>
  <c r="B24" i="30"/>
  <c r="Q18" i="30"/>
  <c r="P18" i="30"/>
  <c r="O18" i="30"/>
  <c r="N18" i="30"/>
  <c r="H18" i="30"/>
  <c r="G18" i="30"/>
  <c r="K18" i="30" s="1"/>
  <c r="F18" i="30"/>
  <c r="L18" i="30" s="1"/>
  <c r="E18" i="30"/>
  <c r="D18" i="30"/>
  <c r="I18" i="30" s="1"/>
  <c r="C18" i="30"/>
  <c r="B18" i="30"/>
  <c r="Q20" i="4"/>
  <c r="P20" i="4"/>
  <c r="O20" i="4"/>
  <c r="N20" i="4"/>
  <c r="I20" i="4"/>
  <c r="G20" i="4"/>
  <c r="K20" i="4" s="1"/>
  <c r="M20" i="4" s="1"/>
  <c r="F20" i="4"/>
  <c r="L20" i="4" s="1"/>
  <c r="E20" i="4"/>
  <c r="H20" i="4" s="1"/>
  <c r="J20" i="4" s="1"/>
  <c r="D20" i="4"/>
  <c r="C20" i="4"/>
  <c r="B20" i="4"/>
  <c r="Q17" i="4"/>
  <c r="P17" i="4"/>
  <c r="O17" i="4"/>
  <c r="N17" i="4"/>
  <c r="I17" i="4"/>
  <c r="G17" i="4"/>
  <c r="K17" i="4" s="1"/>
  <c r="F17" i="4"/>
  <c r="L17" i="4" s="1"/>
  <c r="E17" i="4"/>
  <c r="H17" i="4" s="1"/>
  <c r="J17" i="4" s="1"/>
  <c r="D17" i="4"/>
  <c r="C17" i="4"/>
  <c r="B17" i="4"/>
  <c r="Q14" i="4"/>
  <c r="P14" i="4"/>
  <c r="O14" i="4"/>
  <c r="N14" i="4"/>
  <c r="I14" i="4"/>
  <c r="G14" i="4"/>
  <c r="K14" i="4" s="1"/>
  <c r="F14" i="4"/>
  <c r="L14" i="4" s="1"/>
  <c r="E14" i="4"/>
  <c r="H14" i="4" s="1"/>
  <c r="J14" i="4" s="1"/>
  <c r="D14" i="4"/>
  <c r="C14" i="4"/>
  <c r="B14" i="4"/>
  <c r="M14" i="3"/>
  <c r="L14" i="3"/>
  <c r="K14" i="3"/>
  <c r="J14" i="3"/>
  <c r="I14" i="3"/>
  <c r="H14" i="3"/>
  <c r="G14" i="3"/>
  <c r="F14" i="3"/>
  <c r="E14" i="3"/>
  <c r="D14" i="3"/>
  <c r="C14" i="3"/>
  <c r="B14" i="3"/>
  <c r="J25" i="21" l="1"/>
  <c r="J11" i="21"/>
  <c r="J12" i="21"/>
  <c r="J13" i="21"/>
  <c r="J14" i="21"/>
  <c r="I15" i="21"/>
  <c r="L17" i="21"/>
  <c r="F26" i="21"/>
  <c r="L26" i="21" s="1"/>
  <c r="I20" i="21"/>
  <c r="L25" i="21"/>
  <c r="M20" i="21"/>
  <c r="C26" i="21"/>
  <c r="H26" i="21" s="1"/>
  <c r="K15" i="21"/>
  <c r="H20" i="21"/>
  <c r="K25" i="21"/>
  <c r="J14" i="22"/>
  <c r="K14" i="22"/>
  <c r="O14" i="22"/>
  <c r="L14" i="22"/>
  <c r="N14" i="22"/>
  <c r="J18" i="30"/>
  <c r="M18" i="30"/>
  <c r="J24" i="30"/>
  <c r="B15" i="25"/>
  <c r="B90" i="25"/>
  <c r="H17" i="21"/>
  <c r="H15" i="21"/>
  <c r="J15" i="21" s="1"/>
  <c r="L15" i="21"/>
  <c r="B17" i="21"/>
  <c r="G17" i="21"/>
  <c r="M14" i="4"/>
  <c r="M17" i="4"/>
  <c r="B18" i="26"/>
  <c r="B89" i="26"/>
  <c r="B85" i="26"/>
  <c r="B16" i="26"/>
  <c r="B87" i="26"/>
  <c r="B50" i="26"/>
  <c r="B15" i="26"/>
  <c r="B19" i="26"/>
  <c r="B21" i="26"/>
  <c r="B55" i="26"/>
  <c r="B90" i="26"/>
  <c r="B88" i="26"/>
  <c r="B86" i="26"/>
  <c r="B84" i="26"/>
  <c r="B82" i="26"/>
  <c r="B16" i="25"/>
  <c r="B18" i="25"/>
  <c r="B20" i="25"/>
  <c r="B22" i="25"/>
  <c r="B50" i="25"/>
  <c r="B52" i="25"/>
  <c r="B54" i="25"/>
  <c r="B56" i="25"/>
  <c r="B89" i="25"/>
  <c r="B81" i="25"/>
  <c r="C43" i="19"/>
  <c r="B20" i="26"/>
  <c r="B54" i="26"/>
  <c r="B56" i="26"/>
  <c r="B83" i="26"/>
  <c r="M25" i="21" l="1"/>
  <c r="I17" i="21"/>
  <c r="B26" i="21"/>
  <c r="I26" i="21" s="1"/>
  <c r="J26" i="21" s="1"/>
  <c r="M15" i="21"/>
  <c r="K17" i="21"/>
  <c r="M17" i="21" s="1"/>
  <c r="G26" i="21"/>
  <c r="K26" i="21" s="1"/>
  <c r="M26" i="21" s="1"/>
  <c r="J20" i="21"/>
  <c r="M14" i="22"/>
  <c r="J17" i="21"/>
</calcChain>
</file>

<file path=xl/sharedStrings.xml><?xml version="1.0" encoding="utf-8"?>
<sst xmlns="http://schemas.openxmlformats.org/spreadsheetml/2006/main" count="5532" uniqueCount="3324">
  <si>
    <t>65-69 ans</t>
  </si>
  <si>
    <t>70-74 ans</t>
  </si>
  <si>
    <t>75-79 ans</t>
  </si>
  <si>
    <t>80 ans et plus</t>
  </si>
  <si>
    <t>Classe d’âge</t>
  </si>
  <si>
    <t>Ambulatoire</t>
  </si>
  <si>
    <t>Hospitalisation complète</t>
  </si>
  <si>
    <t>Total hospitalisation</t>
  </si>
  <si>
    <t>Chirurgie non ambulatoire</t>
  </si>
  <si>
    <t>Chirurgie ambulatoire</t>
  </si>
  <si>
    <t>Techniques peu invasives</t>
  </si>
  <si>
    <t>Séjour sans acte classant sans nuitée</t>
  </si>
  <si>
    <t>Séjour sans acte classant avec nuitée(s)</t>
  </si>
  <si>
    <t>Total chirurgie</t>
  </si>
  <si>
    <t xml:space="preserve">Total séjour sans acte classant </t>
  </si>
  <si>
    <t>Total Obstétrique</t>
  </si>
  <si>
    <t>Obstétrique mère (*)</t>
  </si>
  <si>
    <t>Obstétrique enfant (**)</t>
  </si>
  <si>
    <t>Total 1,2,3,4,J,T</t>
  </si>
  <si>
    <t>11</t>
  </si>
  <si>
    <t>01C031</t>
  </si>
  <si>
    <t>01C032</t>
  </si>
  <si>
    <t>01C033</t>
  </si>
  <si>
    <t>01C034</t>
  </si>
  <si>
    <t>01C041</t>
  </si>
  <si>
    <t>01C042</t>
  </si>
  <si>
    <t>01C043</t>
  </si>
  <si>
    <t>01C044</t>
  </si>
  <si>
    <t>01C051</t>
  </si>
  <si>
    <t>01C052</t>
  </si>
  <si>
    <t>01C053</t>
  </si>
  <si>
    <t>01C054</t>
  </si>
  <si>
    <t>01C061</t>
  </si>
  <si>
    <t>01C062</t>
  </si>
  <si>
    <t>01C063</t>
  </si>
  <si>
    <t>01C064</t>
  </si>
  <si>
    <t>01C081</t>
  </si>
  <si>
    <t>01C082</t>
  </si>
  <si>
    <t>01C083</t>
  </si>
  <si>
    <t>01C084</t>
  </si>
  <si>
    <t>01C08J</t>
  </si>
  <si>
    <t>01C091</t>
  </si>
  <si>
    <t>01C092</t>
  </si>
  <si>
    <t>01C101</t>
  </si>
  <si>
    <t>01C102</t>
  </si>
  <si>
    <t>01C103</t>
  </si>
  <si>
    <t>01C104</t>
  </si>
  <si>
    <t>01C111</t>
  </si>
  <si>
    <t>01C112</t>
  </si>
  <si>
    <t>01C113</t>
  </si>
  <si>
    <t>01C121</t>
  </si>
  <si>
    <t>01C122</t>
  </si>
  <si>
    <t>01K021</t>
  </si>
  <si>
    <t>01K022</t>
  </si>
  <si>
    <t>01K023</t>
  </si>
  <si>
    <t>01K024</t>
  </si>
  <si>
    <t>01K031</t>
  </si>
  <si>
    <t>01K032</t>
  </si>
  <si>
    <t>01K033</t>
  </si>
  <si>
    <t>01K034</t>
  </si>
  <si>
    <t>01K04J</t>
  </si>
  <si>
    <t>01K05J</t>
  </si>
  <si>
    <t>01K06J</t>
  </si>
  <si>
    <t>01K071</t>
  </si>
  <si>
    <t>01K072</t>
  </si>
  <si>
    <t>01K073</t>
  </si>
  <si>
    <t>01K074</t>
  </si>
  <si>
    <t>01M041</t>
  </si>
  <si>
    <t>01M042</t>
  </si>
  <si>
    <t>01M043</t>
  </si>
  <si>
    <t>01M044</t>
  </si>
  <si>
    <t>01M04T</t>
  </si>
  <si>
    <t>01M051</t>
  </si>
  <si>
    <t>01M052</t>
  </si>
  <si>
    <t>01M053</t>
  </si>
  <si>
    <t>01M054</t>
  </si>
  <si>
    <t>01M05T</t>
  </si>
  <si>
    <t>01M071</t>
  </si>
  <si>
    <t>01M072</t>
  </si>
  <si>
    <t>01M073</t>
  </si>
  <si>
    <t>01M074</t>
  </si>
  <si>
    <t>01M07T</t>
  </si>
  <si>
    <t>01M081</t>
  </si>
  <si>
    <t>01M082</t>
  </si>
  <si>
    <t>01M083</t>
  </si>
  <si>
    <t>01M084</t>
  </si>
  <si>
    <t>01M08T</t>
  </si>
  <si>
    <t>01M091</t>
  </si>
  <si>
    <t>01M092</t>
  </si>
  <si>
    <t>01M093</t>
  </si>
  <si>
    <t>01M094</t>
  </si>
  <si>
    <t>01M09T</t>
  </si>
  <si>
    <t>01M101</t>
  </si>
  <si>
    <t>01M102</t>
  </si>
  <si>
    <t>01M103</t>
  </si>
  <si>
    <t>01M104</t>
  </si>
  <si>
    <t>01M10T</t>
  </si>
  <si>
    <t>01M111</t>
  </si>
  <si>
    <t>01M112</t>
  </si>
  <si>
    <t>01M113</t>
  </si>
  <si>
    <t>01M114</t>
  </si>
  <si>
    <t>01M11T</t>
  </si>
  <si>
    <t>01M121</t>
  </si>
  <si>
    <t>01M122</t>
  </si>
  <si>
    <t>01M123</t>
  </si>
  <si>
    <t>01M124</t>
  </si>
  <si>
    <t>01M12T</t>
  </si>
  <si>
    <t>01M131</t>
  </si>
  <si>
    <t>01M132</t>
  </si>
  <si>
    <t>01M133</t>
  </si>
  <si>
    <t>01M134</t>
  </si>
  <si>
    <t>01M151</t>
  </si>
  <si>
    <t>01M152</t>
  </si>
  <si>
    <t>01M153</t>
  </si>
  <si>
    <t>01M154</t>
  </si>
  <si>
    <t>01M15T</t>
  </si>
  <si>
    <t>01M161</t>
  </si>
  <si>
    <t>01M162</t>
  </si>
  <si>
    <t>01M163</t>
  </si>
  <si>
    <t>01M164</t>
  </si>
  <si>
    <t>01M16T</t>
  </si>
  <si>
    <t>01M171</t>
  </si>
  <si>
    <t>01M172</t>
  </si>
  <si>
    <t>01M173</t>
  </si>
  <si>
    <t>01M174</t>
  </si>
  <si>
    <t>01M17T</t>
  </si>
  <si>
    <t>01M181</t>
  </si>
  <si>
    <t>01M182</t>
  </si>
  <si>
    <t>01M183</t>
  </si>
  <si>
    <t>01M184</t>
  </si>
  <si>
    <t>01M18T</t>
  </si>
  <si>
    <t>01M191</t>
  </si>
  <si>
    <t>01M192</t>
  </si>
  <si>
    <t>01M193</t>
  </si>
  <si>
    <t>01M194</t>
  </si>
  <si>
    <t>01M201</t>
  </si>
  <si>
    <t>01M202</t>
  </si>
  <si>
    <t>01M203</t>
  </si>
  <si>
    <t>01M204</t>
  </si>
  <si>
    <t>01M211</t>
  </si>
  <si>
    <t>01M212</t>
  </si>
  <si>
    <t>01M213</t>
  </si>
  <si>
    <t>01M214</t>
  </si>
  <si>
    <t>01M21T</t>
  </si>
  <si>
    <t>01M221</t>
  </si>
  <si>
    <t>01M222</t>
  </si>
  <si>
    <t>01M223</t>
  </si>
  <si>
    <t>01M224</t>
  </si>
  <si>
    <t>01M22T</t>
  </si>
  <si>
    <t>01M231</t>
  </si>
  <si>
    <t>01M232</t>
  </si>
  <si>
    <t>01M233</t>
  </si>
  <si>
    <t>01M234</t>
  </si>
  <si>
    <t>01M241</t>
  </si>
  <si>
    <t>01M242</t>
  </si>
  <si>
    <t>01M24T</t>
  </si>
  <si>
    <t>01M251</t>
  </si>
  <si>
    <t>01M252</t>
  </si>
  <si>
    <t>01M253</t>
  </si>
  <si>
    <t>01M254</t>
  </si>
  <si>
    <t>01M25T</t>
  </si>
  <si>
    <t>01M261</t>
  </si>
  <si>
    <t>01M262</t>
  </si>
  <si>
    <t>01M263</t>
  </si>
  <si>
    <t>01M264</t>
  </si>
  <si>
    <t>01M26T</t>
  </si>
  <si>
    <t>01M271</t>
  </si>
  <si>
    <t>01M272</t>
  </si>
  <si>
    <t>01M273</t>
  </si>
  <si>
    <t>01M274</t>
  </si>
  <si>
    <t>01M27T</t>
  </si>
  <si>
    <t>01M281</t>
  </si>
  <si>
    <t>01M282</t>
  </si>
  <si>
    <t>01M283</t>
  </si>
  <si>
    <t>01M284</t>
  </si>
  <si>
    <t>01M28T</t>
  </si>
  <si>
    <t>01M291</t>
  </si>
  <si>
    <t>01M292</t>
  </si>
  <si>
    <t>01M293</t>
  </si>
  <si>
    <t>01M301</t>
  </si>
  <si>
    <t>01M302</t>
  </si>
  <si>
    <t>01M303</t>
  </si>
  <si>
    <t>01M304</t>
  </si>
  <si>
    <t>01M30T</t>
  </si>
  <si>
    <t>01M311</t>
  </si>
  <si>
    <t>01M312</t>
  </si>
  <si>
    <t>01M313</t>
  </si>
  <si>
    <t>01M314</t>
  </si>
  <si>
    <t>01M31T</t>
  </si>
  <si>
    <t>01M32Z</t>
  </si>
  <si>
    <t>01M331</t>
  </si>
  <si>
    <t>01M332</t>
  </si>
  <si>
    <t>01M333</t>
  </si>
  <si>
    <t>01M334</t>
  </si>
  <si>
    <t>01M34T</t>
  </si>
  <si>
    <t>01M34Z</t>
  </si>
  <si>
    <t>01M35T</t>
  </si>
  <si>
    <t>01M35Z</t>
  </si>
  <si>
    <t>01M36E</t>
  </si>
  <si>
    <t>01M37E</t>
  </si>
  <si>
    <t>02C021</t>
  </si>
  <si>
    <t>02C022</t>
  </si>
  <si>
    <t>02C023</t>
  </si>
  <si>
    <t>02C024</t>
  </si>
  <si>
    <t>02C02J</t>
  </si>
  <si>
    <t>02C031</t>
  </si>
  <si>
    <t>02C032</t>
  </si>
  <si>
    <t>02C033</t>
  </si>
  <si>
    <t>02C034</t>
  </si>
  <si>
    <t>02C03J</t>
  </si>
  <si>
    <t>02C051</t>
  </si>
  <si>
    <t>02C052</t>
  </si>
  <si>
    <t>02C053</t>
  </si>
  <si>
    <t>02C054</t>
  </si>
  <si>
    <t>02C05J</t>
  </si>
  <si>
    <t>02C061</t>
  </si>
  <si>
    <t>02C062</t>
  </si>
  <si>
    <t>02C06J</t>
  </si>
  <si>
    <t>02C071</t>
  </si>
  <si>
    <t>02C072</t>
  </si>
  <si>
    <t>02C074</t>
  </si>
  <si>
    <t>02C07J</t>
  </si>
  <si>
    <t>02C081</t>
  </si>
  <si>
    <t>02C082</t>
  </si>
  <si>
    <t>02C083</t>
  </si>
  <si>
    <t>02C084</t>
  </si>
  <si>
    <t>02C08J</t>
  </si>
  <si>
    <t>02C091</t>
  </si>
  <si>
    <t>02C092</t>
  </si>
  <si>
    <t>02C093</t>
  </si>
  <si>
    <t>02C09J</t>
  </si>
  <si>
    <t>02C101</t>
  </si>
  <si>
    <t>02C102</t>
  </si>
  <si>
    <t>02C103</t>
  </si>
  <si>
    <t>02C104</t>
  </si>
  <si>
    <t>02C10J</t>
  </si>
  <si>
    <t>02C111</t>
  </si>
  <si>
    <t>02C112</t>
  </si>
  <si>
    <t>02C113</t>
  </si>
  <si>
    <t>02C11J</t>
  </si>
  <si>
    <t>02C121</t>
  </si>
  <si>
    <t>02C122</t>
  </si>
  <si>
    <t>02C123</t>
  </si>
  <si>
    <t>02C12J</t>
  </si>
  <si>
    <t>02M021</t>
  </si>
  <si>
    <t>02M022</t>
  </si>
  <si>
    <t>02M023</t>
  </si>
  <si>
    <t>02M024</t>
  </si>
  <si>
    <t>02M031</t>
  </si>
  <si>
    <t>02M032</t>
  </si>
  <si>
    <t>02M033</t>
  </si>
  <si>
    <t>02M034</t>
  </si>
  <si>
    <t>02M041</t>
  </si>
  <si>
    <t>02M042</t>
  </si>
  <si>
    <t>02M043</t>
  </si>
  <si>
    <t>02M044</t>
  </si>
  <si>
    <t>02M04T</t>
  </si>
  <si>
    <t>02M051</t>
  </si>
  <si>
    <t>02M052</t>
  </si>
  <si>
    <t>02M05T</t>
  </si>
  <si>
    <t>02M071</t>
  </si>
  <si>
    <t>02M072</t>
  </si>
  <si>
    <t>02M073</t>
  </si>
  <si>
    <t>02M074</t>
  </si>
  <si>
    <t>02M07T</t>
  </si>
  <si>
    <t>02M081</t>
  </si>
  <si>
    <t>02M082</t>
  </si>
  <si>
    <t>02M083</t>
  </si>
  <si>
    <t>02M084</t>
  </si>
  <si>
    <t>02M08T</t>
  </si>
  <si>
    <t>02M09Z</t>
  </si>
  <si>
    <t>02M10T</t>
  </si>
  <si>
    <t>02M10Z</t>
  </si>
  <si>
    <t>03C051</t>
  </si>
  <si>
    <t>03C052</t>
  </si>
  <si>
    <t>03C053</t>
  </si>
  <si>
    <t>03C054</t>
  </si>
  <si>
    <t>03C05T</t>
  </si>
  <si>
    <t>03C061</t>
  </si>
  <si>
    <t>03C062</t>
  </si>
  <si>
    <t>03C063</t>
  </si>
  <si>
    <t>03C06J</t>
  </si>
  <si>
    <t>03C071</t>
  </si>
  <si>
    <t>03C072</t>
  </si>
  <si>
    <t>03C073</t>
  </si>
  <si>
    <t>03C074</t>
  </si>
  <si>
    <t>03C07J</t>
  </si>
  <si>
    <t>03C091</t>
  </si>
  <si>
    <t>03C092</t>
  </si>
  <si>
    <t>03C093</t>
  </si>
  <si>
    <t>03C094</t>
  </si>
  <si>
    <t>03C09J</t>
  </si>
  <si>
    <t>03C101</t>
  </si>
  <si>
    <t>03C102</t>
  </si>
  <si>
    <t>03C103</t>
  </si>
  <si>
    <t>03C111</t>
  </si>
  <si>
    <t>03C112</t>
  </si>
  <si>
    <t>03C113</t>
  </si>
  <si>
    <t>03C114</t>
  </si>
  <si>
    <t>03C121</t>
  </si>
  <si>
    <t>03C122</t>
  </si>
  <si>
    <t>03C131</t>
  </si>
  <si>
    <t>03C132</t>
  </si>
  <si>
    <t>03C133</t>
  </si>
  <si>
    <t>03C134</t>
  </si>
  <si>
    <t>03C141</t>
  </si>
  <si>
    <t>03C142</t>
  </si>
  <si>
    <t>03C143</t>
  </si>
  <si>
    <t>03C14J</t>
  </si>
  <si>
    <t>03C151</t>
  </si>
  <si>
    <t>03C152</t>
  </si>
  <si>
    <t>03C153</t>
  </si>
  <si>
    <t>03C154</t>
  </si>
  <si>
    <t>03C15J</t>
  </si>
  <si>
    <t>03C161</t>
  </si>
  <si>
    <t>03C162</t>
  </si>
  <si>
    <t>03C163</t>
  </si>
  <si>
    <t>03C164</t>
  </si>
  <si>
    <t>03C16J</t>
  </si>
  <si>
    <t>03C171</t>
  </si>
  <si>
    <t>03C172</t>
  </si>
  <si>
    <t>03C173</t>
  </si>
  <si>
    <t>03C174</t>
  </si>
  <si>
    <t>03C17J</t>
  </si>
  <si>
    <t>03C181</t>
  </si>
  <si>
    <t>03C191</t>
  </si>
  <si>
    <t>03C192</t>
  </si>
  <si>
    <t>03C193</t>
  </si>
  <si>
    <t>03C194</t>
  </si>
  <si>
    <t>03C201</t>
  </si>
  <si>
    <t>03C202</t>
  </si>
  <si>
    <t>03C203</t>
  </si>
  <si>
    <t>03C204</t>
  </si>
  <si>
    <t>03C20J</t>
  </si>
  <si>
    <t>03C211</t>
  </si>
  <si>
    <t>03C212</t>
  </si>
  <si>
    <t>03C21J</t>
  </si>
  <si>
    <t>03C241</t>
  </si>
  <si>
    <t>03C242</t>
  </si>
  <si>
    <t>03C243</t>
  </si>
  <si>
    <t>03C244</t>
  </si>
  <si>
    <t>03C24J</t>
  </si>
  <si>
    <t>03C251</t>
  </si>
  <si>
    <t>03C252</t>
  </si>
  <si>
    <t>03C253</t>
  </si>
  <si>
    <t>03C254</t>
  </si>
  <si>
    <t>03C261</t>
  </si>
  <si>
    <t>03C262</t>
  </si>
  <si>
    <t>03C263</t>
  </si>
  <si>
    <t>03C264</t>
  </si>
  <si>
    <t>03K021</t>
  </si>
  <si>
    <t>03K022</t>
  </si>
  <si>
    <t>03K023</t>
  </si>
  <si>
    <t>03K024</t>
  </si>
  <si>
    <t>03K02J</t>
  </si>
  <si>
    <t>03K03J</t>
  </si>
  <si>
    <t>03K04J</t>
  </si>
  <si>
    <t>03M021</t>
  </si>
  <si>
    <t>03M022</t>
  </si>
  <si>
    <t>03M023</t>
  </si>
  <si>
    <t>03M024</t>
  </si>
  <si>
    <t>03M02T</t>
  </si>
  <si>
    <t>03M031</t>
  </si>
  <si>
    <t>03M032</t>
  </si>
  <si>
    <t>03M033</t>
  </si>
  <si>
    <t>03M034</t>
  </si>
  <si>
    <t>03M03T</t>
  </si>
  <si>
    <t>03M041</t>
  </si>
  <si>
    <t>03M042</t>
  </si>
  <si>
    <t>03M043</t>
  </si>
  <si>
    <t>03M044</t>
  </si>
  <si>
    <t>03M04T</t>
  </si>
  <si>
    <t>03M051</t>
  </si>
  <si>
    <t>03M052</t>
  </si>
  <si>
    <t>03M053</t>
  </si>
  <si>
    <t>03M054</t>
  </si>
  <si>
    <t>03M05T</t>
  </si>
  <si>
    <t>03M061</t>
  </si>
  <si>
    <t>03M062</t>
  </si>
  <si>
    <t>03M063</t>
  </si>
  <si>
    <t>03M064</t>
  </si>
  <si>
    <t>03M06T</t>
  </si>
  <si>
    <t>03M071</t>
  </si>
  <si>
    <t>03M072</t>
  </si>
  <si>
    <t>03M073</t>
  </si>
  <si>
    <t>03M074</t>
  </si>
  <si>
    <t>03M07T</t>
  </si>
  <si>
    <t>03M081</t>
  </si>
  <si>
    <t>03M082</t>
  </si>
  <si>
    <t>03M083</t>
  </si>
  <si>
    <t>03M084</t>
  </si>
  <si>
    <t>03M08T</t>
  </si>
  <si>
    <t>03M091</t>
  </si>
  <si>
    <t>03M092</t>
  </si>
  <si>
    <t>03M093</t>
  </si>
  <si>
    <t>03M094</t>
  </si>
  <si>
    <t>03M09T</t>
  </si>
  <si>
    <t>03M101</t>
  </si>
  <si>
    <t>03M102</t>
  </si>
  <si>
    <t>03M10T</t>
  </si>
  <si>
    <t>03M111</t>
  </si>
  <si>
    <t>03M112</t>
  </si>
  <si>
    <t>03M113</t>
  </si>
  <si>
    <t>03M114</t>
  </si>
  <si>
    <t>03M11T</t>
  </si>
  <si>
    <t>03M121</t>
  </si>
  <si>
    <t>03M122</t>
  </si>
  <si>
    <t>03M131</t>
  </si>
  <si>
    <t>03M132</t>
  </si>
  <si>
    <t>03M133</t>
  </si>
  <si>
    <t>03M134</t>
  </si>
  <si>
    <t>03M14Z</t>
  </si>
  <si>
    <t>03M15T</t>
  </si>
  <si>
    <t>03M15Z</t>
  </si>
  <si>
    <t>04C021</t>
  </si>
  <si>
    <t>04C022</t>
  </si>
  <si>
    <t>04C023</t>
  </si>
  <si>
    <t>04C024</t>
  </si>
  <si>
    <t>04C031</t>
  </si>
  <si>
    <t>04C032</t>
  </si>
  <si>
    <t>04C033</t>
  </si>
  <si>
    <t>04C034</t>
  </si>
  <si>
    <t>04C041</t>
  </si>
  <si>
    <t>04C042</t>
  </si>
  <si>
    <t>04C043</t>
  </si>
  <si>
    <t>04C044</t>
  </si>
  <si>
    <t>04K02J</t>
  </si>
  <si>
    <t>04M021</t>
  </si>
  <si>
    <t>04M022</t>
  </si>
  <si>
    <t>04M023</t>
  </si>
  <si>
    <t>04M024</t>
  </si>
  <si>
    <t>04M02T</t>
  </si>
  <si>
    <t>04M031</t>
  </si>
  <si>
    <t>04M032</t>
  </si>
  <si>
    <t>04M033</t>
  </si>
  <si>
    <t>04M034</t>
  </si>
  <si>
    <t>04M03T</t>
  </si>
  <si>
    <t>04M041</t>
  </si>
  <si>
    <t>04M042</t>
  </si>
  <si>
    <t>04M043</t>
  </si>
  <si>
    <t>04M044</t>
  </si>
  <si>
    <t>04M051</t>
  </si>
  <si>
    <t>04M052</t>
  </si>
  <si>
    <t>04M053</t>
  </si>
  <si>
    <t>04M054</t>
  </si>
  <si>
    <t>04M05T</t>
  </si>
  <si>
    <t>04M061</t>
  </si>
  <si>
    <t>04M062</t>
  </si>
  <si>
    <t>04M063</t>
  </si>
  <si>
    <t>04M064</t>
  </si>
  <si>
    <t>04M06T</t>
  </si>
  <si>
    <t>04M071</t>
  </si>
  <si>
    <t>04M072</t>
  </si>
  <si>
    <t>04M073</t>
  </si>
  <si>
    <t>04M074</t>
  </si>
  <si>
    <t>04M07T</t>
  </si>
  <si>
    <t>04M081</t>
  </si>
  <si>
    <t>04M082</t>
  </si>
  <si>
    <t>04M083</t>
  </si>
  <si>
    <t>04M084</t>
  </si>
  <si>
    <t>04M08T</t>
  </si>
  <si>
    <t>04M091</t>
  </si>
  <si>
    <t>04M092</t>
  </si>
  <si>
    <t>04M093</t>
  </si>
  <si>
    <t>04M094</t>
  </si>
  <si>
    <t>04M09T</t>
  </si>
  <si>
    <t>04M101</t>
  </si>
  <si>
    <t>04M102</t>
  </si>
  <si>
    <t>04M103</t>
  </si>
  <si>
    <t>04M104</t>
  </si>
  <si>
    <t>04M10T</t>
  </si>
  <si>
    <t>04M111</t>
  </si>
  <si>
    <t>04M112</t>
  </si>
  <si>
    <t>04M113</t>
  </si>
  <si>
    <t>04M114</t>
  </si>
  <si>
    <t>04M121</t>
  </si>
  <si>
    <t>04M122</t>
  </si>
  <si>
    <t>04M123</t>
  </si>
  <si>
    <t>04M124</t>
  </si>
  <si>
    <t>04M12T</t>
  </si>
  <si>
    <t>04M131</t>
  </si>
  <si>
    <t>04M132</t>
  </si>
  <si>
    <t>04M133</t>
  </si>
  <si>
    <t>04M134</t>
  </si>
  <si>
    <t>04M13T</t>
  </si>
  <si>
    <t>04M141</t>
  </si>
  <si>
    <t>04M142</t>
  </si>
  <si>
    <t>04M143</t>
  </si>
  <si>
    <t>04M144</t>
  </si>
  <si>
    <t>04M14T</t>
  </si>
  <si>
    <t>04M151</t>
  </si>
  <si>
    <t>04M152</t>
  </si>
  <si>
    <t>04M153</t>
  </si>
  <si>
    <t>04M154</t>
  </si>
  <si>
    <t>04M15T</t>
  </si>
  <si>
    <t>04M161</t>
  </si>
  <si>
    <t>04M162</t>
  </si>
  <si>
    <t>04M163</t>
  </si>
  <si>
    <t>04M164</t>
  </si>
  <si>
    <t>04M16T</t>
  </si>
  <si>
    <t>04M171</t>
  </si>
  <si>
    <t>04M172</t>
  </si>
  <si>
    <t>04M173</t>
  </si>
  <si>
    <t>04M174</t>
  </si>
  <si>
    <t>04M17T</t>
  </si>
  <si>
    <t>04M181</t>
  </si>
  <si>
    <t>04M182</t>
  </si>
  <si>
    <t>04M183</t>
  </si>
  <si>
    <t>04M184</t>
  </si>
  <si>
    <t>04M18T</t>
  </si>
  <si>
    <t>04M191</t>
  </si>
  <si>
    <t>04M192</t>
  </si>
  <si>
    <t>04M193</t>
  </si>
  <si>
    <t>04M194</t>
  </si>
  <si>
    <t>04M19T</t>
  </si>
  <si>
    <t>04M201</t>
  </si>
  <si>
    <t>04M202</t>
  </si>
  <si>
    <t>04M203</t>
  </si>
  <si>
    <t>04M204</t>
  </si>
  <si>
    <t>04M20T</t>
  </si>
  <si>
    <t>04M212</t>
  </si>
  <si>
    <t>04M213</t>
  </si>
  <si>
    <t>04M22Z</t>
  </si>
  <si>
    <t>04M23T</t>
  </si>
  <si>
    <t>04M23Z</t>
  </si>
  <si>
    <t>04M24E</t>
  </si>
  <si>
    <t>04M251</t>
  </si>
  <si>
    <t>04M252</t>
  </si>
  <si>
    <t>04M253</t>
  </si>
  <si>
    <t>04M254</t>
  </si>
  <si>
    <t>04M25T</t>
  </si>
  <si>
    <t>04M261</t>
  </si>
  <si>
    <t>04M262</t>
  </si>
  <si>
    <t>04M263</t>
  </si>
  <si>
    <t>04M26T</t>
  </si>
  <si>
    <t>05C021</t>
  </si>
  <si>
    <t>05C022</t>
  </si>
  <si>
    <t>05C023</t>
  </si>
  <si>
    <t>05C024</t>
  </si>
  <si>
    <t>05C031</t>
  </si>
  <si>
    <t>05C032</t>
  </si>
  <si>
    <t>05C033</t>
  </si>
  <si>
    <t>05C034</t>
  </si>
  <si>
    <t>05C041</t>
  </si>
  <si>
    <t>05C042</t>
  </si>
  <si>
    <t>05C043</t>
  </si>
  <si>
    <t>05C044</t>
  </si>
  <si>
    <t>05C051</t>
  </si>
  <si>
    <t>05C052</t>
  </si>
  <si>
    <t>05C053</t>
  </si>
  <si>
    <t>05C054</t>
  </si>
  <si>
    <t>05C061</t>
  </si>
  <si>
    <t>05C062</t>
  </si>
  <si>
    <t>05C063</t>
  </si>
  <si>
    <t>05C064</t>
  </si>
  <si>
    <t>05C071</t>
  </si>
  <si>
    <t>05C072</t>
  </si>
  <si>
    <t>05C073</t>
  </si>
  <si>
    <t>05C074</t>
  </si>
  <si>
    <t>05C081</t>
  </si>
  <si>
    <t>05C082</t>
  </si>
  <si>
    <t>05C083</t>
  </si>
  <si>
    <t>05C084</t>
  </si>
  <si>
    <t>05C08T</t>
  </si>
  <si>
    <t>05C091</t>
  </si>
  <si>
    <t>05C092</t>
  </si>
  <si>
    <t>05C093</t>
  </si>
  <si>
    <t>05C094</t>
  </si>
  <si>
    <t>05C101</t>
  </si>
  <si>
    <t>05C102</t>
  </si>
  <si>
    <t>05C103</t>
  </si>
  <si>
    <t>05C104</t>
  </si>
  <si>
    <t>05C111</t>
  </si>
  <si>
    <t>05C112</t>
  </si>
  <si>
    <t>05C113</t>
  </si>
  <si>
    <t>05C114</t>
  </si>
  <si>
    <t>05C11J</t>
  </si>
  <si>
    <t>05C121</t>
  </si>
  <si>
    <t>05C122</t>
  </si>
  <si>
    <t>05C123</t>
  </si>
  <si>
    <t>05C124</t>
  </si>
  <si>
    <t>05C131</t>
  </si>
  <si>
    <t>05C132</t>
  </si>
  <si>
    <t>05C133</t>
  </si>
  <si>
    <t>05C134</t>
  </si>
  <si>
    <t>05C141</t>
  </si>
  <si>
    <t>05C142</t>
  </si>
  <si>
    <t>05C143</t>
  </si>
  <si>
    <t>05C144</t>
  </si>
  <si>
    <t>05C151</t>
  </si>
  <si>
    <t>05C152</t>
  </si>
  <si>
    <t>05C153</t>
  </si>
  <si>
    <t>05C154</t>
  </si>
  <si>
    <t>05C15T</t>
  </si>
  <si>
    <t>05C171</t>
  </si>
  <si>
    <t>05C172</t>
  </si>
  <si>
    <t>05C173</t>
  </si>
  <si>
    <t>05C174</t>
  </si>
  <si>
    <t>05C17J</t>
  </si>
  <si>
    <t>05C181</t>
  </si>
  <si>
    <t>05C182</t>
  </si>
  <si>
    <t>05C183</t>
  </si>
  <si>
    <t>05C184</t>
  </si>
  <si>
    <t>05C18J</t>
  </si>
  <si>
    <t>05C191</t>
  </si>
  <si>
    <t>05C192</t>
  </si>
  <si>
    <t>05C193</t>
  </si>
  <si>
    <t>05C194</t>
  </si>
  <si>
    <t>05C19T</t>
  </si>
  <si>
    <t>05C201</t>
  </si>
  <si>
    <t>05C202</t>
  </si>
  <si>
    <t>05C203</t>
  </si>
  <si>
    <t>05C204</t>
  </si>
  <si>
    <t>05C211</t>
  </si>
  <si>
    <t>05C212</t>
  </si>
  <si>
    <t>05C213</t>
  </si>
  <si>
    <t>05C214</t>
  </si>
  <si>
    <t>05C21J</t>
  </si>
  <si>
    <t>05C221</t>
  </si>
  <si>
    <t>05C222</t>
  </si>
  <si>
    <t>05C223</t>
  </si>
  <si>
    <t>05C224</t>
  </si>
  <si>
    <t>05C22T</t>
  </si>
  <si>
    <t>05K051</t>
  </si>
  <si>
    <t>05K052</t>
  </si>
  <si>
    <t>05K053</t>
  </si>
  <si>
    <t>05K054</t>
  </si>
  <si>
    <t>05K061</t>
  </si>
  <si>
    <t>05K062</t>
  </si>
  <si>
    <t>05K063</t>
  </si>
  <si>
    <t>05K064</t>
  </si>
  <si>
    <t>05K06T</t>
  </si>
  <si>
    <t>05K101</t>
  </si>
  <si>
    <t>05K102</t>
  </si>
  <si>
    <t>05K103</t>
  </si>
  <si>
    <t>05K104</t>
  </si>
  <si>
    <t>05K10J</t>
  </si>
  <si>
    <t>05K121</t>
  </si>
  <si>
    <t>05K122</t>
  </si>
  <si>
    <t>05K14Z</t>
  </si>
  <si>
    <t>05K151</t>
  </si>
  <si>
    <t>05K15J</t>
  </si>
  <si>
    <t>05K17J</t>
  </si>
  <si>
    <t>05K18J</t>
  </si>
  <si>
    <t>05K191</t>
  </si>
  <si>
    <t>05K192</t>
  </si>
  <si>
    <t>05K193</t>
  </si>
  <si>
    <t>05K194</t>
  </si>
  <si>
    <t>05K201</t>
  </si>
  <si>
    <t>05K202</t>
  </si>
  <si>
    <t>05K203</t>
  </si>
  <si>
    <t>05K204</t>
  </si>
  <si>
    <t>05K20T</t>
  </si>
  <si>
    <t>05M041</t>
  </si>
  <si>
    <t>05M042</t>
  </si>
  <si>
    <t>05M043</t>
  </si>
  <si>
    <t>05M044</t>
  </si>
  <si>
    <t>05M04T</t>
  </si>
  <si>
    <t>05M051</t>
  </si>
  <si>
    <t>05M052</t>
  </si>
  <si>
    <t>05M053</t>
  </si>
  <si>
    <t>05M054</t>
  </si>
  <si>
    <t>05M05T</t>
  </si>
  <si>
    <t>05M061</t>
  </si>
  <si>
    <t>05M062</t>
  </si>
  <si>
    <t>05M063</t>
  </si>
  <si>
    <t>05M064</t>
  </si>
  <si>
    <t>05M06T</t>
  </si>
  <si>
    <t>05M071</t>
  </si>
  <si>
    <t>05M072</t>
  </si>
  <si>
    <t>05M073</t>
  </si>
  <si>
    <t>05M074</t>
  </si>
  <si>
    <t>05M07T</t>
  </si>
  <si>
    <t>05M081</t>
  </si>
  <si>
    <t>05M082</t>
  </si>
  <si>
    <t>05M083</t>
  </si>
  <si>
    <t>05M084</t>
  </si>
  <si>
    <t>05M08T</t>
  </si>
  <si>
    <t>05M091</t>
  </si>
  <si>
    <t>05M092</t>
  </si>
  <si>
    <t>05M093</t>
  </si>
  <si>
    <t>05M094</t>
  </si>
  <si>
    <t>05M09T</t>
  </si>
  <si>
    <t>05M101</t>
  </si>
  <si>
    <t>05M102</t>
  </si>
  <si>
    <t>05M103</t>
  </si>
  <si>
    <t>05M104</t>
  </si>
  <si>
    <t>05M10T</t>
  </si>
  <si>
    <t>05M111</t>
  </si>
  <si>
    <t>05M112</t>
  </si>
  <si>
    <t>05M113</t>
  </si>
  <si>
    <t>05M114</t>
  </si>
  <si>
    <t>05M11T</t>
  </si>
  <si>
    <t>05M121</t>
  </si>
  <si>
    <t>05M122</t>
  </si>
  <si>
    <t>05M123</t>
  </si>
  <si>
    <t>05M124</t>
  </si>
  <si>
    <t>05M12T</t>
  </si>
  <si>
    <t>05M131</t>
  </si>
  <si>
    <t>05M132</t>
  </si>
  <si>
    <t>05M133</t>
  </si>
  <si>
    <t>05M134</t>
  </si>
  <si>
    <t>05M13T</t>
  </si>
  <si>
    <t>05M141</t>
  </si>
  <si>
    <t>05M142</t>
  </si>
  <si>
    <t>05M143</t>
  </si>
  <si>
    <t>05M144</t>
  </si>
  <si>
    <t>05M151</t>
  </si>
  <si>
    <t>05M152</t>
  </si>
  <si>
    <t>05M153</t>
  </si>
  <si>
    <t>05M154</t>
  </si>
  <si>
    <t>05M15T</t>
  </si>
  <si>
    <t>05M161</t>
  </si>
  <si>
    <t>05M162</t>
  </si>
  <si>
    <t>05M163</t>
  </si>
  <si>
    <t>05M164</t>
  </si>
  <si>
    <t>05M16T</t>
  </si>
  <si>
    <t>05M171</t>
  </si>
  <si>
    <t>05M172</t>
  </si>
  <si>
    <t>05M173</t>
  </si>
  <si>
    <t>05M174</t>
  </si>
  <si>
    <t>05M17T</t>
  </si>
  <si>
    <t>05M181</t>
  </si>
  <si>
    <t>05M182</t>
  </si>
  <si>
    <t>05M183</t>
  </si>
  <si>
    <t>05M184</t>
  </si>
  <si>
    <t>05M18T</t>
  </si>
  <si>
    <t>05M191</t>
  </si>
  <si>
    <t>05M20Z</t>
  </si>
  <si>
    <t>05M21E</t>
  </si>
  <si>
    <t>05M22E</t>
  </si>
  <si>
    <t>05M23T</t>
  </si>
  <si>
    <t>05M23Z</t>
  </si>
  <si>
    <t>06C031</t>
  </si>
  <si>
    <t>06C032</t>
  </si>
  <si>
    <t>06C033</t>
  </si>
  <si>
    <t>06C034</t>
  </si>
  <si>
    <t>06C041</t>
  </si>
  <si>
    <t>06C042</t>
  </si>
  <si>
    <t>06C043</t>
  </si>
  <si>
    <t>06C044</t>
  </si>
  <si>
    <t>06C051</t>
  </si>
  <si>
    <t>06C052</t>
  </si>
  <si>
    <t>06C053</t>
  </si>
  <si>
    <t>06C054</t>
  </si>
  <si>
    <t>06C071</t>
  </si>
  <si>
    <t>06C072</t>
  </si>
  <si>
    <t>06C073</t>
  </si>
  <si>
    <t>06C074</t>
  </si>
  <si>
    <t>06C081</t>
  </si>
  <si>
    <t>06C082</t>
  </si>
  <si>
    <t>06C083</t>
  </si>
  <si>
    <t>06C084</t>
  </si>
  <si>
    <t>06C091</t>
  </si>
  <si>
    <t>06C092</t>
  </si>
  <si>
    <t>06C093</t>
  </si>
  <si>
    <t>06C094</t>
  </si>
  <si>
    <t>06C101</t>
  </si>
  <si>
    <t>06C102</t>
  </si>
  <si>
    <t>06C103</t>
  </si>
  <si>
    <t>06C104</t>
  </si>
  <si>
    <t>06C10J</t>
  </si>
  <si>
    <t>06C121</t>
  </si>
  <si>
    <t>06C122</t>
  </si>
  <si>
    <t>06C123</t>
  </si>
  <si>
    <t>06C124</t>
  </si>
  <si>
    <t>06C12J</t>
  </si>
  <si>
    <t>06C131</t>
  </si>
  <si>
    <t>06C132</t>
  </si>
  <si>
    <t>06C133</t>
  </si>
  <si>
    <t>06C134</t>
  </si>
  <si>
    <t>06C141</t>
  </si>
  <si>
    <t>06C142</t>
  </si>
  <si>
    <t>06C143</t>
  </si>
  <si>
    <t>06C144</t>
  </si>
  <si>
    <t>06C14J</t>
  </si>
  <si>
    <t>06C151</t>
  </si>
  <si>
    <t>06C152</t>
  </si>
  <si>
    <t>06C153</t>
  </si>
  <si>
    <t>06C154</t>
  </si>
  <si>
    <t>06C161</t>
  </si>
  <si>
    <t>06C162</t>
  </si>
  <si>
    <t>06C163</t>
  </si>
  <si>
    <t>06C164</t>
  </si>
  <si>
    <t>06C191</t>
  </si>
  <si>
    <t>06C192</t>
  </si>
  <si>
    <t>06C193</t>
  </si>
  <si>
    <t>06C194</t>
  </si>
  <si>
    <t>06C19J</t>
  </si>
  <si>
    <t>06C201</t>
  </si>
  <si>
    <t>06C202</t>
  </si>
  <si>
    <t>06C203</t>
  </si>
  <si>
    <t>06C204</t>
  </si>
  <si>
    <t>06C211</t>
  </si>
  <si>
    <t>06C212</t>
  </si>
  <si>
    <t>06C213</t>
  </si>
  <si>
    <t>06C214</t>
  </si>
  <si>
    <t>06C221</t>
  </si>
  <si>
    <t>06C222</t>
  </si>
  <si>
    <t>06C223</t>
  </si>
  <si>
    <t>06C224</t>
  </si>
  <si>
    <t>06C231</t>
  </si>
  <si>
    <t>06C232</t>
  </si>
  <si>
    <t>06C233</t>
  </si>
  <si>
    <t>06C234</t>
  </si>
  <si>
    <t>06C23J</t>
  </si>
  <si>
    <t>06K02Z</t>
  </si>
  <si>
    <t>06K03J</t>
  </si>
  <si>
    <t>06K04J</t>
  </si>
  <si>
    <t>06K05J</t>
  </si>
  <si>
    <t>06K06J</t>
  </si>
  <si>
    <t>06M021</t>
  </si>
  <si>
    <t>06M022</t>
  </si>
  <si>
    <t>06M023</t>
  </si>
  <si>
    <t>06M024</t>
  </si>
  <si>
    <t>06M02T</t>
  </si>
  <si>
    <t>06M031</t>
  </si>
  <si>
    <t>06M032</t>
  </si>
  <si>
    <t>06M033</t>
  </si>
  <si>
    <t>06M034</t>
  </si>
  <si>
    <t>06M03T</t>
  </si>
  <si>
    <t>06M041</t>
  </si>
  <si>
    <t>06M042</t>
  </si>
  <si>
    <t>06M043</t>
  </si>
  <si>
    <t>06M044</t>
  </si>
  <si>
    <t>06M04T</t>
  </si>
  <si>
    <t>06M051</t>
  </si>
  <si>
    <t>06M052</t>
  </si>
  <si>
    <t>06M053</t>
  </si>
  <si>
    <t>06M054</t>
  </si>
  <si>
    <t>06M05T</t>
  </si>
  <si>
    <t>06M061</t>
  </si>
  <si>
    <t>06M062</t>
  </si>
  <si>
    <t>06M063</t>
  </si>
  <si>
    <t>06M064</t>
  </si>
  <si>
    <t>06M06T</t>
  </si>
  <si>
    <t>06M071</t>
  </si>
  <si>
    <t>06M072</t>
  </si>
  <si>
    <t>06M073</t>
  </si>
  <si>
    <t>06M074</t>
  </si>
  <si>
    <t>06M07T</t>
  </si>
  <si>
    <t>06M081</t>
  </si>
  <si>
    <t>06M082</t>
  </si>
  <si>
    <t>06M083</t>
  </si>
  <si>
    <t>06M084</t>
  </si>
  <si>
    <t>06M08T</t>
  </si>
  <si>
    <t>06M091</t>
  </si>
  <si>
    <t>06M092</t>
  </si>
  <si>
    <t>06M093</t>
  </si>
  <si>
    <t>06M094</t>
  </si>
  <si>
    <t>06M09T</t>
  </si>
  <si>
    <t>06M101</t>
  </si>
  <si>
    <t>06M102</t>
  </si>
  <si>
    <t>06M103</t>
  </si>
  <si>
    <t>06M104</t>
  </si>
  <si>
    <t>06M111</t>
  </si>
  <si>
    <t>06M112</t>
  </si>
  <si>
    <t>06M113</t>
  </si>
  <si>
    <t>06M114</t>
  </si>
  <si>
    <t>06M11T</t>
  </si>
  <si>
    <t>06M121</t>
  </si>
  <si>
    <t>06M122</t>
  </si>
  <si>
    <t>06M123</t>
  </si>
  <si>
    <t>06M124</t>
  </si>
  <si>
    <t>06M12T</t>
  </si>
  <si>
    <t>06M131</t>
  </si>
  <si>
    <t>06M132</t>
  </si>
  <si>
    <t>06M133</t>
  </si>
  <si>
    <t>06M134</t>
  </si>
  <si>
    <t>06M13T</t>
  </si>
  <si>
    <t>06M141</t>
  </si>
  <si>
    <t>06M142</t>
  </si>
  <si>
    <t>06M143</t>
  </si>
  <si>
    <t>06M144</t>
  </si>
  <si>
    <t>06M16Z</t>
  </si>
  <si>
    <t>06M17T</t>
  </si>
  <si>
    <t>06M17Z</t>
  </si>
  <si>
    <t>06M18T</t>
  </si>
  <si>
    <t>06M18Z</t>
  </si>
  <si>
    <t>06M191</t>
  </si>
  <si>
    <t>06M192</t>
  </si>
  <si>
    <t>06M193</t>
  </si>
  <si>
    <t>06M194</t>
  </si>
  <si>
    <t>06M201</t>
  </si>
  <si>
    <t>06M202</t>
  </si>
  <si>
    <t>06M203</t>
  </si>
  <si>
    <t>06M204</t>
  </si>
  <si>
    <t>06M20T</t>
  </si>
  <si>
    <t>07C061</t>
  </si>
  <si>
    <t>07C062</t>
  </si>
  <si>
    <t>07C063</t>
  </si>
  <si>
    <t>07C064</t>
  </si>
  <si>
    <t>07C071</t>
  </si>
  <si>
    <t>07C072</t>
  </si>
  <si>
    <t>07C073</t>
  </si>
  <si>
    <t>07C074</t>
  </si>
  <si>
    <t>07C081</t>
  </si>
  <si>
    <t>07C082</t>
  </si>
  <si>
    <t>07C083</t>
  </si>
  <si>
    <t>07C084</t>
  </si>
  <si>
    <t>07C091</t>
  </si>
  <si>
    <t>07C092</t>
  </si>
  <si>
    <t>07C093</t>
  </si>
  <si>
    <t>07C094</t>
  </si>
  <si>
    <t>07C101</t>
  </si>
  <si>
    <t>07C102</t>
  </si>
  <si>
    <t>07C103</t>
  </si>
  <si>
    <t>07C104</t>
  </si>
  <si>
    <t>07C111</t>
  </si>
  <si>
    <t>07C112</t>
  </si>
  <si>
    <t>07C113</t>
  </si>
  <si>
    <t>07C114</t>
  </si>
  <si>
    <t>07C121</t>
  </si>
  <si>
    <t>07C122</t>
  </si>
  <si>
    <t>07C123</t>
  </si>
  <si>
    <t>07C124</t>
  </si>
  <si>
    <t>07C131</t>
  </si>
  <si>
    <t>07C132</t>
  </si>
  <si>
    <t>07C133</t>
  </si>
  <si>
    <t>07C134</t>
  </si>
  <si>
    <t>07C141</t>
  </si>
  <si>
    <t>07C142</t>
  </si>
  <si>
    <t>07C143</t>
  </si>
  <si>
    <t>07C144</t>
  </si>
  <si>
    <t>07K02Z</t>
  </si>
  <si>
    <t>07K04J</t>
  </si>
  <si>
    <t>07K05J</t>
  </si>
  <si>
    <t>07M021</t>
  </si>
  <si>
    <t>07M022</t>
  </si>
  <si>
    <t>07M023</t>
  </si>
  <si>
    <t>07M024</t>
  </si>
  <si>
    <t>07M02T</t>
  </si>
  <si>
    <t>07M041</t>
  </si>
  <si>
    <t>07M042</t>
  </si>
  <si>
    <t>07M043</t>
  </si>
  <si>
    <t>07M044</t>
  </si>
  <si>
    <t>07M04T</t>
  </si>
  <si>
    <t>07M061</t>
  </si>
  <si>
    <t>07M062</t>
  </si>
  <si>
    <t>07M063</t>
  </si>
  <si>
    <t>07M064</t>
  </si>
  <si>
    <t>07M06T</t>
  </si>
  <si>
    <t>07M071</t>
  </si>
  <si>
    <t>07M072</t>
  </si>
  <si>
    <t>07M073</t>
  </si>
  <si>
    <t>07M074</t>
  </si>
  <si>
    <t>07M07T</t>
  </si>
  <si>
    <t>07M081</t>
  </si>
  <si>
    <t>07M082</t>
  </si>
  <si>
    <t>07M083</t>
  </si>
  <si>
    <t>07M084</t>
  </si>
  <si>
    <t>07M08T</t>
  </si>
  <si>
    <t>07M091</t>
  </si>
  <si>
    <t>07M092</t>
  </si>
  <si>
    <t>07M093</t>
  </si>
  <si>
    <t>07M094</t>
  </si>
  <si>
    <t>07M09T</t>
  </si>
  <si>
    <t>07M101</t>
  </si>
  <si>
    <t>07M102</t>
  </si>
  <si>
    <t>07M103</t>
  </si>
  <si>
    <t>07M104</t>
  </si>
  <si>
    <t>07M10T</t>
  </si>
  <si>
    <t>07M111</t>
  </si>
  <si>
    <t>07M112</t>
  </si>
  <si>
    <t>07M113</t>
  </si>
  <si>
    <t>07M114</t>
  </si>
  <si>
    <t>07M11T</t>
  </si>
  <si>
    <t>07M121</t>
  </si>
  <si>
    <t>07M13Z</t>
  </si>
  <si>
    <t>07M14T</t>
  </si>
  <si>
    <t>07M14Z</t>
  </si>
  <si>
    <t>07M151</t>
  </si>
  <si>
    <t>07M152</t>
  </si>
  <si>
    <t>07M153</t>
  </si>
  <si>
    <t>07M154</t>
  </si>
  <si>
    <t>07M15T</t>
  </si>
  <si>
    <t>08C021</t>
  </si>
  <si>
    <t>08C022</t>
  </si>
  <si>
    <t>08C023</t>
  </si>
  <si>
    <t>08C024</t>
  </si>
  <si>
    <t>08C041</t>
  </si>
  <si>
    <t>08C042</t>
  </si>
  <si>
    <t>08C043</t>
  </si>
  <si>
    <t>08C061</t>
  </si>
  <si>
    <t>08C062</t>
  </si>
  <si>
    <t>08C063</t>
  </si>
  <si>
    <t>08C064</t>
  </si>
  <si>
    <t>08C121</t>
  </si>
  <si>
    <t>08C122</t>
  </si>
  <si>
    <t>08C123</t>
  </si>
  <si>
    <t>08C124</t>
  </si>
  <si>
    <t>08C12J</t>
  </si>
  <si>
    <t>08C131</t>
  </si>
  <si>
    <t>08C132</t>
  </si>
  <si>
    <t>08C133</t>
  </si>
  <si>
    <t>08C134</t>
  </si>
  <si>
    <t>08C13J</t>
  </si>
  <si>
    <t>08C141</t>
  </si>
  <si>
    <t>08C142</t>
  </si>
  <si>
    <t>08C143</t>
  </si>
  <si>
    <t>08C144</t>
  </si>
  <si>
    <t>08C14J</t>
  </si>
  <si>
    <t>08C201</t>
  </si>
  <si>
    <t>08C202</t>
  </si>
  <si>
    <t>08C203</t>
  </si>
  <si>
    <t>08C204</t>
  </si>
  <si>
    <t>08C20J</t>
  </si>
  <si>
    <t>08C211</t>
  </si>
  <si>
    <t>08C212</t>
  </si>
  <si>
    <t>08C213</t>
  </si>
  <si>
    <t>08C214</t>
  </si>
  <si>
    <t>08C21J</t>
  </si>
  <si>
    <t>08C221</t>
  </si>
  <si>
    <t>08C222</t>
  </si>
  <si>
    <t>08C223</t>
  </si>
  <si>
    <t>08C224</t>
  </si>
  <si>
    <t>08C241</t>
  </si>
  <si>
    <t>08C242</t>
  </si>
  <si>
    <t>08C243</t>
  </si>
  <si>
    <t>08C244</t>
  </si>
  <si>
    <t>08C251</t>
  </si>
  <si>
    <t>08C252</t>
  </si>
  <si>
    <t>08C253</t>
  </si>
  <si>
    <t>08C254</t>
  </si>
  <si>
    <t>08C271</t>
  </si>
  <si>
    <t>08C272</t>
  </si>
  <si>
    <t>08C273</t>
  </si>
  <si>
    <t>08C274</t>
  </si>
  <si>
    <t>08C281</t>
  </si>
  <si>
    <t>08C282</t>
  </si>
  <si>
    <t>08C283</t>
  </si>
  <si>
    <t>08C284</t>
  </si>
  <si>
    <t>08C291</t>
  </si>
  <si>
    <t>08C292</t>
  </si>
  <si>
    <t>08C293</t>
  </si>
  <si>
    <t>08C294</t>
  </si>
  <si>
    <t>08C29J</t>
  </si>
  <si>
    <t>08C311</t>
  </si>
  <si>
    <t>08C312</t>
  </si>
  <si>
    <t>08C313</t>
  </si>
  <si>
    <t>08C314</t>
  </si>
  <si>
    <t>08C321</t>
  </si>
  <si>
    <t>08C322</t>
  </si>
  <si>
    <t>08C323</t>
  </si>
  <si>
    <t>08C324</t>
  </si>
  <si>
    <t>08C32J</t>
  </si>
  <si>
    <t>08C331</t>
  </si>
  <si>
    <t>08C332</t>
  </si>
  <si>
    <t>08C333</t>
  </si>
  <si>
    <t>08C334</t>
  </si>
  <si>
    <t>08C341</t>
  </si>
  <si>
    <t>08C342</t>
  </si>
  <si>
    <t>08C343</t>
  </si>
  <si>
    <t>08C344</t>
  </si>
  <si>
    <t>08C351</t>
  </si>
  <si>
    <t>08C352</t>
  </si>
  <si>
    <t>08C353</t>
  </si>
  <si>
    <t>08C354</t>
  </si>
  <si>
    <t>08C35J</t>
  </si>
  <si>
    <t>08C361</t>
  </si>
  <si>
    <t>08C362</t>
  </si>
  <si>
    <t>08C363</t>
  </si>
  <si>
    <t>08C36J</t>
  </si>
  <si>
    <t>08C371</t>
  </si>
  <si>
    <t>08C372</t>
  </si>
  <si>
    <t>08C373</t>
  </si>
  <si>
    <t>08C374</t>
  </si>
  <si>
    <t>08C37J</t>
  </si>
  <si>
    <t>08C381</t>
  </si>
  <si>
    <t>08C382</t>
  </si>
  <si>
    <t>08C383</t>
  </si>
  <si>
    <t>08C384</t>
  </si>
  <si>
    <t>08C38J</t>
  </si>
  <si>
    <t>08C391</t>
  </si>
  <si>
    <t>08C392</t>
  </si>
  <si>
    <t>08C393</t>
  </si>
  <si>
    <t>08C394</t>
  </si>
  <si>
    <t>08C39J</t>
  </si>
  <si>
    <t>08C401</t>
  </si>
  <si>
    <t>08C402</t>
  </si>
  <si>
    <t>08C403</t>
  </si>
  <si>
    <t>08C404</t>
  </si>
  <si>
    <t>08C40J</t>
  </si>
  <si>
    <t>08C421</t>
  </si>
  <si>
    <t>08C422</t>
  </si>
  <si>
    <t>08C423</t>
  </si>
  <si>
    <t>08C424</t>
  </si>
  <si>
    <t>08C42J</t>
  </si>
  <si>
    <t>08C431</t>
  </si>
  <si>
    <t>08C432</t>
  </si>
  <si>
    <t>08C433</t>
  </si>
  <si>
    <t>08C434</t>
  </si>
  <si>
    <t>08C43J</t>
  </si>
  <si>
    <t>08C441</t>
  </si>
  <si>
    <t>08C442</t>
  </si>
  <si>
    <t>08C443</t>
  </si>
  <si>
    <t>08C444</t>
  </si>
  <si>
    <t>08C44J</t>
  </si>
  <si>
    <t>08C451</t>
  </si>
  <si>
    <t>08C452</t>
  </si>
  <si>
    <t>08C453</t>
  </si>
  <si>
    <t>08C454</t>
  </si>
  <si>
    <t>08C45J</t>
  </si>
  <si>
    <t>08C461</t>
  </si>
  <si>
    <t>08C462</t>
  </si>
  <si>
    <t>08C463</t>
  </si>
  <si>
    <t>08C464</t>
  </si>
  <si>
    <t>08C46J</t>
  </si>
  <si>
    <t>08C471</t>
  </si>
  <si>
    <t>08C472</t>
  </si>
  <si>
    <t>08C473</t>
  </si>
  <si>
    <t>08C474</t>
  </si>
  <si>
    <t>08C481</t>
  </si>
  <si>
    <t>08C482</t>
  </si>
  <si>
    <t>08C483</t>
  </si>
  <si>
    <t>08C484</t>
  </si>
  <si>
    <t>08C491</t>
  </si>
  <si>
    <t>08C492</t>
  </si>
  <si>
    <t>08C493</t>
  </si>
  <si>
    <t>08C494</t>
  </si>
  <si>
    <t>08C501</t>
  </si>
  <si>
    <t>08C502</t>
  </si>
  <si>
    <t>08C503</t>
  </si>
  <si>
    <t>08C504</t>
  </si>
  <si>
    <t>08C511</t>
  </si>
  <si>
    <t>08C512</t>
  </si>
  <si>
    <t>08C513</t>
  </si>
  <si>
    <t>08C514</t>
  </si>
  <si>
    <t>08C521</t>
  </si>
  <si>
    <t>08C522</t>
  </si>
  <si>
    <t>08C523</t>
  </si>
  <si>
    <t>08C524</t>
  </si>
  <si>
    <t>08C531</t>
  </si>
  <si>
    <t>08C532</t>
  </si>
  <si>
    <t>08C533</t>
  </si>
  <si>
    <t>08C534</t>
  </si>
  <si>
    <t>08C541</t>
  </si>
  <si>
    <t>08C542</t>
  </si>
  <si>
    <t>08C543</t>
  </si>
  <si>
    <t>08C544</t>
  </si>
  <si>
    <t>08C54J</t>
  </si>
  <si>
    <t>08C551</t>
  </si>
  <si>
    <t>08C552</t>
  </si>
  <si>
    <t>08C553</t>
  </si>
  <si>
    <t>08C554</t>
  </si>
  <si>
    <t>08C561</t>
  </si>
  <si>
    <t>08C562</t>
  </si>
  <si>
    <t>08C563</t>
  </si>
  <si>
    <t>08C564</t>
  </si>
  <si>
    <t>08K02J</t>
  </si>
  <si>
    <t>08K031</t>
  </si>
  <si>
    <t>08K032</t>
  </si>
  <si>
    <t>08K033</t>
  </si>
  <si>
    <t>08K034</t>
  </si>
  <si>
    <t>08K041</t>
  </si>
  <si>
    <t>08K042</t>
  </si>
  <si>
    <t>08K043</t>
  </si>
  <si>
    <t>08K044</t>
  </si>
  <si>
    <t>08M041</t>
  </si>
  <si>
    <t>08M042</t>
  </si>
  <si>
    <t>08M043</t>
  </si>
  <si>
    <t>08M044</t>
  </si>
  <si>
    <t>08M04T</t>
  </si>
  <si>
    <t>08M051</t>
  </si>
  <si>
    <t>08M052</t>
  </si>
  <si>
    <t>08M053</t>
  </si>
  <si>
    <t>08M054</t>
  </si>
  <si>
    <t>08M05T</t>
  </si>
  <si>
    <t>08M061</t>
  </si>
  <si>
    <t>08M062</t>
  </si>
  <si>
    <t>08M063</t>
  </si>
  <si>
    <t>08M06T</t>
  </si>
  <si>
    <t>08M071</t>
  </si>
  <si>
    <t>08M072</t>
  </si>
  <si>
    <t>08M073</t>
  </si>
  <si>
    <t>08M074</t>
  </si>
  <si>
    <t>08M07T</t>
  </si>
  <si>
    <t>08M081</t>
  </si>
  <si>
    <t>08M082</t>
  </si>
  <si>
    <t>08M083</t>
  </si>
  <si>
    <t>08M084</t>
  </si>
  <si>
    <t>08M08T</t>
  </si>
  <si>
    <t>08M091</t>
  </si>
  <si>
    <t>08M092</t>
  </si>
  <si>
    <t>08M093</t>
  </si>
  <si>
    <t>08M094</t>
  </si>
  <si>
    <t>08M09T</t>
  </si>
  <si>
    <t>08M101</t>
  </si>
  <si>
    <t>08M102</t>
  </si>
  <si>
    <t>08M103</t>
  </si>
  <si>
    <t>08M104</t>
  </si>
  <si>
    <t>08M10T</t>
  </si>
  <si>
    <t>08M141</t>
  </si>
  <si>
    <t>08M142</t>
  </si>
  <si>
    <t>08M143</t>
  </si>
  <si>
    <t>08M144</t>
  </si>
  <si>
    <t>08M14T</t>
  </si>
  <si>
    <t>08M151</t>
  </si>
  <si>
    <t>08M152</t>
  </si>
  <si>
    <t>08M153</t>
  </si>
  <si>
    <t>08M154</t>
  </si>
  <si>
    <t>08M15T</t>
  </si>
  <si>
    <t>08M181</t>
  </si>
  <si>
    <t>08M182</t>
  </si>
  <si>
    <t>08M183</t>
  </si>
  <si>
    <t>08M184</t>
  </si>
  <si>
    <t>08M18T</t>
  </si>
  <si>
    <t>08M191</t>
  </si>
  <si>
    <t>08M192</t>
  </si>
  <si>
    <t>08M193</t>
  </si>
  <si>
    <t>08M194</t>
  </si>
  <si>
    <t>08M19T</t>
  </si>
  <si>
    <t>08M201</t>
  </si>
  <si>
    <t>08M202</t>
  </si>
  <si>
    <t>08M211</t>
  </si>
  <si>
    <t>08M212</t>
  </si>
  <si>
    <t>08M213</t>
  </si>
  <si>
    <t>08M214</t>
  </si>
  <si>
    <t>08M221</t>
  </si>
  <si>
    <t>08M222</t>
  </si>
  <si>
    <t>08M223</t>
  </si>
  <si>
    <t>08M231</t>
  </si>
  <si>
    <t>08M232</t>
  </si>
  <si>
    <t>08M233</t>
  </si>
  <si>
    <t>08M234</t>
  </si>
  <si>
    <t>08M241</t>
  </si>
  <si>
    <t>08M242</t>
  </si>
  <si>
    <t>08M243</t>
  </si>
  <si>
    <t>08M244</t>
  </si>
  <si>
    <t>08M24T</t>
  </si>
  <si>
    <t>08M251</t>
  </si>
  <si>
    <t>08M252</t>
  </si>
  <si>
    <t>08M253</t>
  </si>
  <si>
    <t>08M254</t>
  </si>
  <si>
    <t>08M25T</t>
  </si>
  <si>
    <t>08M261</t>
  </si>
  <si>
    <t>08M262</t>
  </si>
  <si>
    <t>08M263</t>
  </si>
  <si>
    <t>08M264</t>
  </si>
  <si>
    <t>08M271</t>
  </si>
  <si>
    <t>08M272</t>
  </si>
  <si>
    <t>08M273</t>
  </si>
  <si>
    <t>08M274</t>
  </si>
  <si>
    <t>08M27T</t>
  </si>
  <si>
    <t>08M281</t>
  </si>
  <si>
    <t>08M282</t>
  </si>
  <si>
    <t>08M283</t>
  </si>
  <si>
    <t>08M284</t>
  </si>
  <si>
    <t>08M28T</t>
  </si>
  <si>
    <t>08M291</t>
  </si>
  <si>
    <t>08M292</t>
  </si>
  <si>
    <t>08M293</t>
  </si>
  <si>
    <t>08M294</t>
  </si>
  <si>
    <t>08M29T</t>
  </si>
  <si>
    <t>08M301</t>
  </si>
  <si>
    <t>08M302</t>
  </si>
  <si>
    <t>08M303</t>
  </si>
  <si>
    <t>08M304</t>
  </si>
  <si>
    <t>08M30T</t>
  </si>
  <si>
    <t>08M311</t>
  </si>
  <si>
    <t>08M312</t>
  </si>
  <si>
    <t>08M313</t>
  </si>
  <si>
    <t>08M314</t>
  </si>
  <si>
    <t>08M31T</t>
  </si>
  <si>
    <t>08M321</t>
  </si>
  <si>
    <t>08M322</t>
  </si>
  <si>
    <t>08M323</t>
  </si>
  <si>
    <t>08M324</t>
  </si>
  <si>
    <t>08M32T</t>
  </si>
  <si>
    <t>08M331</t>
  </si>
  <si>
    <t>08M332</t>
  </si>
  <si>
    <t>08M333</t>
  </si>
  <si>
    <t>08M334</t>
  </si>
  <si>
    <t>08M33T</t>
  </si>
  <si>
    <t>08M341</t>
  </si>
  <si>
    <t>08M342</t>
  </si>
  <si>
    <t>08M343</t>
  </si>
  <si>
    <t>08M344</t>
  </si>
  <si>
    <t>08M34T</t>
  </si>
  <si>
    <t>08M35Z</t>
  </si>
  <si>
    <t>08M36T</t>
  </si>
  <si>
    <t>08M36Z</t>
  </si>
  <si>
    <t>08M371</t>
  </si>
  <si>
    <t>08M372</t>
  </si>
  <si>
    <t>08M373</t>
  </si>
  <si>
    <t>08M374</t>
  </si>
  <si>
    <t>08M37T</t>
  </si>
  <si>
    <t>08M381</t>
  </si>
  <si>
    <t>08M382</t>
  </si>
  <si>
    <t>08M383</t>
  </si>
  <si>
    <t>08M384</t>
  </si>
  <si>
    <t>08M38T</t>
  </si>
  <si>
    <t>09C021</t>
  </si>
  <si>
    <t>09C022</t>
  </si>
  <si>
    <t>09C023</t>
  </si>
  <si>
    <t>09C024</t>
  </si>
  <si>
    <t>09C02J</t>
  </si>
  <si>
    <t>09C031</t>
  </si>
  <si>
    <t>09C032</t>
  </si>
  <si>
    <t>09C033</t>
  </si>
  <si>
    <t>09C034</t>
  </si>
  <si>
    <t>09C03J</t>
  </si>
  <si>
    <t>09C041</t>
  </si>
  <si>
    <t>09C042</t>
  </si>
  <si>
    <t>09C043</t>
  </si>
  <si>
    <t>09C044</t>
  </si>
  <si>
    <t>09C051</t>
  </si>
  <si>
    <t>09C052</t>
  </si>
  <si>
    <t>09C053</t>
  </si>
  <si>
    <t>09C054</t>
  </si>
  <si>
    <t>09C05J</t>
  </si>
  <si>
    <t>09C061</t>
  </si>
  <si>
    <t>09C062</t>
  </si>
  <si>
    <t>09C063</t>
  </si>
  <si>
    <t>09C064</t>
  </si>
  <si>
    <t>09C06T</t>
  </si>
  <si>
    <t>09C071</t>
  </si>
  <si>
    <t>09C072</t>
  </si>
  <si>
    <t>09C073</t>
  </si>
  <si>
    <t>09C074</t>
  </si>
  <si>
    <t>09C07J</t>
  </si>
  <si>
    <t>09C081</t>
  </si>
  <si>
    <t>09C082</t>
  </si>
  <si>
    <t>09C083</t>
  </si>
  <si>
    <t>09C084</t>
  </si>
  <si>
    <t>09C08J</t>
  </si>
  <si>
    <t>09C091</t>
  </si>
  <si>
    <t>09C092</t>
  </si>
  <si>
    <t>09C093</t>
  </si>
  <si>
    <t>09C094</t>
  </si>
  <si>
    <t>09C09J</t>
  </si>
  <si>
    <t>09C101</t>
  </si>
  <si>
    <t>09C102</t>
  </si>
  <si>
    <t>09C103</t>
  </si>
  <si>
    <t>09C104</t>
  </si>
  <si>
    <t>09C10J</t>
  </si>
  <si>
    <t>09C111</t>
  </si>
  <si>
    <t>09C112</t>
  </si>
  <si>
    <t>09C113</t>
  </si>
  <si>
    <t>09C114</t>
  </si>
  <si>
    <t>09K02J</t>
  </si>
  <si>
    <t>09M021</t>
  </si>
  <si>
    <t>09M022</t>
  </si>
  <si>
    <t>09M023</t>
  </si>
  <si>
    <t>09M02T</t>
  </si>
  <si>
    <t>09M031</t>
  </si>
  <si>
    <t>09M032</t>
  </si>
  <si>
    <t>09M033</t>
  </si>
  <si>
    <t>09M034</t>
  </si>
  <si>
    <t>09M03T</t>
  </si>
  <si>
    <t>09M041</t>
  </si>
  <si>
    <t>09M042</t>
  </si>
  <si>
    <t>09M043</t>
  </si>
  <si>
    <t>09M044</t>
  </si>
  <si>
    <t>09M04T</t>
  </si>
  <si>
    <t>09M051</t>
  </si>
  <si>
    <t>09M052</t>
  </si>
  <si>
    <t>09M053</t>
  </si>
  <si>
    <t>09M054</t>
  </si>
  <si>
    <t>09M05T</t>
  </si>
  <si>
    <t>09M061</t>
  </si>
  <si>
    <t>09M062</t>
  </si>
  <si>
    <t>09M063</t>
  </si>
  <si>
    <t>09M064</t>
  </si>
  <si>
    <t>09M06T</t>
  </si>
  <si>
    <t>09M071</t>
  </si>
  <si>
    <t>09M072</t>
  </si>
  <si>
    <t>09M073</t>
  </si>
  <si>
    <t>09M074</t>
  </si>
  <si>
    <t>09M07T</t>
  </si>
  <si>
    <t>09M081</t>
  </si>
  <si>
    <t>09M082</t>
  </si>
  <si>
    <t>09M083</t>
  </si>
  <si>
    <t>09M084</t>
  </si>
  <si>
    <t>09M08T</t>
  </si>
  <si>
    <t>09M091</t>
  </si>
  <si>
    <t>09M092</t>
  </si>
  <si>
    <t>09M093</t>
  </si>
  <si>
    <t>09M094</t>
  </si>
  <si>
    <t>09M09T</t>
  </si>
  <si>
    <t>09M101</t>
  </si>
  <si>
    <t>09M102</t>
  </si>
  <si>
    <t>09M103</t>
  </si>
  <si>
    <t>09M104</t>
  </si>
  <si>
    <t>09M10T</t>
  </si>
  <si>
    <t>09M111</t>
  </si>
  <si>
    <t>09M112</t>
  </si>
  <si>
    <t>09M113</t>
  </si>
  <si>
    <t>09M114</t>
  </si>
  <si>
    <t>09M11T</t>
  </si>
  <si>
    <t>09M12Z</t>
  </si>
  <si>
    <t>09M13Z</t>
  </si>
  <si>
    <t>09M14T</t>
  </si>
  <si>
    <t>09M14Z</t>
  </si>
  <si>
    <t>09M15Z</t>
  </si>
  <si>
    <t>10C021</t>
  </si>
  <si>
    <t>10C022</t>
  </si>
  <si>
    <t>10C023</t>
  </si>
  <si>
    <t>10C024</t>
  </si>
  <si>
    <t>10C031</t>
  </si>
  <si>
    <t>10C032</t>
  </si>
  <si>
    <t>10C033</t>
  </si>
  <si>
    <t>10C034</t>
  </si>
  <si>
    <t>10C051</t>
  </si>
  <si>
    <t>10C052</t>
  </si>
  <si>
    <t>10C053</t>
  </si>
  <si>
    <t>10C054</t>
  </si>
  <si>
    <t>10C071</t>
  </si>
  <si>
    <t>10C072</t>
  </si>
  <si>
    <t>10C073</t>
  </si>
  <si>
    <t>10C081</t>
  </si>
  <si>
    <t>10C082</t>
  </si>
  <si>
    <t>10C083</t>
  </si>
  <si>
    <t>10C084</t>
  </si>
  <si>
    <t>10C08J</t>
  </si>
  <si>
    <t>10C091</t>
  </si>
  <si>
    <t>10C092</t>
  </si>
  <si>
    <t>10C093</t>
  </si>
  <si>
    <t>10C094</t>
  </si>
  <si>
    <t>10C101</t>
  </si>
  <si>
    <t>10C102</t>
  </si>
  <si>
    <t>10C103</t>
  </si>
  <si>
    <t>10C104</t>
  </si>
  <si>
    <t>10C111</t>
  </si>
  <si>
    <t>10C112</t>
  </si>
  <si>
    <t>10C113</t>
  </si>
  <si>
    <t>10C114</t>
  </si>
  <si>
    <t>10C121</t>
  </si>
  <si>
    <t>10C122</t>
  </si>
  <si>
    <t>10C123</t>
  </si>
  <si>
    <t>10C124</t>
  </si>
  <si>
    <t>10C131</t>
  </si>
  <si>
    <t>10C132</t>
  </si>
  <si>
    <t>10C133</t>
  </si>
  <si>
    <t>10C134</t>
  </si>
  <si>
    <t>10M021</t>
  </si>
  <si>
    <t>10M022</t>
  </si>
  <si>
    <t>10M023</t>
  </si>
  <si>
    <t>10M024</t>
  </si>
  <si>
    <t>10M02T</t>
  </si>
  <si>
    <t>10M031</t>
  </si>
  <si>
    <t>10M032</t>
  </si>
  <si>
    <t>10M033</t>
  </si>
  <si>
    <t>10M034</t>
  </si>
  <si>
    <t>10M03T</t>
  </si>
  <si>
    <t>10M071</t>
  </si>
  <si>
    <t>10M072</t>
  </si>
  <si>
    <t>10M073</t>
  </si>
  <si>
    <t>10M074</t>
  </si>
  <si>
    <t>10M07T</t>
  </si>
  <si>
    <t>10M081</t>
  </si>
  <si>
    <t>10M082</t>
  </si>
  <si>
    <t>10M083</t>
  </si>
  <si>
    <t>10M084</t>
  </si>
  <si>
    <t>10M08T</t>
  </si>
  <si>
    <t>10M091</t>
  </si>
  <si>
    <t>10M092</t>
  </si>
  <si>
    <t>10M093</t>
  </si>
  <si>
    <t>10M094</t>
  </si>
  <si>
    <t>10M09T</t>
  </si>
  <si>
    <t>10M101</t>
  </si>
  <si>
    <t>10M102</t>
  </si>
  <si>
    <t>10M103</t>
  </si>
  <si>
    <t>10M10T</t>
  </si>
  <si>
    <t>10M111</t>
  </si>
  <si>
    <t>10M112</t>
  </si>
  <si>
    <t>10M113</t>
  </si>
  <si>
    <t>10M114</t>
  </si>
  <si>
    <t>10M11T</t>
  </si>
  <si>
    <t>10M121</t>
  </si>
  <si>
    <t>10M122</t>
  </si>
  <si>
    <t>10M123</t>
  </si>
  <si>
    <t>10M124</t>
  </si>
  <si>
    <t>10M12T</t>
  </si>
  <si>
    <t>10M13Z</t>
  </si>
  <si>
    <t>10M14T</t>
  </si>
  <si>
    <t>10M14Z</t>
  </si>
  <si>
    <t>10M151</t>
  </si>
  <si>
    <t>10M152</t>
  </si>
  <si>
    <t>10M153</t>
  </si>
  <si>
    <t>10M15T</t>
  </si>
  <si>
    <t>10M161</t>
  </si>
  <si>
    <t>10M162</t>
  </si>
  <si>
    <t>10M163</t>
  </si>
  <si>
    <t>10M164</t>
  </si>
  <si>
    <t>10M16T</t>
  </si>
  <si>
    <t>10M171</t>
  </si>
  <si>
    <t>10M172</t>
  </si>
  <si>
    <t>10M173</t>
  </si>
  <si>
    <t>10M174</t>
  </si>
  <si>
    <t>10M17T</t>
  </si>
  <si>
    <t>10M181</t>
  </si>
  <si>
    <t>10M182</t>
  </si>
  <si>
    <t>10M183</t>
  </si>
  <si>
    <t>10M184</t>
  </si>
  <si>
    <t>10M18T</t>
  </si>
  <si>
    <t>11C021</t>
  </si>
  <si>
    <t>11C022</t>
  </si>
  <si>
    <t>11C023</t>
  </si>
  <si>
    <t>11C024</t>
  </si>
  <si>
    <t>11C031</t>
  </si>
  <si>
    <t>11C032</t>
  </si>
  <si>
    <t>11C033</t>
  </si>
  <si>
    <t>11C034</t>
  </si>
  <si>
    <t>11C041</t>
  </si>
  <si>
    <t>11C042</t>
  </si>
  <si>
    <t>11C043</t>
  </si>
  <si>
    <t>11C044</t>
  </si>
  <si>
    <t>11C04J</t>
  </si>
  <si>
    <t>11C061</t>
  </si>
  <si>
    <t>11C062</t>
  </si>
  <si>
    <t>11C063</t>
  </si>
  <si>
    <t>11C071</t>
  </si>
  <si>
    <t>11C072</t>
  </si>
  <si>
    <t>11C073</t>
  </si>
  <si>
    <t>11C074</t>
  </si>
  <si>
    <t>11C07J</t>
  </si>
  <si>
    <t>11C081</t>
  </si>
  <si>
    <t>11C082</t>
  </si>
  <si>
    <t>11C083</t>
  </si>
  <si>
    <t>11C084</t>
  </si>
  <si>
    <t>11C08T</t>
  </si>
  <si>
    <t>11C091</t>
  </si>
  <si>
    <t>11C092</t>
  </si>
  <si>
    <t>11C093</t>
  </si>
  <si>
    <t>11C094</t>
  </si>
  <si>
    <t>11C09J</t>
  </si>
  <si>
    <t>11K021</t>
  </si>
  <si>
    <t>11K022</t>
  </si>
  <si>
    <t>11K023</t>
  </si>
  <si>
    <t>11K024</t>
  </si>
  <si>
    <t>11K02J</t>
  </si>
  <si>
    <t>11K03Z</t>
  </si>
  <si>
    <t>11K04Z</t>
  </si>
  <si>
    <t>11K05Z</t>
  </si>
  <si>
    <t>11K06Z</t>
  </si>
  <si>
    <t>11K07Z</t>
  </si>
  <si>
    <t>11K08J</t>
  </si>
  <si>
    <t>11M021</t>
  </si>
  <si>
    <t>11M022</t>
  </si>
  <si>
    <t>11M023</t>
  </si>
  <si>
    <t>11M024</t>
  </si>
  <si>
    <t>11M02T</t>
  </si>
  <si>
    <t>11M031</t>
  </si>
  <si>
    <t>11M032</t>
  </si>
  <si>
    <t>11M033</t>
  </si>
  <si>
    <t>11M034</t>
  </si>
  <si>
    <t>11M03T</t>
  </si>
  <si>
    <t>11M041</t>
  </si>
  <si>
    <t>11M042</t>
  </si>
  <si>
    <t>11M043</t>
  </si>
  <si>
    <t>11M044</t>
  </si>
  <si>
    <t>11M04T</t>
  </si>
  <si>
    <t>11M061</t>
  </si>
  <si>
    <t>11M062</t>
  </si>
  <si>
    <t>11M063</t>
  </si>
  <si>
    <t>11M064</t>
  </si>
  <si>
    <t>11M06T</t>
  </si>
  <si>
    <t>11M071</t>
  </si>
  <si>
    <t>11M072</t>
  </si>
  <si>
    <t>11M073</t>
  </si>
  <si>
    <t>11M074</t>
  </si>
  <si>
    <t>11M07T</t>
  </si>
  <si>
    <t>11M081</t>
  </si>
  <si>
    <t>11M082</t>
  </si>
  <si>
    <t>11M083</t>
  </si>
  <si>
    <t>11M08T</t>
  </si>
  <si>
    <t>11M101</t>
  </si>
  <si>
    <t>11M102</t>
  </si>
  <si>
    <t>11M103</t>
  </si>
  <si>
    <t>11M104</t>
  </si>
  <si>
    <t>11M10T</t>
  </si>
  <si>
    <t>11M111</t>
  </si>
  <si>
    <t>11M112</t>
  </si>
  <si>
    <t>11M121</t>
  </si>
  <si>
    <t>11M122</t>
  </si>
  <si>
    <t>11M123</t>
  </si>
  <si>
    <t>11M124</t>
  </si>
  <si>
    <t>11M12T</t>
  </si>
  <si>
    <t>11M151</t>
  </si>
  <si>
    <t>11M152</t>
  </si>
  <si>
    <t>11M153</t>
  </si>
  <si>
    <t>11M154</t>
  </si>
  <si>
    <t>11M15T</t>
  </si>
  <si>
    <t>11M161</t>
  </si>
  <si>
    <t>11M162</t>
  </si>
  <si>
    <t>11M163</t>
  </si>
  <si>
    <t>11M164</t>
  </si>
  <si>
    <t>11M16T</t>
  </si>
  <si>
    <t>11M171</t>
  </si>
  <si>
    <t>11M172</t>
  </si>
  <si>
    <t>11M173</t>
  </si>
  <si>
    <t>11M174</t>
  </si>
  <si>
    <t>11M18Z</t>
  </si>
  <si>
    <t>11M19T</t>
  </si>
  <si>
    <t>11M19Z</t>
  </si>
  <si>
    <t>12C031</t>
  </si>
  <si>
    <t>12C032</t>
  </si>
  <si>
    <t>12C033</t>
  </si>
  <si>
    <t>12C034</t>
  </si>
  <si>
    <t>12C03J</t>
  </si>
  <si>
    <t>12C041</t>
  </si>
  <si>
    <t>12C042</t>
  </si>
  <si>
    <t>12C043</t>
  </si>
  <si>
    <t>12C044</t>
  </si>
  <si>
    <t>12C051</t>
  </si>
  <si>
    <t>12C052</t>
  </si>
  <si>
    <t>12C053</t>
  </si>
  <si>
    <t>12C054</t>
  </si>
  <si>
    <t>12C061</t>
  </si>
  <si>
    <t>12C062</t>
  </si>
  <si>
    <t>12C063</t>
  </si>
  <si>
    <t>12C06J</t>
  </si>
  <si>
    <t>12C071</t>
  </si>
  <si>
    <t>12C072</t>
  </si>
  <si>
    <t>12C073</t>
  </si>
  <si>
    <t>12C074</t>
  </si>
  <si>
    <t>12C07J</t>
  </si>
  <si>
    <t>12C081</t>
  </si>
  <si>
    <t>12C082</t>
  </si>
  <si>
    <t>12C083</t>
  </si>
  <si>
    <t>12C084</t>
  </si>
  <si>
    <t>12C08J</t>
  </si>
  <si>
    <t>12C091</t>
  </si>
  <si>
    <t>12C092</t>
  </si>
  <si>
    <t>12C093</t>
  </si>
  <si>
    <t>12C094</t>
  </si>
  <si>
    <t>12C101</t>
  </si>
  <si>
    <t>12C102</t>
  </si>
  <si>
    <t>12C103</t>
  </si>
  <si>
    <t>12C104</t>
  </si>
  <si>
    <t>12C111</t>
  </si>
  <si>
    <t>12C112</t>
  </si>
  <si>
    <t>12C113</t>
  </si>
  <si>
    <t>12C114</t>
  </si>
  <si>
    <t>12C121</t>
  </si>
  <si>
    <t>12C122</t>
  </si>
  <si>
    <t>12C123</t>
  </si>
  <si>
    <t>12C124</t>
  </si>
  <si>
    <t>12C131</t>
  </si>
  <si>
    <t>12C132</t>
  </si>
  <si>
    <t>12K02Z</t>
  </si>
  <si>
    <t>12K03Z</t>
  </si>
  <si>
    <t>12K06J</t>
  </si>
  <si>
    <t>12M031</t>
  </si>
  <si>
    <t>12M032</t>
  </si>
  <si>
    <t>12M033</t>
  </si>
  <si>
    <t>12M034</t>
  </si>
  <si>
    <t>12M03T</t>
  </si>
  <si>
    <t>12M041</t>
  </si>
  <si>
    <t>12M042</t>
  </si>
  <si>
    <t>12M043</t>
  </si>
  <si>
    <t>12M044</t>
  </si>
  <si>
    <t>12M04T</t>
  </si>
  <si>
    <t>12M051</t>
  </si>
  <si>
    <t>12M052</t>
  </si>
  <si>
    <t>12M053</t>
  </si>
  <si>
    <t>12M054</t>
  </si>
  <si>
    <t>12M05T</t>
  </si>
  <si>
    <t>12M061</t>
  </si>
  <si>
    <t>12M062</t>
  </si>
  <si>
    <t>12M063</t>
  </si>
  <si>
    <t>12M064</t>
  </si>
  <si>
    <t>12M06T</t>
  </si>
  <si>
    <t>12M071</t>
  </si>
  <si>
    <t>12M072</t>
  </si>
  <si>
    <t>12M073</t>
  </si>
  <si>
    <t>12M074</t>
  </si>
  <si>
    <t>12M07T</t>
  </si>
  <si>
    <t>12M08Z</t>
  </si>
  <si>
    <t>12M09Z</t>
  </si>
  <si>
    <t>13C031</t>
  </si>
  <si>
    <t>13C032</t>
  </si>
  <si>
    <t>13C033</t>
  </si>
  <si>
    <t>13C034</t>
  </si>
  <si>
    <t>13C041</t>
  </si>
  <si>
    <t>13C042</t>
  </si>
  <si>
    <t>13C043</t>
  </si>
  <si>
    <t>13C044</t>
  </si>
  <si>
    <t>13C051</t>
  </si>
  <si>
    <t>13C052</t>
  </si>
  <si>
    <t>13C053</t>
  </si>
  <si>
    <t>13C054</t>
  </si>
  <si>
    <t>13C061</t>
  </si>
  <si>
    <t>13C062</t>
  </si>
  <si>
    <t>13C063</t>
  </si>
  <si>
    <t>13C064</t>
  </si>
  <si>
    <t>13C06J</t>
  </si>
  <si>
    <t>13C071</t>
  </si>
  <si>
    <t>13C072</t>
  </si>
  <si>
    <t>13C073</t>
  </si>
  <si>
    <t>13C074</t>
  </si>
  <si>
    <t>13C07J</t>
  </si>
  <si>
    <t>13C081</t>
  </si>
  <si>
    <t>13C082</t>
  </si>
  <si>
    <t>13C083</t>
  </si>
  <si>
    <t>13C084</t>
  </si>
  <si>
    <t>13C08J</t>
  </si>
  <si>
    <t>13C091</t>
  </si>
  <si>
    <t>13C092</t>
  </si>
  <si>
    <t>13C093</t>
  </si>
  <si>
    <t>13C094</t>
  </si>
  <si>
    <t>13C09T</t>
  </si>
  <si>
    <t>13C101</t>
  </si>
  <si>
    <t>13C102</t>
  </si>
  <si>
    <t>13C103</t>
  </si>
  <si>
    <t>13C10T</t>
  </si>
  <si>
    <t>13C111</t>
  </si>
  <si>
    <t>13C112</t>
  </si>
  <si>
    <t>13C113</t>
  </si>
  <si>
    <t>13C114</t>
  </si>
  <si>
    <t>13C11J</t>
  </si>
  <si>
    <t>13C121</t>
  </si>
  <si>
    <t>13C122</t>
  </si>
  <si>
    <t>13C123</t>
  </si>
  <si>
    <t>13C124</t>
  </si>
  <si>
    <t>13C12J</t>
  </si>
  <si>
    <t>13C131</t>
  </si>
  <si>
    <t>13C132</t>
  </si>
  <si>
    <t>13C133</t>
  </si>
  <si>
    <t>13C134</t>
  </si>
  <si>
    <t>13C13T</t>
  </si>
  <si>
    <t>13C141</t>
  </si>
  <si>
    <t>13C142</t>
  </si>
  <si>
    <t>13C143</t>
  </si>
  <si>
    <t>13C144</t>
  </si>
  <si>
    <t>13C151</t>
  </si>
  <si>
    <t>13C152</t>
  </si>
  <si>
    <t>13C153</t>
  </si>
  <si>
    <t>13C154</t>
  </si>
  <si>
    <t>13C16J</t>
  </si>
  <si>
    <t>13C171</t>
  </si>
  <si>
    <t>13C172</t>
  </si>
  <si>
    <t>13C173</t>
  </si>
  <si>
    <t>13C174</t>
  </si>
  <si>
    <t>13K02Z</t>
  </si>
  <si>
    <t>13K03Z</t>
  </si>
  <si>
    <t>13K04Z</t>
  </si>
  <si>
    <t>13K05Z</t>
  </si>
  <si>
    <t>13K06J</t>
  </si>
  <si>
    <t>13M031</t>
  </si>
  <si>
    <t>13M032</t>
  </si>
  <si>
    <t>13M033</t>
  </si>
  <si>
    <t>13M034</t>
  </si>
  <si>
    <t>13M03T</t>
  </si>
  <si>
    <t>13M041</t>
  </si>
  <si>
    <t>13M042</t>
  </si>
  <si>
    <t>13M043</t>
  </si>
  <si>
    <t>13M044</t>
  </si>
  <si>
    <t>13M04T</t>
  </si>
  <si>
    <t>13M051</t>
  </si>
  <si>
    <t>13M052</t>
  </si>
  <si>
    <t>13M053</t>
  </si>
  <si>
    <t>13M054</t>
  </si>
  <si>
    <t>13M061</t>
  </si>
  <si>
    <t>13M062</t>
  </si>
  <si>
    <t>13M063</t>
  </si>
  <si>
    <t>13M064</t>
  </si>
  <si>
    <t>13M06T</t>
  </si>
  <si>
    <t>13M071</t>
  </si>
  <si>
    <t>13M072</t>
  </si>
  <si>
    <t>13M073</t>
  </si>
  <si>
    <t>13M074</t>
  </si>
  <si>
    <t>13M081</t>
  </si>
  <si>
    <t>13M09Z</t>
  </si>
  <si>
    <t>13M10Z</t>
  </si>
  <si>
    <t>14C04T</t>
  </si>
  <si>
    <t>14C04Z</t>
  </si>
  <si>
    <t>14C05J</t>
  </si>
  <si>
    <t>14C05Z</t>
  </si>
  <si>
    <t>14M02T</t>
  </si>
  <si>
    <t>14Z04T</t>
  </si>
  <si>
    <t>14Z04Z</t>
  </si>
  <si>
    <t>14Z06T</t>
  </si>
  <si>
    <t>14Z06Z</t>
  </si>
  <si>
    <t>16C021</t>
  </si>
  <si>
    <t>16C022</t>
  </si>
  <si>
    <t>16C023</t>
  </si>
  <si>
    <t>16C024</t>
  </si>
  <si>
    <t>16C031</t>
  </si>
  <si>
    <t>16C032</t>
  </si>
  <si>
    <t>16C033</t>
  </si>
  <si>
    <t>16C034</t>
  </si>
  <si>
    <t>16C03J</t>
  </si>
  <si>
    <t>16M061</t>
  </si>
  <si>
    <t>16M062</t>
  </si>
  <si>
    <t>16M063</t>
  </si>
  <si>
    <t>16M064</t>
  </si>
  <si>
    <t>16M06T</t>
  </si>
  <si>
    <t>16M071</t>
  </si>
  <si>
    <t>16M081</t>
  </si>
  <si>
    <t>16M082</t>
  </si>
  <si>
    <t>16M084</t>
  </si>
  <si>
    <t>16M091</t>
  </si>
  <si>
    <t>16M092</t>
  </si>
  <si>
    <t>16M093</t>
  </si>
  <si>
    <t>16M094</t>
  </si>
  <si>
    <t>16M09T</t>
  </si>
  <si>
    <t>16M101</t>
  </si>
  <si>
    <t>16M102</t>
  </si>
  <si>
    <t>16M103</t>
  </si>
  <si>
    <t>16M104</t>
  </si>
  <si>
    <t>16M10T</t>
  </si>
  <si>
    <t>16M111</t>
  </si>
  <si>
    <t>16M112</t>
  </si>
  <si>
    <t>16M113</t>
  </si>
  <si>
    <t>16M114</t>
  </si>
  <si>
    <t>16M11T</t>
  </si>
  <si>
    <t>16M121</t>
  </si>
  <si>
    <t>16M122</t>
  </si>
  <si>
    <t>16M123</t>
  </si>
  <si>
    <t>16M124</t>
  </si>
  <si>
    <t>16M12T</t>
  </si>
  <si>
    <t>16M131</t>
  </si>
  <si>
    <t>16M132</t>
  </si>
  <si>
    <t>16M133</t>
  </si>
  <si>
    <t>16M134</t>
  </si>
  <si>
    <t>16M13T</t>
  </si>
  <si>
    <t>16M14Z</t>
  </si>
  <si>
    <t>16M15T</t>
  </si>
  <si>
    <t>16M15Z</t>
  </si>
  <si>
    <t>16M161</t>
  </si>
  <si>
    <t>16M162</t>
  </si>
  <si>
    <t>16M163</t>
  </si>
  <si>
    <t>16M16T</t>
  </si>
  <si>
    <t>16M171</t>
  </si>
  <si>
    <t>16M172</t>
  </si>
  <si>
    <t>16M173</t>
  </si>
  <si>
    <t>16M17T</t>
  </si>
  <si>
    <t>17C021</t>
  </si>
  <si>
    <t>17C022</t>
  </si>
  <si>
    <t>17C023</t>
  </si>
  <si>
    <t>17C024</t>
  </si>
  <si>
    <t>17C031</t>
  </si>
  <si>
    <t>17C032</t>
  </si>
  <si>
    <t>17C033</t>
  </si>
  <si>
    <t>17C034</t>
  </si>
  <si>
    <t>17C03J</t>
  </si>
  <si>
    <t>17C041</t>
  </si>
  <si>
    <t>17C042</t>
  </si>
  <si>
    <t>17C043</t>
  </si>
  <si>
    <t>17C044</t>
  </si>
  <si>
    <t>17C051</t>
  </si>
  <si>
    <t>17C052</t>
  </si>
  <si>
    <t>17C053</t>
  </si>
  <si>
    <t>17C054</t>
  </si>
  <si>
    <t>17C05J</t>
  </si>
  <si>
    <t>17K041</t>
  </si>
  <si>
    <t>17K042</t>
  </si>
  <si>
    <t>17K043</t>
  </si>
  <si>
    <t>17K044</t>
  </si>
  <si>
    <t>17K051</t>
  </si>
  <si>
    <t>17K061</t>
  </si>
  <si>
    <t>17K062</t>
  </si>
  <si>
    <t>17K063</t>
  </si>
  <si>
    <t>17K064</t>
  </si>
  <si>
    <t>17K07J</t>
  </si>
  <si>
    <t>17M051</t>
  </si>
  <si>
    <t>17M052</t>
  </si>
  <si>
    <t>17M053</t>
  </si>
  <si>
    <t>17M054</t>
  </si>
  <si>
    <t>17M061</t>
  </si>
  <si>
    <t>17M062</t>
  </si>
  <si>
    <t>17M063</t>
  </si>
  <si>
    <t>17M064</t>
  </si>
  <si>
    <t>17M06T</t>
  </si>
  <si>
    <t>17M071</t>
  </si>
  <si>
    <t>17M072</t>
  </si>
  <si>
    <t>17M073</t>
  </si>
  <si>
    <t>17M074</t>
  </si>
  <si>
    <t>17M07T</t>
  </si>
  <si>
    <t>17M08T</t>
  </si>
  <si>
    <t>17M091</t>
  </si>
  <si>
    <t>17M092</t>
  </si>
  <si>
    <t>17M093</t>
  </si>
  <si>
    <t>17M094</t>
  </si>
  <si>
    <t>17M09T</t>
  </si>
  <si>
    <t>17M111</t>
  </si>
  <si>
    <t>17M112</t>
  </si>
  <si>
    <t>17M113</t>
  </si>
  <si>
    <t>17M114</t>
  </si>
  <si>
    <t>17M11T</t>
  </si>
  <si>
    <t>17M121</t>
  </si>
  <si>
    <t>17M122</t>
  </si>
  <si>
    <t>17M123</t>
  </si>
  <si>
    <t>17M124</t>
  </si>
  <si>
    <t>17M12T</t>
  </si>
  <si>
    <t>17M131</t>
  </si>
  <si>
    <t>17M132</t>
  </si>
  <si>
    <t>17M133</t>
  </si>
  <si>
    <t>17M134</t>
  </si>
  <si>
    <t>17M13T</t>
  </si>
  <si>
    <t>17M14Z</t>
  </si>
  <si>
    <t>18C021</t>
  </si>
  <si>
    <t>18C022</t>
  </si>
  <si>
    <t>18C023</t>
  </si>
  <si>
    <t>18C024</t>
  </si>
  <si>
    <t>18C02J</t>
  </si>
  <si>
    <t>18M021</t>
  </si>
  <si>
    <t>18M022</t>
  </si>
  <si>
    <t>18M023</t>
  </si>
  <si>
    <t>18M031</t>
  </si>
  <si>
    <t>18M032</t>
  </si>
  <si>
    <t>18M033</t>
  </si>
  <si>
    <t>18M034</t>
  </si>
  <si>
    <t>18M03T</t>
  </si>
  <si>
    <t>18M041</t>
  </si>
  <si>
    <t>18M042</t>
  </si>
  <si>
    <t>18M043</t>
  </si>
  <si>
    <t>18M044</t>
  </si>
  <si>
    <t>18M04T</t>
  </si>
  <si>
    <t>18M061</t>
  </si>
  <si>
    <t>18M062</t>
  </si>
  <si>
    <t>18M063</t>
  </si>
  <si>
    <t>18M071</t>
  </si>
  <si>
    <t>18M072</t>
  </si>
  <si>
    <t>18M073</t>
  </si>
  <si>
    <t>18M074</t>
  </si>
  <si>
    <t>18M07T</t>
  </si>
  <si>
    <t>18M091</t>
  </si>
  <si>
    <t>18M092</t>
  </si>
  <si>
    <t>18M093</t>
  </si>
  <si>
    <t>18M094</t>
  </si>
  <si>
    <t>18M09T</t>
  </si>
  <si>
    <t>18M101</t>
  </si>
  <si>
    <t>18M102</t>
  </si>
  <si>
    <t>18M103</t>
  </si>
  <si>
    <t>18M104</t>
  </si>
  <si>
    <t>18M10T</t>
  </si>
  <si>
    <t>18M111</t>
  </si>
  <si>
    <t>18M112</t>
  </si>
  <si>
    <t>18M113</t>
  </si>
  <si>
    <t>18M114</t>
  </si>
  <si>
    <t>18M11T</t>
  </si>
  <si>
    <t>18M12Z</t>
  </si>
  <si>
    <t>18M13E</t>
  </si>
  <si>
    <t>18M14T</t>
  </si>
  <si>
    <t>18M14Z</t>
  </si>
  <si>
    <t>19C021</t>
  </si>
  <si>
    <t>19C022</t>
  </si>
  <si>
    <t>19C023</t>
  </si>
  <si>
    <t>19C024</t>
  </si>
  <si>
    <t>19M021</t>
  </si>
  <si>
    <t>19M022</t>
  </si>
  <si>
    <t>19M023</t>
  </si>
  <si>
    <t>19M024</t>
  </si>
  <si>
    <t>19M02T</t>
  </si>
  <si>
    <t>19M061</t>
  </si>
  <si>
    <t>19M062</t>
  </si>
  <si>
    <t>19M063</t>
  </si>
  <si>
    <t>19M064</t>
  </si>
  <si>
    <t>19M06T</t>
  </si>
  <si>
    <t>19M071</t>
  </si>
  <si>
    <t>19M072</t>
  </si>
  <si>
    <t>19M073</t>
  </si>
  <si>
    <t>19M074</t>
  </si>
  <si>
    <t>19M07T</t>
  </si>
  <si>
    <t>19M101</t>
  </si>
  <si>
    <t>19M102</t>
  </si>
  <si>
    <t>19M103</t>
  </si>
  <si>
    <t>19M104</t>
  </si>
  <si>
    <t>19M10T</t>
  </si>
  <si>
    <t>19M111</t>
  </si>
  <si>
    <t>19M112</t>
  </si>
  <si>
    <t>19M113</t>
  </si>
  <si>
    <t>19M114</t>
  </si>
  <si>
    <t>19M11T</t>
  </si>
  <si>
    <t>19M121</t>
  </si>
  <si>
    <t>19M122</t>
  </si>
  <si>
    <t>19M123</t>
  </si>
  <si>
    <t>19M124</t>
  </si>
  <si>
    <t>19M12T</t>
  </si>
  <si>
    <t>19M131</t>
  </si>
  <si>
    <t>19M132</t>
  </si>
  <si>
    <t>19M133</t>
  </si>
  <si>
    <t>19M134</t>
  </si>
  <si>
    <t>19M13T</t>
  </si>
  <si>
    <t>19M141</t>
  </si>
  <si>
    <t>19M142</t>
  </si>
  <si>
    <t>19M143</t>
  </si>
  <si>
    <t>19M144</t>
  </si>
  <si>
    <t>19M14T</t>
  </si>
  <si>
    <t>19M151</t>
  </si>
  <si>
    <t>19M152</t>
  </si>
  <si>
    <t>19M153</t>
  </si>
  <si>
    <t>19M154</t>
  </si>
  <si>
    <t>19M15T</t>
  </si>
  <si>
    <t>19M161</t>
  </si>
  <si>
    <t>19M162</t>
  </si>
  <si>
    <t>19M163</t>
  </si>
  <si>
    <t>19M164</t>
  </si>
  <si>
    <t>19M16T</t>
  </si>
  <si>
    <t>19M171</t>
  </si>
  <si>
    <t>19M172</t>
  </si>
  <si>
    <t>19M181</t>
  </si>
  <si>
    <t>19M182</t>
  </si>
  <si>
    <t>19M183</t>
  </si>
  <si>
    <t>19M184</t>
  </si>
  <si>
    <t>19M18T</t>
  </si>
  <si>
    <t>19M191</t>
  </si>
  <si>
    <t>19M192</t>
  </si>
  <si>
    <t>19M193</t>
  </si>
  <si>
    <t>19M194</t>
  </si>
  <si>
    <t>19M19T</t>
  </si>
  <si>
    <t>19M201</t>
  </si>
  <si>
    <t>19M202</t>
  </si>
  <si>
    <t>19M203</t>
  </si>
  <si>
    <t>19M204</t>
  </si>
  <si>
    <t>19M20T</t>
  </si>
  <si>
    <t>19M21Z</t>
  </si>
  <si>
    <t>19M22T</t>
  </si>
  <si>
    <t>19M22Z</t>
  </si>
  <si>
    <t>20Z021</t>
  </si>
  <si>
    <t>20Z022</t>
  </si>
  <si>
    <t>20Z023</t>
  </si>
  <si>
    <t>20Z024</t>
  </si>
  <si>
    <t>20Z02T</t>
  </si>
  <si>
    <t>20Z031</t>
  </si>
  <si>
    <t>20Z032</t>
  </si>
  <si>
    <t>20Z033</t>
  </si>
  <si>
    <t>20Z034</t>
  </si>
  <si>
    <t>20Z041</t>
  </si>
  <si>
    <t>20Z042</t>
  </si>
  <si>
    <t>20Z043</t>
  </si>
  <si>
    <t>20Z044</t>
  </si>
  <si>
    <t>20Z04T</t>
  </si>
  <si>
    <t>20Z051</t>
  </si>
  <si>
    <t>20Z052</t>
  </si>
  <si>
    <t>20Z053</t>
  </si>
  <si>
    <t>20Z054</t>
  </si>
  <si>
    <t>20Z061</t>
  </si>
  <si>
    <t>20Z062</t>
  </si>
  <si>
    <t>20Z063</t>
  </si>
  <si>
    <t>20Z064</t>
  </si>
  <si>
    <t>20Z06T</t>
  </si>
  <si>
    <t>21C041</t>
  </si>
  <si>
    <t>21C042</t>
  </si>
  <si>
    <t>21C043</t>
  </si>
  <si>
    <t>21C044</t>
  </si>
  <si>
    <t>21C04J</t>
  </si>
  <si>
    <t>21C051</t>
  </si>
  <si>
    <t>21C052</t>
  </si>
  <si>
    <t>21C053</t>
  </si>
  <si>
    <t>21C054</t>
  </si>
  <si>
    <t>21C05J</t>
  </si>
  <si>
    <t>21K02J</t>
  </si>
  <si>
    <t>21M021</t>
  </si>
  <si>
    <t>21M022</t>
  </si>
  <si>
    <t>21M023</t>
  </si>
  <si>
    <t>21M02T</t>
  </si>
  <si>
    <t>21M041</t>
  </si>
  <si>
    <t>21M042</t>
  </si>
  <si>
    <t>21M043</t>
  </si>
  <si>
    <t>21M051</t>
  </si>
  <si>
    <t>21M052</t>
  </si>
  <si>
    <t>21M053</t>
  </si>
  <si>
    <t>21M054</t>
  </si>
  <si>
    <t>21M061</t>
  </si>
  <si>
    <t>21M062</t>
  </si>
  <si>
    <t>21M071</t>
  </si>
  <si>
    <t>21M072</t>
  </si>
  <si>
    <t>21M073</t>
  </si>
  <si>
    <t>21M074</t>
  </si>
  <si>
    <t>21M07T</t>
  </si>
  <si>
    <t>21M101</t>
  </si>
  <si>
    <t>21M102</t>
  </si>
  <si>
    <t>21M103</t>
  </si>
  <si>
    <t>21M104</t>
  </si>
  <si>
    <t>21M10T</t>
  </si>
  <si>
    <t>21M111</t>
  </si>
  <si>
    <t>21M112</t>
  </si>
  <si>
    <t>21M113</t>
  </si>
  <si>
    <t>21M114</t>
  </si>
  <si>
    <t>21M11T</t>
  </si>
  <si>
    <t>21M121</t>
  </si>
  <si>
    <t>21M122</t>
  </si>
  <si>
    <t>21M123</t>
  </si>
  <si>
    <t>21M124</t>
  </si>
  <si>
    <t>21M131</t>
  </si>
  <si>
    <t>21M132</t>
  </si>
  <si>
    <t>21M133</t>
  </si>
  <si>
    <t>21M134</t>
  </si>
  <si>
    <t>21M141</t>
  </si>
  <si>
    <t>21M142</t>
  </si>
  <si>
    <t>21M143</t>
  </si>
  <si>
    <t>21M144</t>
  </si>
  <si>
    <t>21M14T</t>
  </si>
  <si>
    <t>21M151</t>
  </si>
  <si>
    <t>21M152</t>
  </si>
  <si>
    <t>21M153</t>
  </si>
  <si>
    <t>21M15T</t>
  </si>
  <si>
    <t>21M161</t>
  </si>
  <si>
    <t>21M162</t>
  </si>
  <si>
    <t>21M163</t>
  </si>
  <si>
    <t>21M164</t>
  </si>
  <si>
    <t>21M16T</t>
  </si>
  <si>
    <t>22C021</t>
  </si>
  <si>
    <t>22C022</t>
  </si>
  <si>
    <t>22C023</t>
  </si>
  <si>
    <t>22C024</t>
  </si>
  <si>
    <t>22C031</t>
  </si>
  <si>
    <t>22C032</t>
  </si>
  <si>
    <t>22C033</t>
  </si>
  <si>
    <t>22C034</t>
  </si>
  <si>
    <t>22K02J</t>
  </si>
  <si>
    <t>22M021</t>
  </si>
  <si>
    <t>22M022</t>
  </si>
  <si>
    <t>22M023</t>
  </si>
  <si>
    <t>22M024</t>
  </si>
  <si>
    <t>22M02T</t>
  </si>
  <si>
    <t>22Z03Z</t>
  </si>
  <si>
    <t>23C021</t>
  </si>
  <si>
    <t>23C022</t>
  </si>
  <si>
    <t>23C023</t>
  </si>
  <si>
    <t>23C024</t>
  </si>
  <si>
    <t>23C02J</t>
  </si>
  <si>
    <t>23K02Z</t>
  </si>
  <si>
    <t>23K03J</t>
  </si>
  <si>
    <t>23M02T</t>
  </si>
  <si>
    <t>23M02Z</t>
  </si>
  <si>
    <t>23M061</t>
  </si>
  <si>
    <t>23M062</t>
  </si>
  <si>
    <t>23M063</t>
  </si>
  <si>
    <t>23M064</t>
  </si>
  <si>
    <t>23M06T</t>
  </si>
  <si>
    <t>23M08J</t>
  </si>
  <si>
    <t>23M091</t>
  </si>
  <si>
    <t>23M092</t>
  </si>
  <si>
    <t>23M093</t>
  </si>
  <si>
    <t>23M094</t>
  </si>
  <si>
    <t>23M101</t>
  </si>
  <si>
    <t>23M102</t>
  </si>
  <si>
    <t>23M103</t>
  </si>
  <si>
    <t>23M104</t>
  </si>
  <si>
    <t>23M10T</t>
  </si>
  <si>
    <t>23M111</t>
  </si>
  <si>
    <t>23M112</t>
  </si>
  <si>
    <t>23M113</t>
  </si>
  <si>
    <t>23M114</t>
  </si>
  <si>
    <t>23M11T</t>
  </si>
  <si>
    <t>23M13Z</t>
  </si>
  <si>
    <t>23M14Z</t>
  </si>
  <si>
    <t>23M15Z</t>
  </si>
  <si>
    <t>23M16Z</t>
  </si>
  <si>
    <t>23M18Z</t>
  </si>
  <si>
    <t>23M19Z</t>
  </si>
  <si>
    <t>23M20T</t>
  </si>
  <si>
    <t>23M20Z</t>
  </si>
  <si>
    <t>23Z02T</t>
  </si>
  <si>
    <t>23Z02Z</t>
  </si>
  <si>
    <t>25C021</t>
  </si>
  <si>
    <t>25C022</t>
  </si>
  <si>
    <t>25C023</t>
  </si>
  <si>
    <t>25C024</t>
  </si>
  <si>
    <t>25M02A</t>
  </si>
  <si>
    <t>25M02B</t>
  </si>
  <si>
    <t>25M02C</t>
  </si>
  <si>
    <t>25M02T</t>
  </si>
  <si>
    <t>25Z02E</t>
  </si>
  <si>
    <t>26C021</t>
  </si>
  <si>
    <t>26C022</t>
  </si>
  <si>
    <t>26C023</t>
  </si>
  <si>
    <t>26C024</t>
  </si>
  <si>
    <t>26M021</t>
  </si>
  <si>
    <t>26M022</t>
  </si>
  <si>
    <t>26M023</t>
  </si>
  <si>
    <t>26M024</t>
  </si>
  <si>
    <t>GHM</t>
  </si>
  <si>
    <t>Alsace</t>
  </si>
  <si>
    <t>Aquitaine</t>
  </si>
  <si>
    <t>Auvergne</t>
  </si>
  <si>
    <t>Bourgogne</t>
  </si>
  <si>
    <t>Bretagne</t>
  </si>
  <si>
    <t>Centre</t>
  </si>
  <si>
    <t>Champagne-Ardenne</t>
  </si>
  <si>
    <t>Corse</t>
  </si>
  <si>
    <t>Franche-Comté</t>
  </si>
  <si>
    <t>Ile-de-France</t>
  </si>
  <si>
    <t>Languedoc-Roussillon</t>
  </si>
  <si>
    <t>Limousin</t>
  </si>
  <si>
    <t>Lorraine</t>
  </si>
  <si>
    <t>Midi-Pyrénées</t>
  </si>
  <si>
    <t>Nord-Pas-de-Calais</t>
  </si>
  <si>
    <t>Normandie-Basse</t>
  </si>
  <si>
    <t>Normandie-Haute</t>
  </si>
  <si>
    <t>Picardie</t>
  </si>
  <si>
    <t>Poitou-Charentes</t>
  </si>
  <si>
    <t>Provence-Alpes-Côte d'Azur</t>
  </si>
  <si>
    <t>Rhône-Alpes</t>
  </si>
  <si>
    <t>Région</t>
  </si>
  <si>
    <t>0-5 ans</t>
  </si>
  <si>
    <t>20-39 ans</t>
  </si>
  <si>
    <t>40-64 ans</t>
  </si>
  <si>
    <t>5-19 ans</t>
  </si>
  <si>
    <t>01C10J</t>
  </si>
  <si>
    <t>01M381</t>
  </si>
  <si>
    <t>01M382</t>
  </si>
  <si>
    <t>01M383</t>
  </si>
  <si>
    <t>01M391</t>
  </si>
  <si>
    <t>01M392</t>
  </si>
  <si>
    <t>03C19J</t>
  </si>
  <si>
    <t>03C27J</t>
  </si>
  <si>
    <t>03C28J</t>
  </si>
  <si>
    <t>04M271</t>
  </si>
  <si>
    <t>04M272</t>
  </si>
  <si>
    <t>04M273</t>
  </si>
  <si>
    <t>04M274</t>
  </si>
  <si>
    <t>05C13J</t>
  </si>
  <si>
    <t>06M211</t>
  </si>
  <si>
    <t>06M212</t>
  </si>
  <si>
    <t>06M213</t>
  </si>
  <si>
    <t>07C14J</t>
  </si>
  <si>
    <t>07M161</t>
  </si>
  <si>
    <t>07M162</t>
  </si>
  <si>
    <t>08C28J</t>
  </si>
  <si>
    <t>10M191</t>
  </si>
  <si>
    <t>10M192</t>
  </si>
  <si>
    <t>10M193</t>
  </si>
  <si>
    <t>10M194</t>
  </si>
  <si>
    <t>10M201</t>
  </si>
  <si>
    <t>10M202</t>
  </si>
  <si>
    <t>10M203</t>
  </si>
  <si>
    <t>10M204</t>
  </si>
  <si>
    <t>11M201</t>
  </si>
  <si>
    <t>11M202</t>
  </si>
  <si>
    <t>12C04J</t>
  </si>
  <si>
    <t>13C04J</t>
  </si>
  <si>
    <t>13M082</t>
  </si>
  <si>
    <t>14C03A</t>
  </si>
  <si>
    <t>14C03B</t>
  </si>
  <si>
    <t>14C03C</t>
  </si>
  <si>
    <t>14C03D</t>
  </si>
  <si>
    <t>14C06A</t>
  </si>
  <si>
    <t>14C06B</t>
  </si>
  <si>
    <t>14C06C</t>
  </si>
  <si>
    <t>14C06D</t>
  </si>
  <si>
    <t>14C07A</t>
  </si>
  <si>
    <t>14C07B</t>
  </si>
  <si>
    <t>14C07C</t>
  </si>
  <si>
    <t>14C07D</t>
  </si>
  <si>
    <t>14C08A</t>
  </si>
  <si>
    <t>14C08B</t>
  </si>
  <si>
    <t>14C08C</t>
  </si>
  <si>
    <t>14C08D</t>
  </si>
  <si>
    <t>14C09A</t>
  </si>
  <si>
    <t>14C09B</t>
  </si>
  <si>
    <t>14C10T</t>
  </si>
  <si>
    <t>14C10Z</t>
  </si>
  <si>
    <t>14M02A</t>
  </si>
  <si>
    <t>14M02B</t>
  </si>
  <si>
    <t>14M03A</t>
  </si>
  <si>
    <t>14M03B</t>
  </si>
  <si>
    <t>14M03C</t>
  </si>
  <si>
    <t>14M03D</t>
  </si>
  <si>
    <t>14M03T</t>
  </si>
  <si>
    <t>14Z09Z</t>
  </si>
  <si>
    <t>14Z10A</t>
  </si>
  <si>
    <t>14Z10B</t>
  </si>
  <si>
    <t>14Z10T</t>
  </si>
  <si>
    <t>14Z11A</t>
  </si>
  <si>
    <t>14Z11B</t>
  </si>
  <si>
    <t>14Z12A</t>
  </si>
  <si>
    <t>14Z12B</t>
  </si>
  <si>
    <t>14Z13A</t>
  </si>
  <si>
    <t>14Z13B</t>
  </si>
  <si>
    <t>14Z13C</t>
  </si>
  <si>
    <t>14Z13D</t>
  </si>
  <si>
    <t>14Z13T</t>
  </si>
  <si>
    <t>14Z14A</t>
  </si>
  <si>
    <t>14Z14B</t>
  </si>
  <si>
    <t>14Z14C</t>
  </si>
  <si>
    <t>14Z14D</t>
  </si>
  <si>
    <t>14Z14T</t>
  </si>
  <si>
    <t>14Z15Z</t>
  </si>
  <si>
    <t>14Z16T</t>
  </si>
  <si>
    <t>14Z16Z</t>
  </si>
  <si>
    <t>15C02A</t>
  </si>
  <si>
    <t>15C02B</t>
  </si>
  <si>
    <t>15C03A</t>
  </si>
  <si>
    <t>15C03B</t>
  </si>
  <si>
    <t>15C04A</t>
  </si>
  <si>
    <t>15C04B</t>
  </si>
  <si>
    <t>15C05B</t>
  </si>
  <si>
    <t>15M02Z</t>
  </si>
  <si>
    <t>15M03E</t>
  </si>
  <si>
    <t>15M04E</t>
  </si>
  <si>
    <t>15M05A</t>
  </si>
  <si>
    <t>15M05B</t>
  </si>
  <si>
    <t>15M05C</t>
  </si>
  <si>
    <t>15M05D</t>
  </si>
  <si>
    <t>15M06A</t>
  </si>
  <si>
    <t>15M06B</t>
  </si>
  <si>
    <t>15M06C</t>
  </si>
  <si>
    <t>15M06D</t>
  </si>
  <si>
    <t>15M07A</t>
  </si>
  <si>
    <t>15M07B</t>
  </si>
  <si>
    <t>15M07C</t>
  </si>
  <si>
    <t>15M08A</t>
  </si>
  <si>
    <t>15M08B</t>
  </si>
  <si>
    <t>15M08C</t>
  </si>
  <si>
    <t>15M09A</t>
  </si>
  <si>
    <t>15M09B</t>
  </si>
  <si>
    <t>15M09C</t>
  </si>
  <si>
    <t>15M10A</t>
  </si>
  <si>
    <t>15M10B</t>
  </si>
  <si>
    <t>15M10C</t>
  </si>
  <si>
    <t>15M11A</t>
  </si>
  <si>
    <t>15M11B</t>
  </si>
  <si>
    <t>15M11C</t>
  </si>
  <si>
    <t>15M12A</t>
  </si>
  <si>
    <t>15M12B</t>
  </si>
  <si>
    <t>15M13A</t>
  </si>
  <si>
    <t>15M13B</t>
  </si>
  <si>
    <t>15M14A</t>
  </si>
  <si>
    <t>15M14B</t>
  </si>
  <si>
    <t>16M181</t>
  </si>
  <si>
    <t>16M182</t>
  </si>
  <si>
    <t>16M183</t>
  </si>
  <si>
    <t>18M151</t>
  </si>
  <si>
    <t>18M152</t>
  </si>
  <si>
    <t>18M153</t>
  </si>
  <si>
    <t>18M154</t>
  </si>
  <si>
    <t>21M04T</t>
  </si>
  <si>
    <t>21M05T</t>
  </si>
  <si>
    <t>22C02J</t>
  </si>
  <si>
    <t>23M16T</t>
  </si>
  <si>
    <t>02C131</t>
  </si>
  <si>
    <t>02C13J</t>
  </si>
  <si>
    <t>11C111</t>
  </si>
  <si>
    <t>11C112</t>
  </si>
  <si>
    <t>11C113</t>
  </si>
  <si>
    <t>11C114</t>
  </si>
  <si>
    <t>11C131</t>
  </si>
  <si>
    <t>11C132</t>
  </si>
  <si>
    <t>11C133</t>
  </si>
  <si>
    <t>11C134</t>
  </si>
  <si>
    <t>01C141</t>
  </si>
  <si>
    <t>01C142</t>
  </si>
  <si>
    <t>01C143</t>
  </si>
  <si>
    <t>01C144</t>
  </si>
  <si>
    <t>01C14J</t>
  </si>
  <si>
    <t>01C151</t>
  </si>
  <si>
    <t>01C152</t>
  </si>
  <si>
    <t>01C153</t>
  </si>
  <si>
    <t>01C15J</t>
  </si>
  <si>
    <t>03C291</t>
  </si>
  <si>
    <t>03C292</t>
  </si>
  <si>
    <t>03C293</t>
  </si>
  <si>
    <t>03C294</t>
  </si>
  <si>
    <t>03C29J</t>
  </si>
  <si>
    <t>03C301</t>
  </si>
  <si>
    <t>03C302</t>
  </si>
  <si>
    <t>03C303</t>
  </si>
  <si>
    <t>03C304</t>
  </si>
  <si>
    <t>03C30J</t>
  </si>
  <si>
    <t>05K211</t>
  </si>
  <si>
    <t>05K212</t>
  </si>
  <si>
    <t>05K213</t>
  </si>
  <si>
    <t>05K214</t>
  </si>
  <si>
    <t>05K221</t>
  </si>
  <si>
    <t>05K222</t>
  </si>
  <si>
    <t>05K223</t>
  </si>
  <si>
    <t>05K224</t>
  </si>
  <si>
    <t>05K231</t>
  </si>
  <si>
    <t>05K232</t>
  </si>
  <si>
    <t>05K233</t>
  </si>
  <si>
    <t>05K234</t>
  </si>
  <si>
    <t>05K23J</t>
  </si>
  <si>
    <t>05K241</t>
  </si>
  <si>
    <t>05K242</t>
  </si>
  <si>
    <t>05K243</t>
  </si>
  <si>
    <t>05K244</t>
  </si>
  <si>
    <t>05K24J</t>
  </si>
  <si>
    <t>05K251</t>
  </si>
  <si>
    <t>05K252</t>
  </si>
  <si>
    <t>05K253</t>
  </si>
  <si>
    <t>05K254</t>
  </si>
  <si>
    <t>05K25J</t>
  </si>
  <si>
    <t>05K261</t>
  </si>
  <si>
    <t>05K262</t>
  </si>
  <si>
    <t>05K263</t>
  </si>
  <si>
    <t>05K264</t>
  </si>
  <si>
    <t>05K26J</t>
  </si>
  <si>
    <t>06C241</t>
  </si>
  <si>
    <t>06C242</t>
  </si>
  <si>
    <t>06C243</t>
  </si>
  <si>
    <t>06C244</t>
  </si>
  <si>
    <t>06C24J</t>
  </si>
  <si>
    <t>06C251</t>
  </si>
  <si>
    <t>06C252</t>
  </si>
  <si>
    <t>06C253</t>
  </si>
  <si>
    <t>06C254</t>
  </si>
  <si>
    <t>06C25J</t>
  </si>
  <si>
    <t>08C571</t>
  </si>
  <si>
    <t>08C572</t>
  </si>
  <si>
    <t>08C573</t>
  </si>
  <si>
    <t>08C574</t>
  </si>
  <si>
    <t>08C57J</t>
  </si>
  <si>
    <t>08C581</t>
  </si>
  <si>
    <t>08C582</t>
  </si>
  <si>
    <t>08C583</t>
  </si>
  <si>
    <t>08C584</t>
  </si>
  <si>
    <t>08C58J</t>
  </si>
  <si>
    <t>08C591</t>
  </si>
  <si>
    <t>08C592</t>
  </si>
  <si>
    <t>08C593</t>
  </si>
  <si>
    <t>08C594</t>
  </si>
  <si>
    <t>08C59J</t>
  </si>
  <si>
    <t>08C601</t>
  </si>
  <si>
    <t>08C602</t>
  </si>
  <si>
    <t>08C603</t>
  </si>
  <si>
    <t>08C604</t>
  </si>
  <si>
    <t>08C60J</t>
  </si>
  <si>
    <t>09C121</t>
  </si>
  <si>
    <t>09C122</t>
  </si>
  <si>
    <t>09C123</t>
  </si>
  <si>
    <t>09C124</t>
  </si>
  <si>
    <t>09C12J</t>
  </si>
  <si>
    <t>09C131</t>
  </si>
  <si>
    <t>09C132</t>
  </si>
  <si>
    <t>09C133</t>
  </si>
  <si>
    <t>09C13J</t>
  </si>
  <si>
    <t>09C141</t>
  </si>
  <si>
    <t>09C142</t>
  </si>
  <si>
    <t>09C143</t>
  </si>
  <si>
    <t>09C144</t>
  </si>
  <si>
    <t>09C14J</t>
  </si>
  <si>
    <t>09C151</t>
  </si>
  <si>
    <t>09C152</t>
  </si>
  <si>
    <t>09C153</t>
  </si>
  <si>
    <t>09C154</t>
  </si>
  <si>
    <t>09C15J</t>
  </si>
  <si>
    <t>09Z02B</t>
  </si>
  <si>
    <t>11C101</t>
  </si>
  <si>
    <t>11C102</t>
  </si>
  <si>
    <t>11C103</t>
  </si>
  <si>
    <t>11C104</t>
  </si>
  <si>
    <t>11C10J</t>
  </si>
  <si>
    <t>11C11J</t>
  </si>
  <si>
    <t>11C121</t>
  </si>
  <si>
    <t>11C122</t>
  </si>
  <si>
    <t>11C123</t>
  </si>
  <si>
    <t>11C12J</t>
  </si>
  <si>
    <t>11C13J</t>
  </si>
  <si>
    <t>13C181</t>
  </si>
  <si>
    <t>13C182</t>
  </si>
  <si>
    <t>13C183</t>
  </si>
  <si>
    <t>13C184</t>
  </si>
  <si>
    <t>13C191</t>
  </si>
  <si>
    <t>13C192</t>
  </si>
  <si>
    <t>13C193</t>
  </si>
  <si>
    <t>13C19J</t>
  </si>
  <si>
    <t>13C201</t>
  </si>
  <si>
    <t>13C202</t>
  </si>
  <si>
    <t>13C203</t>
  </si>
  <si>
    <t>13C204</t>
  </si>
  <si>
    <t>13C20J</t>
  </si>
  <si>
    <t>21C061</t>
  </si>
  <si>
    <t>21C062</t>
  </si>
  <si>
    <t>21C063</t>
  </si>
  <si>
    <t>21C064</t>
  </si>
  <si>
    <t>21C06J</t>
  </si>
  <si>
    <t>01C03</t>
  </si>
  <si>
    <t>01C04</t>
  </si>
  <si>
    <t>01C05</t>
  </si>
  <si>
    <t>01C06</t>
  </si>
  <si>
    <t>01C08</t>
  </si>
  <si>
    <t>01C09</t>
  </si>
  <si>
    <t>01C10</t>
  </si>
  <si>
    <t>01C11</t>
  </si>
  <si>
    <t>01C12</t>
  </si>
  <si>
    <t>01C14</t>
  </si>
  <si>
    <t>01C15</t>
  </si>
  <si>
    <t>01K02</t>
  </si>
  <si>
    <t>01K03</t>
  </si>
  <si>
    <t>01K04</t>
  </si>
  <si>
    <t>01K05</t>
  </si>
  <si>
    <t>01K06</t>
  </si>
  <si>
    <t>01K07</t>
  </si>
  <si>
    <t>01M04</t>
  </si>
  <si>
    <t>01M05</t>
  </si>
  <si>
    <t>01M07</t>
  </si>
  <si>
    <t>01M08</t>
  </si>
  <si>
    <t>01M09</t>
  </si>
  <si>
    <t>01M10</t>
  </si>
  <si>
    <t>01M11</t>
  </si>
  <si>
    <t>01M12</t>
  </si>
  <si>
    <t>01M13</t>
  </si>
  <si>
    <t>01M15</t>
  </si>
  <si>
    <t>01M16</t>
  </si>
  <si>
    <t>01M17</t>
  </si>
  <si>
    <t>01M18</t>
  </si>
  <si>
    <t>01M19</t>
  </si>
  <si>
    <t>01M20</t>
  </si>
  <si>
    <t>01M21</t>
  </si>
  <si>
    <t>01M22</t>
  </si>
  <si>
    <t>01M23</t>
  </si>
  <si>
    <t>01M24</t>
  </si>
  <si>
    <t>01M25</t>
  </si>
  <si>
    <t>01M26</t>
  </si>
  <si>
    <t>01M27</t>
  </si>
  <si>
    <t>01M28</t>
  </si>
  <si>
    <t>01M29</t>
  </si>
  <si>
    <t>01M30</t>
  </si>
  <si>
    <t>01M31</t>
  </si>
  <si>
    <t>01M32</t>
  </si>
  <si>
    <t>01M33</t>
  </si>
  <si>
    <t>01M34</t>
  </si>
  <si>
    <t>01M35</t>
  </si>
  <si>
    <t>01M36</t>
  </si>
  <si>
    <t>01M37</t>
  </si>
  <si>
    <t>01M38</t>
  </si>
  <si>
    <t>01M39</t>
  </si>
  <si>
    <t>02C02</t>
  </si>
  <si>
    <t>02C03</t>
  </si>
  <si>
    <t>02C05</t>
  </si>
  <si>
    <t>02C06</t>
  </si>
  <si>
    <t>02C07</t>
  </si>
  <si>
    <t>02C08</t>
  </si>
  <si>
    <t>02C09</t>
  </si>
  <si>
    <t>02C10</t>
  </si>
  <si>
    <t>02C11</t>
  </si>
  <si>
    <t>02C12</t>
  </si>
  <si>
    <t>02C13</t>
  </si>
  <si>
    <t>02M02</t>
  </si>
  <si>
    <t>02M03</t>
  </si>
  <si>
    <t>02M04</t>
  </si>
  <si>
    <t>02M05</t>
  </si>
  <si>
    <t>02M07</t>
  </si>
  <si>
    <t>02M08</t>
  </si>
  <si>
    <t>02M09</t>
  </si>
  <si>
    <t>02M10</t>
  </si>
  <si>
    <t>03C05</t>
  </si>
  <si>
    <t>03C06</t>
  </si>
  <si>
    <t>03C07</t>
  </si>
  <si>
    <t>03C09</t>
  </si>
  <si>
    <t>03C10</t>
  </si>
  <si>
    <t>03C11</t>
  </si>
  <si>
    <t>03C12</t>
  </si>
  <si>
    <t>03C13</t>
  </si>
  <si>
    <t>03C14</t>
  </si>
  <si>
    <t>03C15</t>
  </si>
  <si>
    <t>03C16</t>
  </si>
  <si>
    <t>03C17</t>
  </si>
  <si>
    <t>03C18</t>
  </si>
  <si>
    <t>03C19</t>
  </si>
  <si>
    <t>03C20</t>
  </si>
  <si>
    <t>03C21</t>
  </si>
  <si>
    <t>03C24</t>
  </si>
  <si>
    <t>03C25</t>
  </si>
  <si>
    <t>03C26</t>
  </si>
  <si>
    <t>03C27</t>
  </si>
  <si>
    <t>03C28</t>
  </si>
  <si>
    <t>03C29</t>
  </si>
  <si>
    <t>03C30</t>
  </si>
  <si>
    <t>03K02</t>
  </si>
  <si>
    <t>03K03</t>
  </si>
  <si>
    <t>03K04</t>
  </si>
  <si>
    <t>03M02</t>
  </si>
  <si>
    <t>03M03</t>
  </si>
  <si>
    <t>03M04</t>
  </si>
  <si>
    <t>03M05</t>
  </si>
  <si>
    <t>03M06</t>
  </si>
  <si>
    <t>03M07</t>
  </si>
  <si>
    <t>03M08</t>
  </si>
  <si>
    <t>03M09</t>
  </si>
  <si>
    <t>03M10</t>
  </si>
  <si>
    <t>03M11</t>
  </si>
  <si>
    <t>03M12</t>
  </si>
  <si>
    <t>03M13</t>
  </si>
  <si>
    <t>03M14</t>
  </si>
  <si>
    <t>03M15</t>
  </si>
  <si>
    <t>04C02</t>
  </si>
  <si>
    <t>04C03</t>
  </si>
  <si>
    <t>04C04</t>
  </si>
  <si>
    <t>04K02</t>
  </si>
  <si>
    <t>04M02</t>
  </si>
  <si>
    <t>04M03</t>
  </si>
  <si>
    <t>04M04</t>
  </si>
  <si>
    <t>04M05</t>
  </si>
  <si>
    <t>04M06</t>
  </si>
  <si>
    <t>04M07</t>
  </si>
  <si>
    <t>04M08</t>
  </si>
  <si>
    <t>04M09</t>
  </si>
  <si>
    <t>04M10</t>
  </si>
  <si>
    <t>04M11</t>
  </si>
  <si>
    <t>04M12</t>
  </si>
  <si>
    <t>04M13</t>
  </si>
  <si>
    <t>04M14</t>
  </si>
  <si>
    <t>04M15</t>
  </si>
  <si>
    <t>04M16</t>
  </si>
  <si>
    <t>04M17</t>
  </si>
  <si>
    <t>04M18</t>
  </si>
  <si>
    <t>04M19</t>
  </si>
  <si>
    <t>04M20</t>
  </si>
  <si>
    <t>04M21</t>
  </si>
  <si>
    <t>04M22</t>
  </si>
  <si>
    <t>04M23</t>
  </si>
  <si>
    <t>04M24</t>
  </si>
  <si>
    <t>04M25</t>
  </si>
  <si>
    <t>04M26</t>
  </si>
  <si>
    <t>04M27</t>
  </si>
  <si>
    <t>05C02</t>
  </si>
  <si>
    <t>05C03</t>
  </si>
  <si>
    <t>05C04</t>
  </si>
  <si>
    <t>05C05</t>
  </si>
  <si>
    <t>05C06</t>
  </si>
  <si>
    <t>05C07</t>
  </si>
  <si>
    <t>05C08</t>
  </si>
  <si>
    <t>05C09</t>
  </si>
  <si>
    <t>05C10</t>
  </si>
  <si>
    <t>05C11</t>
  </si>
  <si>
    <t>05C12</t>
  </si>
  <si>
    <t>05C13</t>
  </si>
  <si>
    <t>05C14</t>
  </si>
  <si>
    <t>05C15</t>
  </si>
  <si>
    <t>05C17</t>
  </si>
  <si>
    <t>05C18</t>
  </si>
  <si>
    <t>05C19</t>
  </si>
  <si>
    <t>05C20</t>
  </si>
  <si>
    <t>05C21</t>
  </si>
  <si>
    <t>05C22</t>
  </si>
  <si>
    <t>05K05</t>
  </si>
  <si>
    <t>05K06</t>
  </si>
  <si>
    <t>05K10</t>
  </si>
  <si>
    <t>05K12</t>
  </si>
  <si>
    <t>05K14</t>
  </si>
  <si>
    <t>05K15</t>
  </si>
  <si>
    <t>05K17</t>
  </si>
  <si>
    <t>05K18</t>
  </si>
  <si>
    <t>05K19</t>
  </si>
  <si>
    <t>05K20</t>
  </si>
  <si>
    <t>05K21</t>
  </si>
  <si>
    <t>05K22</t>
  </si>
  <si>
    <t>05K23</t>
  </si>
  <si>
    <t>05K24</t>
  </si>
  <si>
    <t>05K25</t>
  </si>
  <si>
    <t>05K26</t>
  </si>
  <si>
    <t>05M04</t>
  </si>
  <si>
    <t>05M05</t>
  </si>
  <si>
    <t>05M06</t>
  </si>
  <si>
    <t>05M07</t>
  </si>
  <si>
    <t>05M08</t>
  </si>
  <si>
    <t>05M09</t>
  </si>
  <si>
    <t>05M10</t>
  </si>
  <si>
    <t>05M11</t>
  </si>
  <si>
    <t>05M12</t>
  </si>
  <si>
    <t>05M13</t>
  </si>
  <si>
    <t>05M14</t>
  </si>
  <si>
    <t>05M15</t>
  </si>
  <si>
    <t>05M16</t>
  </si>
  <si>
    <t>05M17</t>
  </si>
  <si>
    <t>05M18</t>
  </si>
  <si>
    <t>05M19</t>
  </si>
  <si>
    <t>05M20</t>
  </si>
  <si>
    <t>05M21</t>
  </si>
  <si>
    <t>05M22</t>
  </si>
  <si>
    <t>05M23</t>
  </si>
  <si>
    <t>06C03</t>
  </si>
  <si>
    <t>06C04</t>
  </si>
  <si>
    <t>06C05</t>
  </si>
  <si>
    <t>06C07</t>
  </si>
  <si>
    <t>06C08</t>
  </si>
  <si>
    <t>06C09</t>
  </si>
  <si>
    <t>06C10</t>
  </si>
  <si>
    <t>06C12</t>
  </si>
  <si>
    <t>06C13</t>
  </si>
  <si>
    <t>06C14</t>
  </si>
  <si>
    <t>06C15</t>
  </si>
  <si>
    <t>06C16</t>
  </si>
  <si>
    <t>06C19</t>
  </si>
  <si>
    <t>06C20</t>
  </si>
  <si>
    <t>06C21</t>
  </si>
  <si>
    <t>06C22</t>
  </si>
  <si>
    <t>06C23</t>
  </si>
  <si>
    <t>06C24</t>
  </si>
  <si>
    <t>06C25</t>
  </si>
  <si>
    <t>06K02</t>
  </si>
  <si>
    <t>06K03</t>
  </si>
  <si>
    <t>06K04</t>
  </si>
  <si>
    <t>06K05</t>
  </si>
  <si>
    <t>06K06</t>
  </si>
  <si>
    <t>06M02</t>
  </si>
  <si>
    <t>06M03</t>
  </si>
  <si>
    <t>06M04</t>
  </si>
  <si>
    <t>06M05</t>
  </si>
  <si>
    <t>06M06</t>
  </si>
  <si>
    <t>06M07</t>
  </si>
  <si>
    <t>06M08</t>
  </si>
  <si>
    <t>06M09</t>
  </si>
  <si>
    <t>06M10</t>
  </si>
  <si>
    <t>06M11</t>
  </si>
  <si>
    <t>06M12</t>
  </si>
  <si>
    <t>06M13</t>
  </si>
  <si>
    <t>06M14</t>
  </si>
  <si>
    <t>06M16</t>
  </si>
  <si>
    <t>06M17</t>
  </si>
  <si>
    <t>06M18</t>
  </si>
  <si>
    <t>06M19</t>
  </si>
  <si>
    <t>06M20</t>
  </si>
  <si>
    <t>06M21</t>
  </si>
  <si>
    <t>07C06</t>
  </si>
  <si>
    <t>07C07</t>
  </si>
  <si>
    <t>07C08</t>
  </si>
  <si>
    <t>07C09</t>
  </si>
  <si>
    <t>07C10</t>
  </si>
  <si>
    <t>07C11</t>
  </si>
  <si>
    <t>07C12</t>
  </si>
  <si>
    <t>07C13</t>
  </si>
  <si>
    <t>07C14</t>
  </si>
  <si>
    <t>07K02</t>
  </si>
  <si>
    <t>07K04</t>
  </si>
  <si>
    <t>07K05</t>
  </si>
  <si>
    <t>07M02</t>
  </si>
  <si>
    <t>07M04</t>
  </si>
  <si>
    <t>07M06</t>
  </si>
  <si>
    <t>07M07</t>
  </si>
  <si>
    <t>07M08</t>
  </si>
  <si>
    <t>07M09</t>
  </si>
  <si>
    <t>07M10</t>
  </si>
  <si>
    <t>07M11</t>
  </si>
  <si>
    <t>07M12</t>
  </si>
  <si>
    <t>07M13</t>
  </si>
  <si>
    <t>07M14</t>
  </si>
  <si>
    <t>07M15</t>
  </si>
  <si>
    <t>07M16</t>
  </si>
  <si>
    <t>08C02</t>
  </si>
  <si>
    <t>08C04</t>
  </si>
  <si>
    <t>08C06</t>
  </si>
  <si>
    <t>08C12</t>
  </si>
  <si>
    <t>08C13</t>
  </si>
  <si>
    <t>08C14</t>
  </si>
  <si>
    <t>08C20</t>
  </si>
  <si>
    <t>08C21</t>
  </si>
  <si>
    <t>08C22</t>
  </si>
  <si>
    <t>08C24</t>
  </si>
  <si>
    <t>08C25</t>
  </si>
  <si>
    <t>08C27</t>
  </si>
  <si>
    <t>08C28</t>
  </si>
  <si>
    <t>08C29</t>
  </si>
  <si>
    <t>08C31</t>
  </si>
  <si>
    <t>08C32</t>
  </si>
  <si>
    <t>08C33</t>
  </si>
  <si>
    <t>08C34</t>
  </si>
  <si>
    <t>08C35</t>
  </si>
  <si>
    <t>08C36</t>
  </si>
  <si>
    <t>08C37</t>
  </si>
  <si>
    <t>08C38</t>
  </si>
  <si>
    <t>08C39</t>
  </si>
  <si>
    <t>08C40</t>
  </si>
  <si>
    <t>08C42</t>
  </si>
  <si>
    <t>08C43</t>
  </si>
  <si>
    <t>08C44</t>
  </si>
  <si>
    <t>08C45</t>
  </si>
  <si>
    <t>08C46</t>
  </si>
  <si>
    <t>08C47</t>
  </si>
  <si>
    <t>08C48</t>
  </si>
  <si>
    <t>08C49</t>
  </si>
  <si>
    <t>08C50</t>
  </si>
  <si>
    <t>08C51</t>
  </si>
  <si>
    <t>08C52</t>
  </si>
  <si>
    <t>08C53</t>
  </si>
  <si>
    <t>08C54</t>
  </si>
  <si>
    <t>08C55</t>
  </si>
  <si>
    <t>08C56</t>
  </si>
  <si>
    <t>08C57</t>
  </si>
  <si>
    <t>08C58</t>
  </si>
  <si>
    <t>08C59</t>
  </si>
  <si>
    <t>08C60</t>
  </si>
  <si>
    <t>08K02</t>
  </si>
  <si>
    <t>08K03</t>
  </si>
  <si>
    <t>08K04</t>
  </si>
  <si>
    <t>08M04</t>
  </si>
  <si>
    <t>08M05</t>
  </si>
  <si>
    <t>08M06</t>
  </si>
  <si>
    <t>08M07</t>
  </si>
  <si>
    <t>08M08</t>
  </si>
  <si>
    <t>08M09</t>
  </si>
  <si>
    <t>08M10</t>
  </si>
  <si>
    <t>08M14</t>
  </si>
  <si>
    <t>08M15</t>
  </si>
  <si>
    <t>08M18</t>
  </si>
  <si>
    <t>08M19</t>
  </si>
  <si>
    <t>08M20</t>
  </si>
  <si>
    <t>08M21</t>
  </si>
  <si>
    <t>08M22</t>
  </si>
  <si>
    <t>08M23</t>
  </si>
  <si>
    <t>08M24</t>
  </si>
  <si>
    <t>08M25</t>
  </si>
  <si>
    <t>08M26</t>
  </si>
  <si>
    <t>08M27</t>
  </si>
  <si>
    <t>08M28</t>
  </si>
  <si>
    <t>08M29</t>
  </si>
  <si>
    <t>08M30</t>
  </si>
  <si>
    <t>08M31</t>
  </si>
  <si>
    <t>08M32</t>
  </si>
  <si>
    <t>08M33</t>
  </si>
  <si>
    <t>08M34</t>
  </si>
  <si>
    <t>08M35</t>
  </si>
  <si>
    <t>08M36</t>
  </si>
  <si>
    <t>08M37</t>
  </si>
  <si>
    <t>08M38</t>
  </si>
  <si>
    <t>09C02</t>
  </si>
  <si>
    <t>09C03</t>
  </si>
  <si>
    <t>09C04</t>
  </si>
  <si>
    <t>09C05</t>
  </si>
  <si>
    <t>09C06</t>
  </si>
  <si>
    <t>09C07</t>
  </si>
  <si>
    <t>09C08</t>
  </si>
  <si>
    <t>09C09</t>
  </si>
  <si>
    <t>09C10</t>
  </si>
  <si>
    <t>09C11</t>
  </si>
  <si>
    <t>09C12</t>
  </si>
  <si>
    <t>09C13</t>
  </si>
  <si>
    <t>09C14</t>
  </si>
  <si>
    <t>09C15</t>
  </si>
  <si>
    <t>09K02</t>
  </si>
  <si>
    <t>09M02</t>
  </si>
  <si>
    <t>09M03</t>
  </si>
  <si>
    <t>09M04</t>
  </si>
  <si>
    <t>09M05</t>
  </si>
  <si>
    <t>09M06</t>
  </si>
  <si>
    <t>09M07</t>
  </si>
  <si>
    <t>09M08</t>
  </si>
  <si>
    <t>09M09</t>
  </si>
  <si>
    <t>09M10</t>
  </si>
  <si>
    <t>09M11</t>
  </si>
  <si>
    <t>09M12</t>
  </si>
  <si>
    <t>09M13</t>
  </si>
  <si>
    <t>09M14</t>
  </si>
  <si>
    <t>09M15</t>
  </si>
  <si>
    <t>09Z02</t>
  </si>
  <si>
    <t>10C02</t>
  </si>
  <si>
    <t>10C03</t>
  </si>
  <si>
    <t>10C05</t>
  </si>
  <si>
    <t>10C07</t>
  </si>
  <si>
    <t>10C08</t>
  </si>
  <si>
    <t>10C09</t>
  </si>
  <si>
    <t>10C10</t>
  </si>
  <si>
    <t>10C11</t>
  </si>
  <si>
    <t>10C12</t>
  </si>
  <si>
    <t>10C13</t>
  </si>
  <si>
    <t>10M02</t>
  </si>
  <si>
    <t>10M03</t>
  </si>
  <si>
    <t>10M07</t>
  </si>
  <si>
    <t>10M08</t>
  </si>
  <si>
    <t>10M09</t>
  </si>
  <si>
    <t>10M10</t>
  </si>
  <si>
    <t>10M11</t>
  </si>
  <si>
    <t>10M12</t>
  </si>
  <si>
    <t>10M13</t>
  </si>
  <si>
    <t>10M14</t>
  </si>
  <si>
    <t>10M15</t>
  </si>
  <si>
    <t>10M16</t>
  </si>
  <si>
    <t>10M17</t>
  </si>
  <si>
    <t>10M18</t>
  </si>
  <si>
    <t>10M19</t>
  </si>
  <si>
    <t>10M20</t>
  </si>
  <si>
    <t>11C02</t>
  </si>
  <si>
    <t>11C03</t>
  </si>
  <si>
    <t>11C04</t>
  </si>
  <si>
    <t>11C06</t>
  </si>
  <si>
    <t>11C07</t>
  </si>
  <si>
    <t>11C08</t>
  </si>
  <si>
    <t>11C09</t>
  </si>
  <si>
    <t>11C10</t>
  </si>
  <si>
    <t>11C11</t>
  </si>
  <si>
    <t>11C12</t>
  </si>
  <si>
    <t>11C13</t>
  </si>
  <si>
    <t>11K02</t>
  </si>
  <si>
    <t>11K03</t>
  </si>
  <si>
    <t>11K04</t>
  </si>
  <si>
    <t>11K05</t>
  </si>
  <si>
    <t>11K06</t>
  </si>
  <si>
    <t>11K07</t>
  </si>
  <si>
    <t>11K08</t>
  </si>
  <si>
    <t>11M02</t>
  </si>
  <si>
    <t>11M03</t>
  </si>
  <si>
    <t>11M04</t>
  </si>
  <si>
    <t>11M06</t>
  </si>
  <si>
    <t>11M07</t>
  </si>
  <si>
    <t>11M08</t>
  </si>
  <si>
    <t>11M10</t>
  </si>
  <si>
    <t>11M11</t>
  </si>
  <si>
    <t>11M12</t>
  </si>
  <si>
    <t>11M15</t>
  </si>
  <si>
    <t>11M16</t>
  </si>
  <si>
    <t>11M17</t>
  </si>
  <si>
    <t>11M18</t>
  </si>
  <si>
    <t>11M19</t>
  </si>
  <si>
    <t>11M20</t>
  </si>
  <si>
    <t>12C03</t>
  </si>
  <si>
    <t>12C04</t>
  </si>
  <si>
    <t>12C05</t>
  </si>
  <si>
    <t>12C06</t>
  </si>
  <si>
    <t>12C07</t>
  </si>
  <si>
    <t>12C08</t>
  </si>
  <si>
    <t>12C09</t>
  </si>
  <si>
    <t>12C10</t>
  </si>
  <si>
    <t>12C11</t>
  </si>
  <si>
    <t>12C12</t>
  </si>
  <si>
    <t>12C13</t>
  </si>
  <si>
    <t>12K02</t>
  </si>
  <si>
    <t>12K03</t>
  </si>
  <si>
    <t>12K06</t>
  </si>
  <si>
    <t>12M03</t>
  </si>
  <si>
    <t>12M04</t>
  </si>
  <si>
    <t>12M05</t>
  </si>
  <si>
    <t>12M06</t>
  </si>
  <si>
    <t>12M07</t>
  </si>
  <si>
    <t>12M08</t>
  </si>
  <si>
    <t>12M09</t>
  </si>
  <si>
    <t>13C03</t>
  </si>
  <si>
    <t>13C04</t>
  </si>
  <si>
    <t>13C05</t>
  </si>
  <si>
    <t>13C06</t>
  </si>
  <si>
    <t>13C07</t>
  </si>
  <si>
    <t>13C08</t>
  </si>
  <si>
    <t>13C09</t>
  </si>
  <si>
    <t>13C10</t>
  </si>
  <si>
    <t>13C11</t>
  </si>
  <si>
    <t>13C12</t>
  </si>
  <si>
    <t>13C13</t>
  </si>
  <si>
    <t>13C14</t>
  </si>
  <si>
    <t>13C15</t>
  </si>
  <si>
    <t>13C16</t>
  </si>
  <si>
    <t>13C17</t>
  </si>
  <si>
    <t>13C18</t>
  </si>
  <si>
    <t>13C19</t>
  </si>
  <si>
    <t>13C20</t>
  </si>
  <si>
    <t>13K02</t>
  </si>
  <si>
    <t>13K03</t>
  </si>
  <si>
    <t>13K04</t>
  </si>
  <si>
    <t>13K05</t>
  </si>
  <si>
    <t>13K06</t>
  </si>
  <si>
    <t>13M03</t>
  </si>
  <si>
    <t>13M04</t>
  </si>
  <si>
    <t>13M05</t>
  </si>
  <si>
    <t>13M06</t>
  </si>
  <si>
    <t>13M07</t>
  </si>
  <si>
    <t>13M08</t>
  </si>
  <si>
    <t>13M09</t>
  </si>
  <si>
    <t>13M10</t>
  </si>
  <si>
    <t>14C03</t>
  </si>
  <si>
    <t>14C04</t>
  </si>
  <si>
    <t>14C05</t>
  </si>
  <si>
    <t>14C06</t>
  </si>
  <si>
    <t>14C07</t>
  </si>
  <si>
    <t>14C08</t>
  </si>
  <si>
    <t>14C09</t>
  </si>
  <si>
    <t>14C10</t>
  </si>
  <si>
    <t>14M02</t>
  </si>
  <si>
    <t>14M03</t>
  </si>
  <si>
    <t>14Z04</t>
  </si>
  <si>
    <t>14Z06</t>
  </si>
  <si>
    <t>14Z09</t>
  </si>
  <si>
    <t>14Z10</t>
  </si>
  <si>
    <t>14Z11</t>
  </si>
  <si>
    <t>14Z12</t>
  </si>
  <si>
    <t>14Z13</t>
  </si>
  <si>
    <t>14Z14</t>
  </si>
  <si>
    <t>14Z15</t>
  </si>
  <si>
    <t>14Z16</t>
  </si>
  <si>
    <t>15C02</t>
  </si>
  <si>
    <t>15C03</t>
  </si>
  <si>
    <t>15C04</t>
  </si>
  <si>
    <t>15C05</t>
  </si>
  <si>
    <t>15M02</t>
  </si>
  <si>
    <t>15M03</t>
  </si>
  <si>
    <t>15M04</t>
  </si>
  <si>
    <t>15M05</t>
  </si>
  <si>
    <t>15M06</t>
  </si>
  <si>
    <t>15M07</t>
  </si>
  <si>
    <t>15M08</t>
  </si>
  <si>
    <t>15M09</t>
  </si>
  <si>
    <t>15M10</t>
  </si>
  <si>
    <t>15M11</t>
  </si>
  <si>
    <t>15M12</t>
  </si>
  <si>
    <t>15M13</t>
  </si>
  <si>
    <t>15M14</t>
  </si>
  <si>
    <t>16C02</t>
  </si>
  <si>
    <t>16C03</t>
  </si>
  <si>
    <t>16M06</t>
  </si>
  <si>
    <t>16M07</t>
  </si>
  <si>
    <t>16M08</t>
  </si>
  <si>
    <t>16M09</t>
  </si>
  <si>
    <t>16M10</t>
  </si>
  <si>
    <t>16M11</t>
  </si>
  <si>
    <t>16M12</t>
  </si>
  <si>
    <t>16M13</t>
  </si>
  <si>
    <t>16M14</t>
  </si>
  <si>
    <t>16M15</t>
  </si>
  <si>
    <t>16M16</t>
  </si>
  <si>
    <t>16M17</t>
  </si>
  <si>
    <t>16M18</t>
  </si>
  <si>
    <t>17C02</t>
  </si>
  <si>
    <t>17C03</t>
  </si>
  <si>
    <t>17C04</t>
  </si>
  <si>
    <t>17C05</t>
  </si>
  <si>
    <t>17K04</t>
  </si>
  <si>
    <t>17K05</t>
  </si>
  <si>
    <t>17K06</t>
  </si>
  <si>
    <t>17K07</t>
  </si>
  <si>
    <t>17M05</t>
  </si>
  <si>
    <t>17M06</t>
  </si>
  <si>
    <t>17M07</t>
  </si>
  <si>
    <t>17M08</t>
  </si>
  <si>
    <t>17M09</t>
  </si>
  <si>
    <t>17M11</t>
  </si>
  <si>
    <t>17M12</t>
  </si>
  <si>
    <t>17M13</t>
  </si>
  <si>
    <t>17M14</t>
  </si>
  <si>
    <t>18C02</t>
  </si>
  <si>
    <t>18M02</t>
  </si>
  <si>
    <t>18M03</t>
  </si>
  <si>
    <t>18M04</t>
  </si>
  <si>
    <t>18M06</t>
  </si>
  <si>
    <t>18M07</t>
  </si>
  <si>
    <t>18M09</t>
  </si>
  <si>
    <t>18M10</t>
  </si>
  <si>
    <t>18M11</t>
  </si>
  <si>
    <t>18M12</t>
  </si>
  <si>
    <t>18M13</t>
  </si>
  <si>
    <t>18M14</t>
  </si>
  <si>
    <t>18M15</t>
  </si>
  <si>
    <t>19C02</t>
  </si>
  <si>
    <t>19M02</t>
  </si>
  <si>
    <t>19M06</t>
  </si>
  <si>
    <t>19M07</t>
  </si>
  <si>
    <t>19M10</t>
  </si>
  <si>
    <t>19M11</t>
  </si>
  <si>
    <t>19M12</t>
  </si>
  <si>
    <t>19M13</t>
  </si>
  <si>
    <t>19M14</t>
  </si>
  <si>
    <t>19M15</t>
  </si>
  <si>
    <t>19M16</t>
  </si>
  <si>
    <t>19M17</t>
  </si>
  <si>
    <t>19M18</t>
  </si>
  <si>
    <t>19M19</t>
  </si>
  <si>
    <t>19M20</t>
  </si>
  <si>
    <t>19M21</t>
  </si>
  <si>
    <t>19M22</t>
  </si>
  <si>
    <t>20Z02</t>
  </si>
  <si>
    <t>20Z03</t>
  </si>
  <si>
    <t>20Z04</t>
  </si>
  <si>
    <t>20Z05</t>
  </si>
  <si>
    <t>20Z06</t>
  </si>
  <si>
    <t>21C04</t>
  </si>
  <si>
    <t>21C05</t>
  </si>
  <si>
    <t>21C06</t>
  </si>
  <si>
    <t>21K02</t>
  </si>
  <si>
    <t>21M02</t>
  </si>
  <si>
    <t>21M04</t>
  </si>
  <si>
    <t>21M05</t>
  </si>
  <si>
    <t>21M06</t>
  </si>
  <si>
    <t>21M07</t>
  </si>
  <si>
    <t>21M10</t>
  </si>
  <si>
    <t>21M11</t>
  </si>
  <si>
    <t>21M12</t>
  </si>
  <si>
    <t>21M13</t>
  </si>
  <si>
    <t>21M14</t>
  </si>
  <si>
    <t>21M15</t>
  </si>
  <si>
    <t>21M16</t>
  </si>
  <si>
    <t>22C02</t>
  </si>
  <si>
    <t>22C03</t>
  </si>
  <si>
    <t>22K02</t>
  </si>
  <si>
    <t>22M02</t>
  </si>
  <si>
    <t>22Z03</t>
  </si>
  <si>
    <t>23C02</t>
  </si>
  <si>
    <t>23K02</t>
  </si>
  <si>
    <t>23K03</t>
  </si>
  <si>
    <t>23M02</t>
  </si>
  <si>
    <t>23M06</t>
  </si>
  <si>
    <t>23M08</t>
  </si>
  <si>
    <t>23M09</t>
  </si>
  <si>
    <t>23M10</t>
  </si>
  <si>
    <t>23M11</t>
  </si>
  <si>
    <t>23M13</t>
  </si>
  <si>
    <t>23M14</t>
  </si>
  <si>
    <t>23M15</t>
  </si>
  <si>
    <t>23M16</t>
  </si>
  <si>
    <t>23M18</t>
  </si>
  <si>
    <t>23M19</t>
  </si>
  <si>
    <t>23M20</t>
  </si>
  <si>
    <t>23Z02</t>
  </si>
  <si>
    <t>25C02</t>
  </si>
  <si>
    <t>25M02</t>
  </si>
  <si>
    <t>25Z02</t>
  </si>
  <si>
    <t>26C02</t>
  </si>
  <si>
    <t>26M02</t>
  </si>
  <si>
    <t>Nombre de séjours 2011</t>
  </si>
  <si>
    <t>Volume économique 2011</t>
  </si>
  <si>
    <t>Nombre de séjours 2012</t>
  </si>
  <si>
    <t>Volume économique 2012</t>
  </si>
  <si>
    <t>Nombre de séjours 2013</t>
  </si>
  <si>
    <t>Volume économique 2013</t>
  </si>
  <si>
    <t>Evolution volume économique 2011/2012</t>
  </si>
  <si>
    <t>Evolution nombre de séjours 2011/2012</t>
  </si>
  <si>
    <t>Effet structure 2011/2012</t>
  </si>
  <si>
    <t>Evolution volume économique 2012/2013</t>
  </si>
  <si>
    <t>Evolution nombre de séjours 2012/2013</t>
  </si>
  <si>
    <t>Effet structure 2012/2013</t>
  </si>
  <si>
    <t>Contribution à la croissance en volume 2012/2013</t>
  </si>
  <si>
    <t>Part en séjours 2013</t>
  </si>
  <si>
    <t>Part en volume économique 2013</t>
  </si>
  <si>
    <t>Séjours en milliers - Montants en M€</t>
  </si>
  <si>
    <t>Comparaison de l'évolution du volume économique entre 2011/2012 et 2012/2013</t>
  </si>
  <si>
    <t>Total A,B,C,D,E</t>
  </si>
  <si>
    <t>Répartition du volume économique en 2011/2012/2013</t>
  </si>
  <si>
    <t>CMD</t>
  </si>
  <si>
    <t>01</t>
  </si>
  <si>
    <t>05</t>
  </si>
  <si>
    <t>06</t>
  </si>
  <si>
    <t>08</t>
  </si>
  <si>
    <t>Entraînements à la dialyse péritonéale automatisée (28Z01Z)</t>
  </si>
  <si>
    <t>Entraînements à la dialyse péritonéale continue ambulatoire (28Z02Z)</t>
  </si>
  <si>
    <t>Entraînements à l'hémodialyse (28Z03Z)</t>
  </si>
  <si>
    <t>Hémodialyse (28Z04Z)</t>
  </si>
  <si>
    <t>Dialyse en centre</t>
  </si>
  <si>
    <t>Dialyse hors centre*</t>
  </si>
  <si>
    <t>Ensemble dialyse</t>
  </si>
  <si>
    <t>Chimiothérapie pour tumeur (28Z07)</t>
  </si>
  <si>
    <t>Chimiothérapie pour affection non tumorale (28Z17)</t>
  </si>
  <si>
    <t>Chimiothérapie</t>
  </si>
  <si>
    <t>Radiothérapie</t>
  </si>
  <si>
    <t>Transfusions (28Z14Z)</t>
  </si>
  <si>
    <t>Oxygénothérapie hyperbare (28Z15Z)</t>
  </si>
  <si>
    <t>Aphérèses sanguines (28Z16Z)</t>
  </si>
  <si>
    <t>Autres séances</t>
  </si>
  <si>
    <t>* Dialyse hors centre financée en forfaits D.</t>
  </si>
  <si>
    <t>Nombre moyen de séjours par patient</t>
  </si>
  <si>
    <t>Total</t>
  </si>
  <si>
    <t>Séjours sans acte classant et sans nuitée</t>
  </si>
  <si>
    <t>Obstétrique mère</t>
  </si>
  <si>
    <t>Obstétrique enfant</t>
  </si>
  <si>
    <t>Nombre de patients</t>
  </si>
  <si>
    <t>Nombre moyen de séances ou forfaits par patient</t>
  </si>
  <si>
    <t>Séjours sans acte classant avec nuitée(s)</t>
  </si>
  <si>
    <t>Racines lourdes</t>
  </si>
  <si>
    <t>Racines légères</t>
  </si>
  <si>
    <t>Racines chaudes</t>
  </si>
  <si>
    <t>Racines froides</t>
  </si>
  <si>
    <t>Racines non classées</t>
  </si>
  <si>
    <t>Lourdeur
(hors séances)</t>
  </si>
  <si>
    <t>Nombre de séances / forfaits 2011</t>
  </si>
  <si>
    <t>Nombre de séances / forfaits 2012</t>
  </si>
  <si>
    <t>Nombre de séances / forfaits 2013</t>
  </si>
  <si>
    <t>Evolution nombre de séances / forfaits 2011/2012</t>
  </si>
  <si>
    <t>Evolution nombre de séances / forfaits 2012/2013</t>
  </si>
  <si>
    <t>03C213</t>
  </si>
  <si>
    <t>13M083</t>
  </si>
  <si>
    <t xml:space="preserve">0-4 ans </t>
  </si>
  <si>
    <t xml:space="preserve">05-19 ans </t>
  </si>
  <si>
    <t xml:space="preserve">20-39 ans </t>
  </si>
  <si>
    <t xml:space="preserve">40-64 ans </t>
  </si>
  <si>
    <t xml:space="preserve">65-69 ans </t>
  </si>
  <si>
    <t xml:space="preserve">70-74 ans </t>
  </si>
  <si>
    <t xml:space="preserve">75-79 ans </t>
  </si>
  <si>
    <t xml:space="preserve">80 ans et plus </t>
  </si>
  <si>
    <t xml:space="preserve">Ambulatoire </t>
  </si>
  <si>
    <t xml:space="preserve">Hospitalisation complète </t>
  </si>
  <si>
    <t xml:space="preserve">J </t>
  </si>
  <si>
    <t xml:space="preserve">T </t>
  </si>
  <si>
    <t xml:space="preserve">A </t>
  </si>
  <si>
    <t xml:space="preserve">B </t>
  </si>
  <si>
    <t xml:space="preserve">C </t>
  </si>
  <si>
    <t xml:space="preserve">D </t>
  </si>
  <si>
    <t xml:space="preserve">E </t>
  </si>
  <si>
    <t xml:space="preserve">Z </t>
  </si>
  <si>
    <t>02</t>
  </si>
  <si>
    <t>03</t>
  </si>
  <si>
    <t>04</t>
  </si>
  <si>
    <t>07</t>
  </si>
  <si>
    <t>09</t>
  </si>
  <si>
    <t>10</t>
  </si>
  <si>
    <t>12</t>
  </si>
  <si>
    <t>13</t>
  </si>
  <si>
    <t>14</t>
  </si>
  <si>
    <t>15</t>
  </si>
  <si>
    <t>16</t>
  </si>
  <si>
    <t>17</t>
  </si>
  <si>
    <t>18</t>
  </si>
  <si>
    <t>19</t>
  </si>
  <si>
    <t>20</t>
  </si>
  <si>
    <t>21</t>
  </si>
  <si>
    <t>22</t>
  </si>
  <si>
    <t>23</t>
  </si>
  <si>
    <t>25</t>
  </si>
  <si>
    <t>26</t>
  </si>
  <si>
    <t>D01</t>
  </si>
  <si>
    <t>D02</t>
  </si>
  <si>
    <t>D03</t>
  </si>
  <si>
    <t>D04</t>
  </si>
  <si>
    <t>D05</t>
  </si>
  <si>
    <t>D06</t>
  </si>
  <si>
    <t>D07</t>
  </si>
  <si>
    <t>D09</t>
  </si>
  <si>
    <t>D10</t>
  </si>
  <si>
    <t>D11</t>
  </si>
  <si>
    <t>D12</t>
  </si>
  <si>
    <t>D13</t>
  </si>
  <si>
    <t>D14</t>
  </si>
  <si>
    <t>D15</t>
  </si>
  <si>
    <t>D16</t>
  </si>
  <si>
    <t>D17</t>
  </si>
  <si>
    <t>D18</t>
  </si>
  <si>
    <t>D19</t>
  </si>
  <si>
    <t>D20</t>
  </si>
  <si>
    <t>D21</t>
  </si>
  <si>
    <t>D22</t>
  </si>
  <si>
    <t>D23</t>
  </si>
  <si>
    <t>D24</t>
  </si>
  <si>
    <t>D26</t>
  </si>
  <si>
    <t xml:space="preserve">. </t>
  </si>
  <si>
    <t>.</t>
  </si>
  <si>
    <t>Pays-de-la-Loire</t>
  </si>
  <si>
    <t xml:space="preserve">Séances </t>
  </si>
  <si>
    <t>Contribution à la décroissance en séjours 2012/2013</t>
  </si>
  <si>
    <r>
      <rPr>
        <sz val="8"/>
        <color rgb="FFFFFFFF"/>
        <rFont val="Arial"/>
        <family val="2"/>
        <scheme val="minor"/>
      </rPr>
      <t xml:space="preserve">Contribution à la </t>
    </r>
    <r>
      <rPr>
        <u/>
        <sz val="8"/>
        <color rgb="FFFFFFFF"/>
        <rFont val="Arial"/>
        <family val="2"/>
        <scheme val="minor"/>
      </rPr>
      <t>décroissance</t>
    </r>
    <r>
      <rPr>
        <sz val="8"/>
        <color rgb="FFFFFFFF"/>
        <rFont val="Arial"/>
        <family val="2"/>
        <scheme val="minor"/>
      </rPr>
      <t xml:space="preserve"> en séjours 2012/2013</t>
    </r>
  </si>
  <si>
    <t>Contribution à la croissance en séjours 2012/2013</t>
  </si>
  <si>
    <t>Volume économique &lt; 6M€,  activité diversifiée</t>
  </si>
  <si>
    <t>Volume économique inférieur à 6M€, chirurgie</t>
  </si>
  <si>
    <t>Volume économique compris entre 6M€ et 13M€, activité diversifiée</t>
  </si>
  <si>
    <t>Volume économique compris entre 6M€ et 13M€, beaucoup de chirurgie dont peu de chirurgie ambulatoire</t>
  </si>
  <si>
    <t>Volume économique compris entre 6M€ et 13M€, beaucoup de chirurgie dont beaucoup de chirurgie ambulatoire</t>
  </si>
  <si>
    <t>Volume économique supérieur à 13M€, activité diversifiée</t>
  </si>
  <si>
    <t>Volume économique supérieur à 13M€, peu de chirurgie mais beaucoup d'obstétrique</t>
  </si>
  <si>
    <t>Volume économique supérieur à 13M€, chirurgie</t>
  </si>
  <si>
    <t>Chaud/froid</t>
  </si>
  <si>
    <t xml:space="preserve"> </t>
  </si>
  <si>
    <t>PMSI MCO</t>
  </si>
  <si>
    <t>Période</t>
  </si>
  <si>
    <t>2011-2012-2013</t>
  </si>
  <si>
    <t>Classification des GHM</t>
  </si>
  <si>
    <t>V11e</t>
  </si>
  <si>
    <t>Champ des établissements</t>
  </si>
  <si>
    <t>P/DIV</t>
  </si>
  <si>
    <t>P/CHIR</t>
  </si>
  <si>
    <t>M/DIV</t>
  </si>
  <si>
    <t>M/CHIR</t>
  </si>
  <si>
    <t>M/CHIRAMBU</t>
  </si>
  <si>
    <t>G/DIV</t>
  </si>
  <si>
    <t>G/CHIR/O</t>
  </si>
  <si>
    <t>G/CHIR</t>
  </si>
  <si>
    <t>Répartition du nombre de séjours en 2013</t>
  </si>
  <si>
    <t>Répartition du volume économique en 2013</t>
  </si>
  <si>
    <t>Les 10 racines dont la part en séjours est la plus grande (par ordre croissant) en 2013</t>
  </si>
  <si>
    <t>Les 10 ghm dont la part en séjours est la plus grande en 2013</t>
  </si>
  <si>
    <t>Top 5 des racines les plus contributrices à la croissance en volume économique de la CMD 02 (Affections de l'oeil) en 2013</t>
  </si>
  <si>
    <t>Top 5 des racines les plus contributrices à la croissance en volume économique de la CMD 05 (Affections de l'appareil circulatoire) en 2013</t>
  </si>
  <si>
    <t>Top 5 des racines les plus contributrices à la croissance en volume économique de la  CMD 08 (Affections et traumatismes de l'appareil musculosquelettique et du tissu conjonctif) en 2013</t>
  </si>
  <si>
    <t>Top 5 des racines les plus contributrices à la croissance en volume économique de la CMD 10 (Affections endocriniennes, métaboliques et nutritionnelles) en 2013</t>
  </si>
  <si>
    <t>Top 5 des racines les plus contributrices à la croissance en volume économique de la CMD 11 (Affections du rein et des voies urinaires) en 2013</t>
  </si>
  <si>
    <t>Les 10 racines dont la part en volume économique est la plus grande (par ordre croissant) en 2013</t>
  </si>
  <si>
    <t>Les 10 racines les plus contributrices à la croissance du volume économique (par ordre décroissant) en 2013</t>
  </si>
  <si>
    <t>Répartition du nombre de séjours et du volume économique en 2013</t>
  </si>
  <si>
    <t>Les 10 ghm dont la part en volume économique est la plus grande en 2013</t>
  </si>
  <si>
    <t>Les 10 ghm qui contribuent le plus à la croissance du volume économique en 2013</t>
  </si>
  <si>
    <t>Type de séances</t>
  </si>
  <si>
    <t>Séances / forfaits</t>
  </si>
  <si>
    <t>Total ex OQN hors séances</t>
  </si>
  <si>
    <t>Guadeloupe</t>
  </si>
  <si>
    <t>Guyane</t>
  </si>
  <si>
    <t>Martinique</t>
  </si>
  <si>
    <t>Réunion</t>
  </si>
  <si>
    <t xml:space="preserve">Total </t>
  </si>
  <si>
    <t>Les 10 régions ayant le poids le plus important en nombre de séjours et en volume économique</t>
  </si>
  <si>
    <t>Evolution du volume économique pour les 5 régions les plus contributrices à la croissance</t>
  </si>
  <si>
    <t>Type d'hospitalisation</t>
  </si>
  <si>
    <t>Catégorie d'établissements</t>
  </si>
  <si>
    <t>Catégorie d'activité de soins</t>
  </si>
  <si>
    <t>Niveau de sévérité</t>
  </si>
  <si>
    <t>Catégorie majeure de diagnostic</t>
  </si>
  <si>
    <t>Domaine d'activité</t>
  </si>
  <si>
    <t>Les 10 CMD ayant le poids le plus important en nombre de séjours, hors séances</t>
  </si>
  <si>
    <t>Les 10 CMD ayant le poids le plus important en volume économique, hors séances</t>
  </si>
  <si>
    <t>Evolution du volume économique pour les 5 CMD les plus contributrices à la croissance, hors séances</t>
  </si>
  <si>
    <t>Racine</t>
  </si>
  <si>
    <t>Evolution du volume économique pour les 5 DA les plus contributeurs à la croissance, hors séances</t>
  </si>
  <si>
    <t>Les 10 DA ayant le poids le plus important en nombre de séjours, hors séances</t>
  </si>
  <si>
    <t>Les 10 DA ayant le poids le plus important en volume économique, hors séances</t>
  </si>
  <si>
    <t>Total séances / forfaits</t>
  </si>
  <si>
    <t>Source</t>
  </si>
  <si>
    <t xml:space="preserve">Valorisation
</t>
  </si>
  <si>
    <r>
      <t xml:space="preserve">La valorisation monétaire des séjours, appelée </t>
    </r>
    <r>
      <rPr>
        <b/>
        <sz val="10"/>
        <color rgb="FF2092C6"/>
        <rFont val="MS Sans Serif"/>
        <family val="2"/>
      </rPr>
      <t>volume économique</t>
    </r>
    <r>
      <rPr>
        <sz val="10"/>
        <color theme="1"/>
        <rFont val="MS Sans Serif"/>
        <family val="2"/>
      </rPr>
      <t>, est basée sur les les tarifs en vigueur au 1er mars 2013 pour toute la période anlysée.  La valorisation des extrêmes est incluse, mais pas celle des suppléments journaliers.</t>
    </r>
  </si>
  <si>
    <t>Champ des séjours</t>
  </si>
  <si>
    <t>S’agissant du champ des séjours, tous les séjours MCO transmis sont pris en compte (y compris séjours en attente de valorisation et non pris en charge).</t>
  </si>
  <si>
    <t>Agrégats d'activité utilisés pour l'analyse</t>
  </si>
  <si>
    <t>L’analyse de l’activité présentée repose sur différents agrégats, notamment :</t>
  </si>
  <si>
    <t xml:space="preserve">Le type d’hospitalisation </t>
  </si>
  <si>
    <t>Il permet de distinguer les séjours en ambulatoire, les séjours en hospitalisation complète (au moins une nuitée) et les séances.</t>
  </si>
  <si>
    <t>Les catégories d’activité de soins (CAS) - hors séances</t>
  </si>
  <si>
    <t>Médecine sans nuitée ;</t>
  </si>
  <si>
    <t>Médecine avec au moins une nuitée ;</t>
  </si>
  <si>
    <t>Chirurgie ambulatoire ;</t>
  </si>
  <si>
    <t>Chirurgie non ambulatoire ;</t>
  </si>
  <si>
    <t>Obstétrique - femme ;</t>
  </si>
  <si>
    <t>Obstétrique - bébé ;</t>
  </si>
  <si>
    <t xml:space="preserve">Techniques peu invasives (diagnostics ou thérapeutiques) </t>
  </si>
  <si>
    <t>Les catégories majeures de diagnostic (CMD)</t>
  </si>
  <si>
    <t>Correspondant aux deux premiers caractères (numériques) du GHM.</t>
  </si>
  <si>
    <t xml:space="preserve">Les domaines d’activité (DoAc) </t>
  </si>
  <si>
    <t>Dans chaque CMD, la distinction entre la discipline médicale et la discipline chirurgicale peut poser un problème d’interprétation. Pour y répondre, le regroupement en domaines d’activité s’est inspiré des « segments d’activité » qui existaient dans la nomenclature OAP. Les principales modifications sont les suivantes :</t>
  </si>
  <si>
    <t>- distinction de l’orthopédie traumatologie et de la rhumatologie ;</t>
  </si>
  <si>
    <t>-distinction de la psychiatrie et de la toxicologie, intoxications, alcool ;</t>
  </si>
  <si>
    <t>-regroupement des maladies infectieuses et du VIH ;</t>
  </si>
  <si>
    <t>-création d’un groupe « transplantations d’organes » ;</t>
  </si>
  <si>
    <t>-création d’un groupe « séances » ;</t>
  </si>
  <si>
    <t>-création d’un groupe « douleurs chroniques, soins palliatifs » ;</t>
  </si>
  <si>
    <t>-un domaine « activités inter spécialités, suivi thérapeutique d'affections connues » a été créé, regroupant notamment un certain nombre de racines de la CMD 23 (facteurs influant sur l’état de santé et autres motifs de recours aux services de santé) et les racines du type " autres ..."  ;</t>
  </si>
  <si>
    <t>-le dernier domaine d’activité « autres symptômes ou motifs médicaux » regroupe trois racines de la CMD 23 qui correspondent à des insuffisances de codage.</t>
  </si>
  <si>
    <t>En procédant ainsi, 29 domaines d’activité (DoAc) sont obtenus. Ils ont la particularité d’être transversaux à la répartition en M, C, O.</t>
  </si>
  <si>
    <t xml:space="preserve">Secteur anciennement sous objectif quantifié national (ex OQN). </t>
  </si>
  <si>
    <t>Les transmissions d'activité par les établissements de santé sont marquées par une montée en charge du recueil de l'information médicale, surtout pour les activités de SSR et psychiatrie. Ainsi l'évolution de l'ensemble de l'activité transmise reflète ce phénomène et non pas tout l'évolution effectivement réalisée par les établissements.</t>
  </si>
  <si>
    <t>Afin d'évaluer l'évolution de l'activité réellement prise en charge, pour l'analyse de l'activité, seuls les établissements ayant transmis toutes leurs périodes d'activité sont retenus.</t>
  </si>
  <si>
    <t xml:space="preserve">Activité 2013
</t>
  </si>
  <si>
    <t>Nombre d'établissements</t>
  </si>
  <si>
    <t>Nombre de séjours/séances 
(en milliers)</t>
  </si>
  <si>
    <t>ayant transmis en 2013</t>
  </si>
  <si>
    <t>inclus dans l'analyse</t>
  </si>
  <si>
    <t xml:space="preserve">% inclus dans l'analyse </t>
  </si>
  <si>
    <t>Il s’agit d’une proposition de classification qui a la particularité de s’affranchir des évolutions de regroupement des séjours selon les différentes versions de classification de GHM car elle repose de façon automatique sur la troisième lettre du code de la racine de GHM (C, M, K, Z) et la durée de séjour (avec ou sans nuitée). Il en résulte une répartition en 7 catégories :</t>
  </si>
  <si>
    <t>(*) Cette catégorie ne porte pas uniquement sur les accouchements.</t>
  </si>
  <si>
    <t>(**) Cette catégorie ne porte pas uniquement sur les naissances mais couvre tous les séjours relatifs aux nourrissons &lt; 120 jours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</si>
</sst>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0.0%;0"/>
    <numFmt numFmtId="166" formatCode="#,##0.00,"/>
    <numFmt numFmtId="167" formatCode="#,##0.00,,"/>
    <numFmt numFmtId="168" formatCode="0.0"/>
  </numFmts>
  <fonts count="28" x14ac:knownFonts="1">
    <font>
      <sz val="10"/>
      <name val="MS Sans Serif"/>
      <family val="2"/>
    </font>
    <font>
      <sz val="10"/>
      <name val="MS Sans Serif"/>
      <family val="2"/>
    </font>
    <font>
      <sz val="10"/>
      <name val="Arial"/>
      <family val="2"/>
    </font>
    <font>
      <b/>
      <sz val="8"/>
      <color rgb="FFFFFFFF"/>
      <name val="Arial"/>
      <family val="2"/>
      <scheme val="minor"/>
    </font>
    <font>
      <sz val="8"/>
      <color rgb="FFFFFFFF"/>
      <name val="Arial"/>
      <family val="2"/>
      <scheme val="minor"/>
    </font>
    <font>
      <i/>
      <sz val="8"/>
      <color theme="6"/>
      <name val="Arial"/>
      <family val="2"/>
      <scheme val="minor"/>
    </font>
    <font>
      <sz val="8"/>
      <color theme="6"/>
      <name val="Arial"/>
      <family val="2"/>
    </font>
    <font>
      <sz val="8"/>
      <color rgb="FFFFFFFF"/>
      <name val="Arial"/>
      <family val="2"/>
    </font>
    <font>
      <sz val="8"/>
      <name val="Arial"/>
      <family val="2"/>
    </font>
    <font>
      <b/>
      <sz val="8"/>
      <color rgb="FFFFFFFF"/>
      <name val="Arial"/>
      <family val="2"/>
    </font>
    <font>
      <sz val="8"/>
      <color theme="0"/>
      <name val="Arial"/>
      <family val="2"/>
    </font>
    <font>
      <b/>
      <sz val="8"/>
      <color theme="0"/>
      <name val="Arial"/>
      <family val="2"/>
    </font>
    <font>
      <i/>
      <sz val="8"/>
      <color rgb="FF453B50"/>
      <name val="Arial"/>
      <family val="2"/>
    </font>
    <font>
      <sz val="9"/>
      <color rgb="FF453B50"/>
      <name val="Arial"/>
      <family val="2"/>
    </font>
    <font>
      <b/>
      <sz val="9"/>
      <color rgb="FF453B50"/>
      <name val="Arial"/>
      <family val="2"/>
    </font>
    <font>
      <sz val="8"/>
      <color rgb="FF453B50"/>
      <name val="Arial"/>
      <family val="2"/>
    </font>
    <font>
      <b/>
      <sz val="10"/>
      <color rgb="FF453B50"/>
      <name val="Arial"/>
      <family val="2"/>
    </font>
    <font>
      <i/>
      <sz val="8"/>
      <color rgb="FF453B50"/>
      <name val="Arial"/>
      <family val="2"/>
      <scheme val="minor"/>
    </font>
    <font>
      <b/>
      <sz val="10"/>
      <color rgb="FF453B50"/>
      <name val="MS Sans Serif"/>
      <family val="2"/>
    </font>
    <font>
      <sz val="10"/>
      <color rgb="FF453B50"/>
      <name val="Arial"/>
      <family val="2"/>
    </font>
    <font>
      <i/>
      <sz val="8"/>
      <name val="Arial"/>
      <family val="2"/>
    </font>
    <font>
      <u/>
      <sz val="8"/>
      <color rgb="FFFFFFFF"/>
      <name val="Arial"/>
      <family val="2"/>
      <scheme val="minor"/>
    </font>
    <font>
      <u/>
      <sz val="8"/>
      <color rgb="FFFFFFFF"/>
      <name val="Arial"/>
      <family val="2"/>
    </font>
    <font>
      <sz val="10"/>
      <color theme="1"/>
      <name val="MS Sans Serif"/>
      <family val="2"/>
    </font>
    <font>
      <b/>
      <sz val="10"/>
      <color theme="1"/>
      <name val="MS Sans Serif"/>
      <family val="2"/>
    </font>
    <font>
      <sz val="10"/>
      <color theme="1"/>
      <name val="Arial"/>
      <family val="2"/>
    </font>
    <font>
      <b/>
      <sz val="10"/>
      <color rgb="FF2092C6"/>
      <name val="MS Sans Serif"/>
      <family val="2"/>
    </font>
    <font>
      <sz val="11"/>
      <color theme="0" tint="-4.9989318521683403E-2"/>
      <name val="Arial"/>
      <family val="2"/>
      <scheme val="minor"/>
    </font>
  </fonts>
  <fills count="10">
    <fill>
      <patternFill patternType="none"/>
    </fill>
    <fill>
      <patternFill patternType="gray125"/>
    </fill>
    <fill>
      <patternFill patternType="solid">
        <fgColor rgb="FF2092C6"/>
        <bgColor rgb="FF000000"/>
      </patternFill>
    </fill>
    <fill>
      <patternFill patternType="solid">
        <fgColor rgb="FFE8FAFE"/>
        <bgColor indexed="64"/>
      </patternFill>
    </fill>
    <fill>
      <patternFill patternType="solid">
        <fgColor theme="0"/>
        <bgColor indexed="64"/>
      </patternFill>
    </fill>
    <fill>
      <patternFill patternType="solid">
        <fgColor theme="0"/>
        <bgColor rgb="FF000000"/>
      </patternFill>
    </fill>
    <fill>
      <patternFill patternType="solid">
        <fgColor theme="2"/>
        <bgColor indexed="64"/>
      </patternFill>
    </fill>
    <fill>
      <patternFill patternType="solid">
        <fgColor rgb="FF55A935"/>
        <bgColor indexed="64"/>
      </patternFill>
    </fill>
    <fill>
      <patternFill patternType="solid">
        <fgColor theme="7"/>
        <bgColor indexed="64"/>
      </patternFill>
    </fill>
    <fill>
      <patternFill patternType="solid">
        <fgColor rgb="FF2E8EC6"/>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3">
    <xf numFmtId="0" fontId="0" fillId="0" borderId="0"/>
    <xf numFmtId="9" fontId="1" fillId="0" borderId="0" applyFont="0" applyFill="0" applyBorder="0" applyAlignment="0" applyProtection="0"/>
    <xf numFmtId="0" fontId="1" fillId="0" borderId="0"/>
  </cellStyleXfs>
  <cellXfs count="194">
    <xf numFmtId="0" fontId="0" fillId="0" borderId="0" xfId="0"/>
    <xf numFmtId="0" fontId="3" fillId="2" borderId="1" xfId="0" applyFont="1" applyFill="1" applyBorder="1" applyAlignment="1">
      <alignment horizontal="left" vertical="center"/>
    </xf>
    <xf numFmtId="0" fontId="4" fillId="2" borderId="1" xfId="0" applyFont="1" applyFill="1" applyBorder="1" applyAlignment="1">
      <alignment horizontal="left" vertical="center"/>
    </xf>
    <xf numFmtId="0" fontId="4" fillId="2" borderId="1" xfId="0" applyFont="1" applyFill="1" applyBorder="1" applyAlignment="1">
      <alignment horizontal="left" vertical="center" wrapText="1"/>
    </xf>
    <xf numFmtId="0" fontId="2" fillId="4" borderId="0" xfId="0" applyFont="1" applyFill="1" applyAlignment="1">
      <alignment vertical="center"/>
    </xf>
    <xf numFmtId="164" fontId="2" fillId="4" borderId="0" xfId="1" applyNumberFormat="1" applyFont="1" applyFill="1" applyAlignment="1">
      <alignment vertical="center"/>
    </xf>
    <xf numFmtId="0" fontId="0" fillId="4" borderId="0" xfId="0" applyFill="1" applyAlignment="1">
      <alignment vertical="center"/>
    </xf>
    <xf numFmtId="164" fontId="0" fillId="4" borderId="0" xfId="1" applyNumberFormat="1" applyFont="1" applyFill="1" applyAlignment="1">
      <alignment vertical="center"/>
    </xf>
    <xf numFmtId="166" fontId="2" fillId="4" borderId="0" xfId="0" applyNumberFormat="1" applyFont="1" applyFill="1" applyAlignment="1">
      <alignment vertical="center"/>
    </xf>
    <xf numFmtId="0" fontId="6" fillId="4" borderId="0" xfId="0" applyFont="1" applyFill="1" applyAlignment="1">
      <alignment vertical="center"/>
    </xf>
    <xf numFmtId="166" fontId="0" fillId="4" borderId="0" xfId="0" applyNumberFormat="1" applyFill="1" applyAlignment="1">
      <alignment vertical="center"/>
    </xf>
    <xf numFmtId="0" fontId="7" fillId="2" borderId="1" xfId="0" applyFont="1" applyFill="1" applyBorder="1" applyAlignment="1">
      <alignment horizontal="left" vertical="center" wrapText="1"/>
    </xf>
    <xf numFmtId="0" fontId="8" fillId="4" borderId="0" xfId="0" applyFont="1" applyFill="1" applyAlignment="1">
      <alignment vertical="center"/>
    </xf>
    <xf numFmtId="0" fontId="7" fillId="2" borderId="1" xfId="0" applyFont="1" applyFill="1" applyBorder="1" applyAlignment="1">
      <alignment horizontal="left" vertical="center"/>
    </xf>
    <xf numFmtId="0" fontId="9" fillId="2" borderId="1" xfId="0" applyFont="1" applyFill="1" applyBorder="1" applyAlignment="1">
      <alignment horizontal="left" vertical="center"/>
    </xf>
    <xf numFmtId="164" fontId="8" fillId="4" borderId="0" xfId="1" applyNumberFormat="1" applyFont="1" applyFill="1" applyAlignment="1">
      <alignment vertical="center"/>
    </xf>
    <xf numFmtId="0" fontId="9" fillId="2" borderId="1" xfId="0" applyFont="1" applyFill="1" applyBorder="1" applyAlignment="1">
      <alignment horizontal="left" vertical="center" wrapText="1"/>
    </xf>
    <xf numFmtId="0" fontId="5" fillId="5" borderId="1" xfId="0" applyFont="1" applyFill="1" applyBorder="1" applyAlignment="1">
      <alignment horizontal="left" vertical="center" wrapText="1"/>
    </xf>
    <xf numFmtId="0" fontId="12" fillId="5" borderId="1" xfId="0" applyFont="1" applyFill="1" applyBorder="1" applyAlignment="1">
      <alignment horizontal="left" vertical="center" wrapText="1"/>
    </xf>
    <xf numFmtId="166" fontId="13" fillId="3" borderId="4" xfId="0" applyNumberFormat="1" applyFont="1" applyFill="1" applyBorder="1" applyAlignment="1">
      <alignment vertical="center"/>
    </xf>
    <xf numFmtId="167" fontId="13" fillId="3" borderId="4" xfId="0" applyNumberFormat="1" applyFont="1" applyFill="1" applyBorder="1" applyAlignment="1">
      <alignment vertical="center"/>
    </xf>
    <xf numFmtId="164" fontId="13" fillId="3" borderId="4" xfId="1" applyNumberFormat="1" applyFont="1" applyFill="1" applyBorder="1" applyAlignment="1">
      <alignment vertical="center"/>
    </xf>
    <xf numFmtId="166" fontId="13" fillId="3" borderId="5" xfId="0" applyNumberFormat="1" applyFont="1" applyFill="1" applyBorder="1" applyAlignment="1">
      <alignment vertical="center"/>
    </xf>
    <xf numFmtId="167" fontId="13" fillId="3" borderId="5" xfId="0" applyNumberFormat="1" applyFont="1" applyFill="1" applyBorder="1" applyAlignment="1">
      <alignment vertical="center"/>
    </xf>
    <xf numFmtId="164" fontId="13" fillId="3" borderId="5" xfId="1" applyNumberFormat="1" applyFont="1" applyFill="1" applyBorder="1" applyAlignment="1">
      <alignment vertical="center"/>
    </xf>
    <xf numFmtId="166" fontId="14" fillId="3" borderId="5" xfId="0" applyNumberFormat="1" applyFont="1" applyFill="1" applyBorder="1" applyAlignment="1">
      <alignment vertical="center"/>
    </xf>
    <xf numFmtId="167" fontId="14" fillId="3" borderId="5" xfId="0" applyNumberFormat="1" applyFont="1" applyFill="1" applyBorder="1" applyAlignment="1">
      <alignment vertical="center"/>
    </xf>
    <xf numFmtId="166" fontId="14" fillId="3" borderId="6" xfId="0" applyNumberFormat="1" applyFont="1" applyFill="1" applyBorder="1" applyAlignment="1">
      <alignment vertical="center"/>
    </xf>
    <xf numFmtId="167" fontId="14" fillId="3" borderId="6" xfId="0" applyNumberFormat="1" applyFont="1" applyFill="1" applyBorder="1" applyAlignment="1">
      <alignment vertical="center"/>
    </xf>
    <xf numFmtId="0" fontId="15" fillId="4" borderId="0" xfId="0" applyFont="1" applyFill="1" applyAlignment="1">
      <alignment vertical="center"/>
    </xf>
    <xf numFmtId="0" fontId="12" fillId="4" borderId="0" xfId="0" applyFont="1" applyFill="1" applyAlignment="1">
      <alignment vertical="center"/>
    </xf>
    <xf numFmtId="166" fontId="13" fillId="3" borderId="6" xfId="0" applyNumberFormat="1" applyFont="1" applyFill="1" applyBorder="1" applyAlignment="1">
      <alignment vertical="center"/>
    </xf>
    <xf numFmtId="167" fontId="13" fillId="3" borderId="6" xfId="0" applyNumberFormat="1" applyFont="1" applyFill="1" applyBorder="1" applyAlignment="1">
      <alignment vertical="center"/>
    </xf>
    <xf numFmtId="164" fontId="13" fillId="3" borderId="6" xfId="1" applyNumberFormat="1" applyFont="1" applyFill="1" applyBorder="1" applyAlignment="1">
      <alignment vertical="center"/>
    </xf>
    <xf numFmtId="0" fontId="14" fillId="4" borderId="0" xfId="0" applyFont="1" applyFill="1" applyAlignment="1">
      <alignment vertical="center"/>
    </xf>
    <xf numFmtId="166" fontId="14" fillId="3" borderId="1" xfId="0" applyNumberFormat="1" applyFont="1" applyFill="1" applyBorder="1" applyAlignment="1">
      <alignment vertical="center"/>
    </xf>
    <xf numFmtId="167" fontId="14" fillId="3" borderId="1" xfId="0" applyNumberFormat="1" applyFont="1" applyFill="1" applyBorder="1" applyAlignment="1">
      <alignment vertical="center"/>
    </xf>
    <xf numFmtId="164" fontId="14" fillId="3" borderId="1" xfId="1" applyNumberFormat="1" applyFont="1" applyFill="1" applyBorder="1" applyAlignment="1">
      <alignment vertical="center"/>
    </xf>
    <xf numFmtId="0" fontId="16" fillId="4" borderId="0" xfId="0" applyFont="1" applyFill="1" applyAlignment="1">
      <alignment vertical="center"/>
    </xf>
    <xf numFmtId="166" fontId="13" fillId="3" borderId="4" xfId="0" applyNumberFormat="1" applyFont="1" applyFill="1" applyBorder="1" applyAlignment="1">
      <alignment horizontal="right" vertical="center"/>
    </xf>
    <xf numFmtId="167" fontId="13" fillId="3" borderId="4" xfId="0" applyNumberFormat="1" applyFont="1" applyFill="1" applyBorder="1" applyAlignment="1">
      <alignment horizontal="right" vertical="center"/>
    </xf>
    <xf numFmtId="165" fontId="13" fillId="3" borderId="4" xfId="0" applyNumberFormat="1" applyFont="1" applyFill="1" applyBorder="1" applyAlignment="1">
      <alignment horizontal="right" vertical="center"/>
    </xf>
    <xf numFmtId="164" fontId="13" fillId="3" borderId="4" xfId="0" applyNumberFormat="1" applyFont="1" applyFill="1" applyBorder="1" applyAlignment="1">
      <alignment horizontal="right" vertical="center"/>
    </xf>
    <xf numFmtId="166" fontId="13" fillId="3" borderId="5" xfId="0" applyNumberFormat="1" applyFont="1" applyFill="1" applyBorder="1" applyAlignment="1">
      <alignment horizontal="right" vertical="center"/>
    </xf>
    <xf numFmtId="167" fontId="13" fillId="3" borderId="5" xfId="0" applyNumberFormat="1" applyFont="1" applyFill="1" applyBorder="1" applyAlignment="1">
      <alignment horizontal="right" vertical="center"/>
    </xf>
    <xf numFmtId="165" fontId="13" fillId="3" borderId="5" xfId="0" applyNumberFormat="1" applyFont="1" applyFill="1" applyBorder="1" applyAlignment="1">
      <alignment horizontal="right" vertical="center"/>
    </xf>
    <xf numFmtId="164" fontId="13" fillId="3" borderId="5" xfId="0" applyNumberFormat="1" applyFont="1" applyFill="1" applyBorder="1" applyAlignment="1">
      <alignment horizontal="right" vertical="center"/>
    </xf>
    <xf numFmtId="166" fontId="14" fillId="3" borderId="6" xfId="0" applyNumberFormat="1" applyFont="1" applyFill="1" applyBorder="1" applyAlignment="1">
      <alignment horizontal="right" vertical="center"/>
    </xf>
    <xf numFmtId="167" fontId="14" fillId="3" borderId="6" xfId="0" applyNumberFormat="1" applyFont="1" applyFill="1" applyBorder="1" applyAlignment="1">
      <alignment horizontal="right" vertical="center"/>
    </xf>
    <xf numFmtId="165" fontId="14" fillId="3" borderId="6" xfId="0" applyNumberFormat="1" applyFont="1" applyFill="1" applyBorder="1" applyAlignment="1">
      <alignment horizontal="right" vertical="center"/>
    </xf>
    <xf numFmtId="164" fontId="14" fillId="3" borderId="6" xfId="0" applyNumberFormat="1" applyFont="1" applyFill="1" applyBorder="1" applyAlignment="1">
      <alignment horizontal="right" vertical="center"/>
    </xf>
    <xf numFmtId="0" fontId="18" fillId="4" borderId="0" xfId="0" applyFont="1" applyFill="1" applyAlignment="1">
      <alignment vertical="center"/>
    </xf>
    <xf numFmtId="0" fontId="17" fillId="5" borderId="1" xfId="0" applyFont="1" applyFill="1" applyBorder="1" applyAlignment="1">
      <alignment horizontal="left" vertical="center" wrapText="1"/>
    </xf>
    <xf numFmtId="166" fontId="14" fillId="3" borderId="5" xfId="0" applyNumberFormat="1" applyFont="1" applyFill="1" applyBorder="1" applyAlignment="1">
      <alignment horizontal="right" vertical="center"/>
    </xf>
    <xf numFmtId="167" fontId="14" fillId="3" borderId="5" xfId="0" applyNumberFormat="1" applyFont="1" applyFill="1" applyBorder="1" applyAlignment="1">
      <alignment horizontal="right" vertical="center"/>
    </xf>
    <xf numFmtId="165" fontId="14" fillId="3" borderId="5" xfId="0" applyNumberFormat="1" applyFont="1" applyFill="1" applyBorder="1" applyAlignment="1">
      <alignment horizontal="right" vertical="center"/>
    </xf>
    <xf numFmtId="164" fontId="14" fillId="3" borderId="5" xfId="0" applyNumberFormat="1" applyFont="1" applyFill="1" applyBorder="1" applyAlignment="1">
      <alignment horizontal="right" vertical="center"/>
    </xf>
    <xf numFmtId="164" fontId="19" fillId="4" borderId="0" xfId="1" applyNumberFormat="1" applyFont="1" applyFill="1" applyAlignment="1">
      <alignment vertical="center"/>
    </xf>
    <xf numFmtId="2" fontId="13" fillId="8" borderId="10" xfId="0" applyNumberFormat="1" applyFont="1" applyFill="1" applyBorder="1" applyAlignment="1">
      <alignment vertical="center"/>
    </xf>
    <xf numFmtId="2" fontId="13" fillId="8" borderId="4" xfId="0" applyNumberFormat="1" applyFont="1" applyFill="1" applyBorder="1" applyAlignment="1">
      <alignment vertical="center"/>
    </xf>
    <xf numFmtId="2" fontId="13" fillId="8" borderId="7" xfId="0" applyNumberFormat="1" applyFont="1" applyFill="1" applyBorder="1" applyAlignment="1">
      <alignment vertical="center"/>
    </xf>
    <xf numFmtId="2" fontId="13" fillId="8" borderId="11" xfId="0" applyNumberFormat="1" applyFont="1" applyFill="1" applyBorder="1" applyAlignment="1">
      <alignment vertical="center"/>
    </xf>
    <xf numFmtId="2" fontId="13" fillId="8" borderId="5" xfId="0" applyNumberFormat="1" applyFont="1" applyFill="1" applyBorder="1" applyAlignment="1">
      <alignment vertical="center"/>
    </xf>
    <xf numFmtId="2" fontId="13" fillId="8" borderId="8" xfId="0" applyNumberFormat="1" applyFont="1" applyFill="1" applyBorder="1" applyAlignment="1">
      <alignment vertical="center"/>
    </xf>
    <xf numFmtId="2" fontId="14" fillId="8" borderId="12" xfId="0" applyNumberFormat="1" applyFont="1" applyFill="1" applyBorder="1" applyAlignment="1">
      <alignment vertical="center"/>
    </xf>
    <xf numFmtId="2" fontId="14" fillId="8" borderId="6" xfId="0" applyNumberFormat="1" applyFont="1" applyFill="1" applyBorder="1" applyAlignment="1">
      <alignment vertical="center"/>
    </xf>
    <xf numFmtId="2" fontId="14" fillId="8" borderId="9" xfId="0" applyNumberFormat="1" applyFont="1" applyFill="1" applyBorder="1" applyAlignment="1">
      <alignment vertical="center"/>
    </xf>
    <xf numFmtId="0" fontId="10" fillId="7" borderId="5" xfId="0" applyFont="1" applyFill="1" applyBorder="1" applyAlignment="1">
      <alignment horizontal="center" vertical="center"/>
    </xf>
    <xf numFmtId="0" fontId="10" fillId="7" borderId="8" xfId="0" applyFont="1" applyFill="1" applyBorder="1" applyAlignment="1">
      <alignment horizontal="center" vertical="center"/>
    </xf>
    <xf numFmtId="2" fontId="13" fillId="8" borderId="12" xfId="0" applyNumberFormat="1" applyFont="1" applyFill="1" applyBorder="1" applyAlignment="1">
      <alignment vertical="center"/>
    </xf>
    <xf numFmtId="2" fontId="13" fillId="8" borderId="6" xfId="0" applyNumberFormat="1" applyFont="1" applyFill="1" applyBorder="1" applyAlignment="1">
      <alignment vertical="center"/>
    </xf>
    <xf numFmtId="2" fontId="13" fillId="8" borderId="9" xfId="0" applyNumberFormat="1" applyFont="1" applyFill="1" applyBorder="1" applyAlignment="1">
      <alignment vertical="center"/>
    </xf>
    <xf numFmtId="168" fontId="13" fillId="8" borderId="10" xfId="0" applyNumberFormat="1" applyFont="1" applyFill="1" applyBorder="1" applyAlignment="1">
      <alignment vertical="center"/>
    </xf>
    <xf numFmtId="168" fontId="13" fillId="8" borderId="4" xfId="0" applyNumberFormat="1" applyFont="1" applyFill="1" applyBorder="1" applyAlignment="1">
      <alignment vertical="center"/>
    </xf>
    <xf numFmtId="168" fontId="13" fillId="8" borderId="7" xfId="0" applyNumberFormat="1" applyFont="1" applyFill="1" applyBorder="1" applyAlignment="1">
      <alignment vertical="center"/>
    </xf>
    <xf numFmtId="168" fontId="13" fillId="8" borderId="11" xfId="0" applyNumberFormat="1" applyFont="1" applyFill="1" applyBorder="1" applyAlignment="1">
      <alignment vertical="center"/>
    </xf>
    <xf numFmtId="168" fontId="13" fillId="8" borderId="5" xfId="0" applyNumberFormat="1" applyFont="1" applyFill="1" applyBorder="1" applyAlignment="1">
      <alignment vertical="center"/>
    </xf>
    <xf numFmtId="168" fontId="13" fillId="8" borderId="8" xfId="0" applyNumberFormat="1" applyFont="1" applyFill="1" applyBorder="1" applyAlignment="1">
      <alignment vertical="center"/>
    </xf>
    <xf numFmtId="168" fontId="13" fillId="8" borderId="12" xfId="0" applyNumberFormat="1" applyFont="1" applyFill="1" applyBorder="1" applyAlignment="1">
      <alignment vertical="center"/>
    </xf>
    <xf numFmtId="168" fontId="13" fillId="8" borderId="6" xfId="0" applyNumberFormat="1" applyFont="1" applyFill="1" applyBorder="1" applyAlignment="1">
      <alignment vertical="center"/>
    </xf>
    <xf numFmtId="168" fontId="13" fillId="8" borderId="9" xfId="0" applyNumberFormat="1" applyFont="1" applyFill="1" applyBorder="1" applyAlignment="1">
      <alignment vertical="center"/>
    </xf>
    <xf numFmtId="0" fontId="10" fillId="7" borderId="1" xfId="0" applyFont="1" applyFill="1" applyBorder="1" applyAlignment="1">
      <alignment vertical="center"/>
    </xf>
    <xf numFmtId="0" fontId="20" fillId="4" borderId="0" xfId="0" applyFont="1" applyFill="1" applyAlignment="1">
      <alignment vertical="center"/>
    </xf>
    <xf numFmtId="0" fontId="11" fillId="7" borderId="1" xfId="0" applyFont="1" applyFill="1" applyBorder="1" applyAlignment="1">
      <alignment vertical="center"/>
    </xf>
    <xf numFmtId="0" fontId="0" fillId="4" borderId="0" xfId="0" applyFill="1"/>
    <xf numFmtId="164" fontId="0" fillId="4" borderId="0" xfId="1" applyNumberFormat="1" applyFont="1" applyFill="1"/>
    <xf numFmtId="9" fontId="0" fillId="4" borderId="0" xfId="1" applyNumberFormat="1" applyFont="1" applyFill="1"/>
    <xf numFmtId="0" fontId="7" fillId="2" borderId="3" xfId="0" applyFont="1" applyFill="1" applyBorder="1" applyAlignment="1">
      <alignment horizontal="left" vertical="center" wrapText="1"/>
    </xf>
    <xf numFmtId="49" fontId="4" fillId="2" borderId="1" xfId="0" applyNumberFormat="1" applyFont="1" applyFill="1" applyBorder="1" applyAlignment="1">
      <alignment vertical="center"/>
    </xf>
    <xf numFmtId="0" fontId="3" fillId="2" borderId="2" xfId="0" applyFont="1" applyFill="1" applyBorder="1" applyAlignment="1">
      <alignment horizontal="left" vertical="center"/>
    </xf>
    <xf numFmtId="0" fontId="3" fillId="2" borderId="3" xfId="0" applyFont="1" applyFill="1" applyBorder="1" applyAlignment="1">
      <alignment horizontal="left" vertical="center"/>
    </xf>
    <xf numFmtId="0" fontId="10" fillId="6" borderId="1" xfId="0" applyFont="1" applyFill="1" applyBorder="1" applyAlignment="1">
      <alignment vertical="center"/>
    </xf>
    <xf numFmtId="2" fontId="14" fillId="8" borderId="11" xfId="0" applyNumberFormat="1" applyFont="1" applyFill="1" applyBorder="1" applyAlignment="1">
      <alignment vertical="center"/>
    </xf>
    <xf numFmtId="2" fontId="14" fillId="8" borderId="5" xfId="0" applyNumberFormat="1" applyFont="1" applyFill="1" applyBorder="1" applyAlignment="1">
      <alignment vertical="center"/>
    </xf>
    <xf numFmtId="2" fontId="14" fillId="8" borderId="8" xfId="0" applyNumberFormat="1" applyFont="1" applyFill="1" applyBorder="1" applyAlignment="1">
      <alignment vertical="center"/>
    </xf>
    <xf numFmtId="3" fontId="13" fillId="8" borderId="10" xfId="0" applyNumberFormat="1" applyFont="1" applyFill="1" applyBorder="1" applyAlignment="1">
      <alignment vertical="center"/>
    </xf>
    <xf numFmtId="3" fontId="13" fillId="8" borderId="4" xfId="0" applyNumberFormat="1" applyFont="1" applyFill="1" applyBorder="1" applyAlignment="1">
      <alignment vertical="center"/>
    </xf>
    <xf numFmtId="3" fontId="13" fillId="8" borderId="7" xfId="0" applyNumberFormat="1" applyFont="1" applyFill="1" applyBorder="1" applyAlignment="1">
      <alignment vertical="center"/>
    </xf>
    <xf numFmtId="3" fontId="13" fillId="8" borderId="11" xfId="0" applyNumberFormat="1" applyFont="1" applyFill="1" applyBorder="1" applyAlignment="1">
      <alignment vertical="center"/>
    </xf>
    <xf numFmtId="3" fontId="13" fillId="8" borderId="5" xfId="0" applyNumberFormat="1" applyFont="1" applyFill="1" applyBorder="1" applyAlignment="1">
      <alignment vertical="center"/>
    </xf>
    <xf numFmtId="3" fontId="13" fillId="8" borderId="8" xfId="0" applyNumberFormat="1" applyFont="1" applyFill="1" applyBorder="1" applyAlignment="1">
      <alignment vertical="center"/>
    </xf>
    <xf numFmtId="3" fontId="13" fillId="8" borderId="12" xfId="0" applyNumberFormat="1" applyFont="1" applyFill="1" applyBorder="1" applyAlignment="1">
      <alignment vertical="center"/>
    </xf>
    <xf numFmtId="3" fontId="13" fillId="8" borderId="6" xfId="0" applyNumberFormat="1" applyFont="1" applyFill="1" applyBorder="1" applyAlignment="1">
      <alignment vertical="center"/>
    </xf>
    <xf numFmtId="3" fontId="13" fillId="8" borderId="9" xfId="0" applyNumberFormat="1" applyFont="1" applyFill="1" applyBorder="1" applyAlignment="1">
      <alignment vertical="center"/>
    </xf>
    <xf numFmtId="0" fontId="21" fillId="2" borderId="1" xfId="0" applyFont="1" applyFill="1" applyBorder="1" applyAlignment="1">
      <alignment horizontal="left" vertical="center" wrapText="1"/>
    </xf>
    <xf numFmtId="0" fontId="22" fillId="2" borderId="1" xfId="0" applyFont="1" applyFill="1" applyBorder="1" applyAlignment="1">
      <alignment horizontal="left" vertical="center" wrapText="1"/>
    </xf>
    <xf numFmtId="164" fontId="13" fillId="3" borderId="4" xfId="1" applyNumberFormat="1" applyFont="1" applyFill="1" applyBorder="1" applyAlignment="1">
      <alignment horizontal="right" vertical="center"/>
    </xf>
    <xf numFmtId="164" fontId="13" fillId="3" borderId="5" xfId="1" applyNumberFormat="1" applyFont="1" applyFill="1" applyBorder="1" applyAlignment="1">
      <alignment horizontal="right" vertical="center"/>
    </xf>
    <xf numFmtId="164" fontId="14" fillId="3" borderId="6" xfId="1" applyNumberFormat="1" applyFont="1" applyFill="1" applyBorder="1" applyAlignment="1">
      <alignment horizontal="right" vertical="center"/>
    </xf>
    <xf numFmtId="0" fontId="0" fillId="4" borderId="0" xfId="0" applyFont="1" applyFill="1"/>
    <xf numFmtId="0" fontId="23" fillId="4" borderId="0" xfId="2" applyFont="1" applyFill="1"/>
    <xf numFmtId="0" fontId="0" fillId="4" borderId="0" xfId="0" applyFill="1" applyBorder="1"/>
    <xf numFmtId="0" fontId="23" fillId="4" borderId="0" xfId="2" applyFont="1" applyFill="1" applyBorder="1"/>
    <xf numFmtId="0" fontId="24" fillId="4" borderId="0" xfId="2" applyFont="1" applyFill="1" applyBorder="1"/>
    <xf numFmtId="0" fontId="25" fillId="4" borderId="0" xfId="2" applyFont="1" applyFill="1" applyBorder="1"/>
    <xf numFmtId="165" fontId="13" fillId="3" borderId="4" xfId="1" applyNumberFormat="1" applyFont="1" applyFill="1" applyBorder="1" applyAlignment="1">
      <alignment vertical="center"/>
    </xf>
    <xf numFmtId="165" fontId="13" fillId="3" borderId="5" xfId="1" applyNumberFormat="1" applyFont="1" applyFill="1" applyBorder="1" applyAlignment="1">
      <alignment vertical="center"/>
    </xf>
    <xf numFmtId="165" fontId="13" fillId="3" borderId="6" xfId="1" applyNumberFormat="1" applyFont="1" applyFill="1" applyBorder="1" applyAlignment="1">
      <alignment vertical="center"/>
    </xf>
    <xf numFmtId="165" fontId="14" fillId="3" borderId="5" xfId="1" applyNumberFormat="1" applyFont="1" applyFill="1" applyBorder="1" applyAlignment="1">
      <alignment vertical="center"/>
    </xf>
    <xf numFmtId="165" fontId="14" fillId="3" borderId="6" xfId="1" applyNumberFormat="1" applyFont="1" applyFill="1" applyBorder="1" applyAlignment="1">
      <alignment vertical="center"/>
    </xf>
    <xf numFmtId="165" fontId="14" fillId="3" borderId="1" xfId="1" applyNumberFormat="1" applyFont="1" applyFill="1" applyBorder="1" applyAlignment="1">
      <alignment vertical="center"/>
    </xf>
    <xf numFmtId="0" fontId="3" fillId="2" borderId="2" xfId="0" applyFont="1" applyFill="1" applyBorder="1" applyAlignment="1">
      <alignment vertical="center"/>
    </xf>
    <xf numFmtId="0" fontId="3" fillId="2" borderId="3" xfId="0" applyFont="1" applyFill="1" applyBorder="1" applyAlignment="1">
      <alignment vertical="center"/>
    </xf>
    <xf numFmtId="166" fontId="8" fillId="4" borderId="0" xfId="0" applyNumberFormat="1" applyFont="1" applyFill="1" applyAlignment="1">
      <alignment vertical="center"/>
    </xf>
    <xf numFmtId="0" fontId="10" fillId="6" borderId="1" xfId="0" applyFont="1" applyFill="1" applyBorder="1" applyAlignment="1">
      <alignment vertical="center" wrapText="1"/>
    </xf>
    <xf numFmtId="0" fontId="23" fillId="4" borderId="0" xfId="2" applyFont="1" applyFill="1" applyBorder="1" applyAlignment="1">
      <alignment wrapText="1"/>
    </xf>
    <xf numFmtId="0" fontId="26" fillId="4" borderId="0" xfId="2" applyFont="1" applyFill="1" applyBorder="1"/>
    <xf numFmtId="0" fontId="24" fillId="4" borderId="0" xfId="2" applyFont="1" applyFill="1" applyBorder="1" applyAlignment="1">
      <alignment wrapText="1"/>
    </xf>
    <xf numFmtId="0" fontId="14" fillId="4" borderId="0" xfId="0" applyFont="1" applyFill="1" applyAlignment="1">
      <alignment vertical="center"/>
    </xf>
    <xf numFmtId="166" fontId="13" fillId="3" borderId="11" xfId="0" applyNumberFormat="1" applyFont="1" applyFill="1" applyBorder="1" applyAlignment="1">
      <alignment vertical="center"/>
    </xf>
    <xf numFmtId="167" fontId="14" fillId="3" borderId="12" xfId="0" applyNumberFormat="1" applyFont="1" applyFill="1" applyBorder="1" applyAlignment="1">
      <alignment vertical="center"/>
    </xf>
    <xf numFmtId="166" fontId="13" fillId="3" borderId="11" xfId="0" applyNumberFormat="1" applyFont="1" applyFill="1" applyBorder="1" applyAlignment="1">
      <alignment horizontal="right" vertical="center"/>
    </xf>
    <xf numFmtId="0" fontId="10" fillId="6" borderId="2" xfId="0" applyFont="1" applyFill="1" applyBorder="1" applyAlignment="1">
      <alignment vertical="center" wrapText="1"/>
    </xf>
    <xf numFmtId="167" fontId="13" fillId="3" borderId="11" xfId="0" applyNumberFormat="1" applyFont="1" applyFill="1" applyBorder="1" applyAlignment="1">
      <alignment horizontal="right" vertical="center"/>
    </xf>
    <xf numFmtId="167" fontId="14" fillId="3" borderId="12" xfId="0" applyNumberFormat="1" applyFont="1" applyFill="1" applyBorder="1" applyAlignment="1">
      <alignment horizontal="right" vertical="center"/>
    </xf>
    <xf numFmtId="167" fontId="13" fillId="3" borderId="8" xfId="0" applyNumberFormat="1" applyFont="1" applyFill="1" applyBorder="1" applyAlignment="1">
      <alignment vertical="center"/>
    </xf>
    <xf numFmtId="166" fontId="14" fillId="3" borderId="9" xfId="0" applyNumberFormat="1" applyFont="1" applyFill="1" applyBorder="1" applyAlignment="1">
      <alignment vertical="center"/>
    </xf>
    <xf numFmtId="167" fontId="13" fillId="3" borderId="8" xfId="0" applyNumberFormat="1" applyFont="1" applyFill="1" applyBorder="1" applyAlignment="1">
      <alignment horizontal="right" vertical="center"/>
    </xf>
    <xf numFmtId="166" fontId="13" fillId="3" borderId="8" xfId="0" applyNumberFormat="1" applyFont="1" applyFill="1" applyBorder="1" applyAlignment="1">
      <alignment vertical="center"/>
    </xf>
    <xf numFmtId="166" fontId="13" fillId="3" borderId="9" xfId="0" applyNumberFormat="1" applyFont="1" applyFill="1" applyBorder="1" applyAlignment="1">
      <alignment vertical="center"/>
    </xf>
    <xf numFmtId="166" fontId="13" fillId="3" borderId="8" xfId="0" applyNumberFormat="1" applyFont="1" applyFill="1" applyBorder="1" applyAlignment="1">
      <alignment horizontal="right" vertical="center"/>
    </xf>
    <xf numFmtId="166" fontId="14" fillId="3" borderId="9" xfId="0" applyNumberFormat="1" applyFont="1" applyFill="1" applyBorder="1" applyAlignment="1">
      <alignment horizontal="right" vertical="center"/>
    </xf>
    <xf numFmtId="0" fontId="27" fillId="9" borderId="1" xfId="0" applyFont="1" applyFill="1" applyBorder="1" applyAlignment="1">
      <alignment vertical="top" wrapText="1"/>
    </xf>
    <xf numFmtId="167" fontId="13" fillId="3" borderId="1" xfId="0" applyNumberFormat="1" applyFont="1" applyFill="1" applyBorder="1" applyAlignment="1">
      <alignment vertical="center"/>
    </xf>
    <xf numFmtId="166" fontId="13" fillId="3" borderId="1" xfId="0" applyNumberFormat="1" applyFont="1" applyFill="1" applyBorder="1" applyAlignment="1">
      <alignment vertical="center"/>
    </xf>
    <xf numFmtId="0" fontId="8" fillId="4" borderId="1" xfId="0" applyFont="1" applyFill="1" applyBorder="1" applyAlignment="1">
      <alignment vertical="center"/>
    </xf>
    <xf numFmtId="0" fontId="2" fillId="4" borderId="1" xfId="0" applyFont="1" applyFill="1" applyBorder="1" applyAlignment="1">
      <alignment vertical="center"/>
    </xf>
    <xf numFmtId="0" fontId="0" fillId="4" borderId="1" xfId="0" applyFill="1" applyBorder="1"/>
    <xf numFmtId="167" fontId="0" fillId="4" borderId="0" xfId="0" applyNumberFormat="1" applyFill="1" applyAlignment="1">
      <alignment vertical="center"/>
    </xf>
    <xf numFmtId="0" fontId="0" fillId="4" borderId="0" xfId="0" applyFill="1" applyBorder="1" applyAlignment="1">
      <alignment vertical="center"/>
    </xf>
    <xf numFmtId="164" fontId="0" fillId="4" borderId="0" xfId="1" applyNumberFormat="1" applyFont="1" applyFill="1" applyBorder="1" applyAlignment="1">
      <alignment vertical="center"/>
    </xf>
    <xf numFmtId="0" fontId="2" fillId="4" borderId="0" xfId="0" applyFont="1" applyFill="1" applyBorder="1" applyAlignment="1">
      <alignment vertical="center"/>
    </xf>
    <xf numFmtId="164" fontId="2" fillId="4" borderId="0" xfId="1" applyNumberFormat="1" applyFont="1" applyFill="1" applyBorder="1" applyAlignment="1">
      <alignment vertical="center"/>
    </xf>
    <xf numFmtId="0" fontId="14" fillId="4" borderId="0" xfId="0" applyFont="1" applyFill="1" applyBorder="1" applyAlignment="1">
      <alignment vertical="center"/>
    </xf>
    <xf numFmtId="0" fontId="14" fillId="4" borderId="0" xfId="0" applyFont="1" applyFill="1" applyBorder="1" applyAlignment="1">
      <alignment horizontal="center" vertical="center"/>
    </xf>
    <xf numFmtId="0" fontId="23" fillId="4" borderId="0" xfId="2" applyFont="1" applyFill="1" applyBorder="1" applyAlignment="1">
      <alignment horizontal="left" vertical="top" wrapText="1"/>
    </xf>
    <xf numFmtId="0" fontId="23" fillId="4" borderId="0" xfId="0" quotePrefix="1" applyFont="1" applyFill="1" applyBorder="1"/>
    <xf numFmtId="0" fontId="23" fillId="4" borderId="0" xfId="0" applyFont="1" applyFill="1"/>
    <xf numFmtId="0" fontId="0" fillId="0" borderId="2" xfId="0" applyFont="1" applyBorder="1" applyAlignment="1">
      <alignment horizontal="left" vertical="top"/>
    </xf>
    <xf numFmtId="0" fontId="0" fillId="0" borderId="1" xfId="0" applyFont="1" applyBorder="1" applyAlignment="1">
      <alignment vertical="top"/>
    </xf>
    <xf numFmtId="166" fontId="0" fillId="0" borderId="1" xfId="0" applyNumberFormat="1" applyFont="1" applyBorder="1" applyAlignment="1">
      <alignment vertical="top"/>
    </xf>
    <xf numFmtId="164" fontId="0" fillId="0" borderId="1" xfId="0" applyNumberFormat="1" applyFont="1" applyBorder="1" applyAlignment="1">
      <alignment vertical="top"/>
    </xf>
    <xf numFmtId="164" fontId="0" fillId="0" borderId="1" xfId="1" applyNumberFormat="1" applyFont="1" applyBorder="1" applyAlignment="1">
      <alignment vertical="top"/>
    </xf>
    <xf numFmtId="0" fontId="23" fillId="4" borderId="0" xfId="2" applyFont="1" applyFill="1" applyBorder="1" applyAlignment="1">
      <alignment horizontal="left" wrapText="1"/>
    </xf>
    <xf numFmtId="0" fontId="23" fillId="4" borderId="0" xfId="0" quotePrefix="1" applyFont="1" applyFill="1" applyBorder="1" applyAlignment="1">
      <alignment horizontal="left" wrapText="1"/>
    </xf>
    <xf numFmtId="0" fontId="23" fillId="4" borderId="0" xfId="2" applyFont="1" applyFill="1" applyBorder="1" applyAlignment="1">
      <alignment horizontal="left" vertical="top" wrapText="1"/>
    </xf>
    <xf numFmtId="0" fontId="14" fillId="4" borderId="0" xfId="0" applyFont="1" applyFill="1" applyAlignment="1">
      <alignment horizontal="center" vertical="center"/>
    </xf>
    <xf numFmtId="164" fontId="14" fillId="4" borderId="0" xfId="1" applyNumberFormat="1" applyFont="1" applyFill="1" applyAlignment="1">
      <alignment horizontal="center" vertical="center" wrapText="1"/>
    </xf>
    <xf numFmtId="0" fontId="10" fillId="7" borderId="2" xfId="0" applyFont="1" applyFill="1" applyBorder="1" applyAlignment="1">
      <alignment horizontal="center" vertical="center"/>
    </xf>
    <xf numFmtId="0" fontId="10" fillId="7" borderId="13" xfId="0" applyFont="1" applyFill="1" applyBorder="1" applyAlignment="1">
      <alignment horizontal="center" vertical="center"/>
    </xf>
    <xf numFmtId="0" fontId="10" fillId="7" borderId="3" xfId="0" applyFont="1" applyFill="1" applyBorder="1" applyAlignment="1">
      <alignment horizontal="center" vertical="center"/>
    </xf>
    <xf numFmtId="0" fontId="5" fillId="5" borderId="4" xfId="0" applyFont="1" applyFill="1" applyBorder="1" applyAlignment="1">
      <alignment vertical="center" wrapText="1"/>
    </xf>
    <xf numFmtId="0" fontId="5" fillId="5" borderId="6" xfId="0" applyFont="1" applyFill="1" applyBorder="1" applyAlignment="1">
      <alignment vertical="center" wrapText="1"/>
    </xf>
    <xf numFmtId="0" fontId="12" fillId="4" borderId="14" xfId="0" applyFont="1" applyFill="1" applyBorder="1" applyAlignment="1">
      <alignment horizontal="left" vertical="center"/>
    </xf>
    <xf numFmtId="164" fontId="14" fillId="4" borderId="0" xfId="1" applyNumberFormat="1" applyFont="1" applyFill="1" applyAlignment="1">
      <alignment horizontal="center" vertical="center"/>
    </xf>
    <xf numFmtId="0" fontId="17" fillId="5" borderId="4" xfId="0" applyFont="1" applyFill="1" applyBorder="1" applyAlignment="1">
      <alignment vertical="center" wrapText="1"/>
    </xf>
    <xf numFmtId="0" fontId="17" fillId="5" borderId="6" xfId="0" applyFont="1" applyFill="1" applyBorder="1" applyAlignment="1">
      <alignment vertical="center" wrapText="1"/>
    </xf>
    <xf numFmtId="0" fontId="14" fillId="4" borderId="0" xfId="0" applyFont="1" applyFill="1" applyAlignment="1">
      <alignment vertical="center"/>
    </xf>
    <xf numFmtId="0" fontId="17" fillId="5" borderId="2" xfId="0" applyFont="1" applyFill="1" applyBorder="1" applyAlignment="1">
      <alignment vertical="center" wrapText="1"/>
    </xf>
    <xf numFmtId="0" fontId="17" fillId="5" borderId="3" xfId="0" applyFont="1" applyFill="1" applyBorder="1" applyAlignment="1">
      <alignment vertical="center" wrapText="1"/>
    </xf>
    <xf numFmtId="0" fontId="14" fillId="4" borderId="0" xfId="0" applyFont="1" applyFill="1" applyBorder="1" applyAlignment="1">
      <alignment vertical="center"/>
    </xf>
    <xf numFmtId="164" fontId="14" fillId="4" borderId="0" xfId="1" applyNumberFormat="1" applyFont="1" applyFill="1" applyBorder="1" applyAlignment="1">
      <alignment horizontal="center" vertical="center"/>
    </xf>
    <xf numFmtId="0" fontId="14" fillId="4" borderId="0" xfId="0" applyFont="1" applyFill="1" applyBorder="1" applyAlignment="1">
      <alignment horizontal="center" vertical="center"/>
    </xf>
    <xf numFmtId="49" fontId="11" fillId="6" borderId="4" xfId="0" applyNumberFormat="1" applyFont="1" applyFill="1" applyBorder="1" applyAlignment="1">
      <alignment horizontal="center" vertical="center"/>
    </xf>
    <xf numFmtId="49" fontId="11" fillId="6" borderId="5" xfId="0" applyNumberFormat="1" applyFont="1" applyFill="1" applyBorder="1" applyAlignment="1">
      <alignment horizontal="center" vertical="center"/>
    </xf>
    <xf numFmtId="49" fontId="11" fillId="6" borderId="6" xfId="0" applyNumberFormat="1" applyFont="1" applyFill="1" applyBorder="1" applyAlignment="1">
      <alignment horizontal="center" vertical="center"/>
    </xf>
    <xf numFmtId="0" fontId="12" fillId="5" borderId="2" xfId="0" applyFont="1" applyFill="1" applyBorder="1" applyAlignment="1">
      <alignment vertical="center" wrapText="1"/>
    </xf>
    <xf numFmtId="0" fontId="12" fillId="5" borderId="3" xfId="0" applyFont="1" applyFill="1" applyBorder="1" applyAlignment="1">
      <alignment vertical="center" wrapText="1"/>
    </xf>
    <xf numFmtId="0" fontId="14" fillId="4" borderId="0" xfId="0" applyFont="1" applyFill="1" applyAlignment="1">
      <alignment horizontal="left" vertical="center"/>
    </xf>
    <xf numFmtId="0" fontId="10" fillId="7" borderId="2"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2" fillId="5" borderId="4" xfId="0" applyFont="1" applyFill="1" applyBorder="1" applyAlignment="1">
      <alignment vertical="center" wrapText="1"/>
    </xf>
    <xf numFmtId="0" fontId="12" fillId="5" borderId="6" xfId="0" applyFont="1" applyFill="1" applyBorder="1" applyAlignment="1">
      <alignment vertical="center" wrapText="1"/>
    </xf>
  </cellXfs>
  <cellStyles count="3">
    <cellStyle name="Normal" xfId="0" builtinId="0"/>
    <cellStyle name="Normal 3" xfId="2"/>
    <cellStyle name="Pourcentage" xfId="1" builtinId="5"/>
  </cellStyles>
  <dxfs count="0"/>
  <tableStyles count="0" defaultTableStyle="TableStyleMedium2" defaultPivotStyle="PivotStyleLight16"/>
  <colors>
    <mruColors>
      <color rgb="FF2092C6"/>
      <color rgb="FF4E455D"/>
      <color rgb="FF453B50"/>
      <color rgb="FF55A935"/>
      <color rgb="FFE8FAF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018879992942059"/>
          <c:y val="0.12854716689825538"/>
          <c:w val="0.67588757287691981"/>
          <c:h val="0.74703363317975346"/>
        </c:manualLayout>
      </c:layout>
      <c:pieChart>
        <c:varyColors val="1"/>
        <c:ser>
          <c:idx val="0"/>
          <c:order val="0"/>
          <c:dPt>
            <c:idx val="0"/>
            <c:bubble3D val="0"/>
            <c:spPr>
              <a:solidFill>
                <a:srgbClr val="E8FAFE"/>
              </a:solidFill>
            </c:spPr>
          </c:dPt>
          <c:dPt>
            <c:idx val="1"/>
            <c:bubble3D val="0"/>
            <c:spPr>
              <a:solidFill>
                <a:srgbClr val="E8FAFE">
                  <a:lumMod val="90000"/>
                </a:srgbClr>
              </a:solidFill>
            </c:spPr>
          </c:dPt>
          <c:dPt>
            <c:idx val="2"/>
            <c:bubble3D val="0"/>
            <c:spPr>
              <a:solidFill>
                <a:srgbClr val="E8FAFE">
                  <a:lumMod val="75000"/>
                </a:srgbClr>
              </a:solidFill>
            </c:spPr>
          </c:dPt>
          <c:dPt>
            <c:idx val="3"/>
            <c:bubble3D val="0"/>
            <c:spPr>
              <a:solidFill>
                <a:srgbClr val="E8FAFE">
                  <a:lumMod val="50000"/>
                </a:srgbClr>
              </a:solidFill>
            </c:spPr>
          </c:dPt>
          <c:dPt>
            <c:idx val="4"/>
            <c:bubble3D val="0"/>
            <c:spPr>
              <a:solidFill>
                <a:srgbClr val="2092C6"/>
              </a:solidFill>
            </c:spPr>
          </c:dPt>
          <c:dPt>
            <c:idx val="5"/>
            <c:bubble3D val="0"/>
            <c:spPr>
              <a:solidFill>
                <a:srgbClr val="4E455D"/>
              </a:solidFill>
            </c:spPr>
          </c:dPt>
          <c:dPt>
            <c:idx val="6"/>
            <c:bubble3D val="0"/>
            <c:spPr>
              <a:solidFill>
                <a:srgbClr val="55A935"/>
              </a:solidFill>
            </c:spPr>
          </c:dPt>
          <c:dPt>
            <c:idx val="7"/>
            <c:bubble3D val="0"/>
            <c:spPr>
              <a:solidFill>
                <a:srgbClr val="55A935">
                  <a:lumMod val="75000"/>
                </a:srgbClr>
              </a:solidFill>
            </c:spPr>
          </c:dPt>
          <c:dPt>
            <c:idx val="8"/>
            <c:bubble3D val="0"/>
            <c:spPr>
              <a:solidFill>
                <a:srgbClr val="55A935">
                  <a:lumMod val="50000"/>
                </a:srgbClr>
              </a:solidFill>
            </c:spPr>
          </c:dPt>
          <c:dPt>
            <c:idx val="9"/>
            <c:bubble3D val="0"/>
            <c:spPr>
              <a:solidFill>
                <a:sysClr val="window" lastClr="FFFFFF"/>
              </a:solidFill>
            </c:spPr>
          </c:dPt>
          <c:dLbls>
            <c:dLbl>
              <c:idx val="0"/>
              <c:layout>
                <c:manualLayout>
                  <c:x val="-0.16483288531531745"/>
                  <c:y val="0.16275793699162217"/>
                </c:manualLayout>
              </c:layout>
              <c:dLblPos val="bestFit"/>
              <c:showLegendKey val="0"/>
              <c:showVal val="1"/>
              <c:showCatName val="1"/>
              <c:showSerName val="0"/>
              <c:showPercent val="0"/>
              <c:showBubbleSize val="0"/>
              <c:separator>
</c:separator>
            </c:dLbl>
            <c:dLbl>
              <c:idx val="1"/>
              <c:layout>
                <c:manualLayout>
                  <c:x val="-0.16415094638849909"/>
                  <c:y val="-0.22836465875202133"/>
                </c:manualLayout>
              </c:layout>
              <c:dLblPos val="bestFit"/>
              <c:showLegendKey val="0"/>
              <c:showVal val="1"/>
              <c:showCatName val="1"/>
              <c:showSerName val="0"/>
              <c:showPercent val="0"/>
              <c:showBubbleSize val="0"/>
              <c:separator>
</c:separator>
            </c:dLbl>
            <c:dLbl>
              <c:idx val="2"/>
              <c:layout>
                <c:manualLayout>
                  <c:x val="0.23109217171717172"/>
                  <c:y val="-8.6826797385620921E-3"/>
                </c:manualLayout>
              </c:layout>
              <c:dLblPos val="bestFit"/>
              <c:showLegendKey val="0"/>
              <c:showVal val="1"/>
              <c:showCatName val="1"/>
              <c:showSerName val="0"/>
              <c:showPercent val="0"/>
              <c:showBubbleSize val="0"/>
              <c:separator>
</c:separator>
            </c:dLbl>
            <c:numFmt formatCode="0%" sourceLinked="0"/>
            <c:txPr>
              <a:bodyPr/>
              <a:lstStyle/>
              <a:p>
                <a:pPr>
                  <a:defRPr sz="800">
                    <a:latin typeface="Arial" pitchFamily="34" charset="0"/>
                    <a:cs typeface="Arial" pitchFamily="34" charset="0"/>
                  </a:defRPr>
                </a:pPr>
                <a:endParaRPr lang="fr-FR"/>
              </a:p>
            </c:txPr>
            <c:dLblPos val="bestFit"/>
            <c:showLegendKey val="0"/>
            <c:showVal val="1"/>
            <c:showCatName val="1"/>
            <c:showSerName val="0"/>
            <c:showPercent val="0"/>
            <c:showBubbleSize val="0"/>
            <c:separator>
</c:separator>
            <c:showLeaderLines val="1"/>
          </c:dLbls>
          <c:cat>
            <c:strRef>
              <c:f>('type hospit'!$A$12:$A$13,'type hospit'!$A$15)</c:f>
              <c:strCache>
                <c:ptCount val="3"/>
                <c:pt idx="0">
                  <c:v>Ambulatoire </c:v>
                </c:pt>
                <c:pt idx="1">
                  <c:v>Hospitalisation complète </c:v>
                </c:pt>
                <c:pt idx="2">
                  <c:v>Séances / forfaits</c:v>
                </c:pt>
              </c:strCache>
            </c:strRef>
          </c:cat>
          <c:val>
            <c:numRef>
              <c:f>('type hospit'!$P$12:$P$13,'type hospit'!$P$15)</c:f>
              <c:numCache>
                <c:formatCode>0.0%</c:formatCode>
                <c:ptCount val="3"/>
                <c:pt idx="0">
                  <c:v>0.29243813302564542</c:v>
                </c:pt>
                <c:pt idx="1">
                  <c:v>0.25038990369896225</c:v>
                </c:pt>
                <c:pt idx="2">
                  <c:v>0.45717196327539222</c:v>
                </c:pt>
              </c:numCache>
            </c:numRef>
          </c:val>
        </c:ser>
        <c:dLbls>
          <c:dLblPos val="outEnd"/>
          <c:showLegendKey val="0"/>
          <c:showVal val="1"/>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CF4DD"/>
    </a:solidFill>
    <a:ln>
      <a:noFill/>
    </a:ln>
  </c:spPr>
  <c:printSettings>
    <c:headerFooter/>
    <c:pageMargins b="0.75" l="0.7" r="0.7" t="0.75" header="0.3" footer="0.3"/>
    <c:pageSetup paperSize="9"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018879992942059"/>
          <c:y val="0.12854716689825538"/>
          <c:w val="0.67588757287691981"/>
          <c:h val="0.74703363317975346"/>
        </c:manualLayout>
      </c:layout>
      <c:pieChart>
        <c:varyColors val="1"/>
        <c:ser>
          <c:idx val="0"/>
          <c:order val="0"/>
          <c:dPt>
            <c:idx val="0"/>
            <c:bubble3D val="0"/>
            <c:spPr>
              <a:solidFill>
                <a:srgbClr val="E8FAFE"/>
              </a:solidFill>
            </c:spPr>
          </c:dPt>
          <c:dPt>
            <c:idx val="1"/>
            <c:bubble3D val="0"/>
            <c:spPr>
              <a:solidFill>
                <a:srgbClr val="E8FAFE">
                  <a:lumMod val="90000"/>
                </a:srgbClr>
              </a:solidFill>
            </c:spPr>
          </c:dPt>
          <c:dPt>
            <c:idx val="2"/>
            <c:bubble3D val="0"/>
            <c:spPr>
              <a:solidFill>
                <a:srgbClr val="E8FAFE">
                  <a:lumMod val="75000"/>
                </a:srgbClr>
              </a:solidFill>
            </c:spPr>
          </c:dPt>
          <c:dPt>
            <c:idx val="3"/>
            <c:bubble3D val="0"/>
            <c:spPr>
              <a:solidFill>
                <a:srgbClr val="E8FAFE">
                  <a:lumMod val="50000"/>
                </a:srgbClr>
              </a:solidFill>
            </c:spPr>
          </c:dPt>
          <c:dPt>
            <c:idx val="4"/>
            <c:bubble3D val="0"/>
            <c:spPr>
              <a:solidFill>
                <a:srgbClr val="2092C6"/>
              </a:solidFill>
            </c:spPr>
          </c:dPt>
          <c:dPt>
            <c:idx val="5"/>
            <c:bubble3D val="0"/>
            <c:spPr>
              <a:solidFill>
                <a:srgbClr val="4E455D"/>
              </a:solidFill>
            </c:spPr>
          </c:dPt>
          <c:dPt>
            <c:idx val="6"/>
            <c:bubble3D val="0"/>
            <c:spPr>
              <a:solidFill>
                <a:srgbClr val="55A935"/>
              </a:solidFill>
            </c:spPr>
          </c:dPt>
          <c:dPt>
            <c:idx val="7"/>
            <c:bubble3D val="0"/>
            <c:spPr>
              <a:solidFill>
                <a:srgbClr val="55A935">
                  <a:lumMod val="75000"/>
                </a:srgbClr>
              </a:solidFill>
            </c:spPr>
          </c:dPt>
          <c:dPt>
            <c:idx val="8"/>
            <c:bubble3D val="0"/>
            <c:spPr>
              <a:solidFill>
                <a:srgbClr val="55A935">
                  <a:lumMod val="50000"/>
                </a:srgbClr>
              </a:solidFill>
            </c:spPr>
          </c:dPt>
          <c:dPt>
            <c:idx val="9"/>
            <c:bubble3D val="0"/>
            <c:spPr>
              <a:solidFill>
                <a:sysClr val="window" lastClr="FFFFFF"/>
              </a:solidFill>
            </c:spPr>
          </c:dPt>
          <c:dLbls>
            <c:dLbl>
              <c:idx val="0"/>
              <c:layout>
                <c:manualLayout>
                  <c:x val="-1.1204481792717087E-2"/>
                  <c:y val="1.1824768800018569E-18"/>
                </c:manualLayout>
              </c:layout>
              <c:dLblPos val="bestFit"/>
              <c:showLegendKey val="0"/>
              <c:showVal val="1"/>
              <c:showCatName val="1"/>
              <c:showSerName val="0"/>
              <c:showPercent val="0"/>
              <c:showBubbleSize val="0"/>
              <c:separator>
</c:separator>
            </c:dLbl>
            <c:dLbl>
              <c:idx val="1"/>
              <c:layout>
                <c:manualLayout>
                  <c:x val="-3.7348272642390291E-3"/>
                  <c:y val="8.2559339525283791E-3"/>
                </c:manualLayout>
              </c:layout>
              <c:dLblPos val="bestFit"/>
              <c:showLegendKey val="0"/>
              <c:showVal val="1"/>
              <c:showCatName val="1"/>
              <c:showSerName val="0"/>
              <c:showPercent val="0"/>
              <c:showBubbleSize val="0"/>
              <c:separator>
</c:separator>
            </c:dLbl>
            <c:dLbl>
              <c:idx val="2"/>
              <c:layout>
                <c:manualLayout>
                  <c:x val="2.8609848484848485E-2"/>
                  <c:y val="0"/>
                </c:manualLayout>
              </c:layout>
              <c:dLblPos val="bestFit"/>
              <c:showLegendKey val="0"/>
              <c:showVal val="1"/>
              <c:showCatName val="1"/>
              <c:showSerName val="0"/>
              <c:showPercent val="0"/>
              <c:showBubbleSize val="0"/>
              <c:separator>
</c:separator>
            </c:dLbl>
            <c:dLbl>
              <c:idx val="3"/>
              <c:layout>
                <c:manualLayout>
                  <c:x val="4.3549242424242421E-2"/>
                  <c:y val="-8.2558823529411771E-3"/>
                </c:manualLayout>
              </c:layout>
              <c:dLblPos val="bestFit"/>
              <c:showLegendKey val="0"/>
              <c:showVal val="1"/>
              <c:showCatName val="1"/>
              <c:showSerName val="0"/>
              <c:showPercent val="0"/>
              <c:showBubbleSize val="0"/>
              <c:separator>
</c:separator>
            </c:dLbl>
            <c:dLbl>
              <c:idx val="4"/>
              <c:layout>
                <c:manualLayout>
                  <c:x val="-1.2026515151515151E-2"/>
                  <c:y val="8.2558823529411771E-3"/>
                </c:manualLayout>
              </c:layout>
              <c:dLblPos val="bestFit"/>
              <c:showLegendKey val="0"/>
              <c:showVal val="1"/>
              <c:showCatName val="1"/>
              <c:showSerName val="0"/>
              <c:showPercent val="0"/>
              <c:showBubbleSize val="0"/>
              <c:separator>
</c:separator>
            </c:dLbl>
            <c:dLbl>
              <c:idx val="5"/>
              <c:layout>
                <c:manualLayout>
                  <c:x val="3.734848484848485E-3"/>
                  <c:y val="-2.9142156862745173E-2"/>
                </c:manualLayout>
              </c:layout>
              <c:dLblPos val="bestFit"/>
              <c:showLegendKey val="0"/>
              <c:showVal val="1"/>
              <c:showCatName val="1"/>
              <c:showSerName val="0"/>
              <c:showPercent val="0"/>
              <c:showBubbleSize val="0"/>
              <c:separator>
</c:separator>
            </c:dLbl>
            <c:dLbl>
              <c:idx val="6"/>
              <c:layout>
                <c:manualLayout>
                  <c:x val="0"/>
                  <c:y val="8.2559339525283791E-3"/>
                </c:manualLayout>
              </c:layout>
              <c:dLblPos val="bestFit"/>
              <c:showLegendKey val="0"/>
              <c:showVal val="1"/>
              <c:showCatName val="1"/>
              <c:showSerName val="0"/>
              <c:showPercent val="0"/>
              <c:showBubbleSize val="0"/>
              <c:separator>
</c:separator>
            </c:dLbl>
            <c:dLbl>
              <c:idx val="7"/>
              <c:layout>
                <c:manualLayout>
                  <c:x val="-1.1204481792717087E-2"/>
                  <c:y val="1.238390092879257E-2"/>
                </c:manualLayout>
              </c:layout>
              <c:dLblPos val="bestFit"/>
              <c:showLegendKey val="0"/>
              <c:showVal val="1"/>
              <c:showCatName val="1"/>
              <c:showSerName val="0"/>
              <c:showPercent val="0"/>
              <c:showBubbleSize val="0"/>
              <c:separator>
</c:separator>
            </c:dLbl>
            <c:numFmt formatCode="0%" sourceLinked="0"/>
            <c:txPr>
              <a:bodyPr/>
              <a:lstStyle/>
              <a:p>
                <a:pPr>
                  <a:defRPr sz="800">
                    <a:latin typeface="Arial" pitchFamily="34" charset="0"/>
                    <a:cs typeface="Arial" pitchFamily="34" charset="0"/>
                  </a:defRPr>
                </a:pPr>
                <a:endParaRPr lang="fr-FR"/>
              </a:p>
            </c:txPr>
            <c:dLblPos val="outEnd"/>
            <c:showLegendKey val="0"/>
            <c:showVal val="1"/>
            <c:showCatName val="1"/>
            <c:showSerName val="0"/>
            <c:showPercent val="0"/>
            <c:showBubbleSize val="0"/>
            <c:separator>
</c:separator>
            <c:showLeaderLines val="1"/>
          </c:dLbls>
          <c:cat>
            <c:strRef>
              <c:f>(CAS_hs!$A$12:$A$13,CAS_hs!$A$15:$A$16,CAS_hs!$A$18:$A$19,CAS_hs!$A$21)</c:f>
              <c:strCache>
                <c:ptCount val="7"/>
                <c:pt idx="0">
                  <c:v>Chirurgie ambulatoire</c:v>
                </c:pt>
                <c:pt idx="1">
                  <c:v>Chirurgie non ambulatoire</c:v>
                </c:pt>
                <c:pt idx="2">
                  <c:v>Séjour sans acte classant sans nuitée</c:v>
                </c:pt>
                <c:pt idx="3">
                  <c:v>Séjour sans acte classant avec nuitée(s)</c:v>
                </c:pt>
                <c:pt idx="4">
                  <c:v>Obstétrique mère (*)</c:v>
                </c:pt>
                <c:pt idx="5">
                  <c:v>Obstétrique enfant (**)</c:v>
                </c:pt>
                <c:pt idx="6">
                  <c:v>Techniques peu invasives</c:v>
                </c:pt>
              </c:strCache>
            </c:strRef>
          </c:cat>
          <c:val>
            <c:numRef>
              <c:f>(CAS_hs!$P$12:$P$13,CAS_hs!$P$15:$P$16,CAS_hs!$P$18:$P$19,CAS_hs!$P$21)</c:f>
              <c:numCache>
                <c:formatCode>0.0%</c:formatCode>
                <c:ptCount val="7"/>
                <c:pt idx="0">
                  <c:v>0.25041454619524567</c:v>
                </c:pt>
                <c:pt idx="1">
                  <c:v>0.23896797889235802</c:v>
                </c:pt>
                <c:pt idx="2">
                  <c:v>3.0843828274437539E-2</c:v>
                </c:pt>
                <c:pt idx="3">
                  <c:v>0.11119370208052858</c:v>
                </c:pt>
                <c:pt idx="4">
                  <c:v>4.351239182810894E-2</c:v>
                </c:pt>
                <c:pt idx="5">
                  <c:v>3.317276630415756E-2</c:v>
                </c:pt>
                <c:pt idx="6">
                  <c:v>0.29189478642516364</c:v>
                </c:pt>
              </c:numCache>
            </c:numRef>
          </c:val>
        </c:ser>
        <c:dLbls>
          <c:dLblPos val="outEnd"/>
          <c:showLegendKey val="0"/>
          <c:showVal val="1"/>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CF4DD"/>
    </a:solidFill>
    <a:ln>
      <a:noFill/>
    </a:ln>
  </c:spPr>
  <c:printSettings>
    <c:headerFooter/>
    <c:pageMargins b="0.75" l="0.7" r="0.7" t="0.75" header="0.3" footer="0.3"/>
    <c:pageSetup paperSize="9"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pieChart>
        <c:varyColors val="1"/>
        <c:ser>
          <c:idx val="0"/>
          <c:order val="0"/>
          <c:dPt>
            <c:idx val="0"/>
            <c:bubble3D val="0"/>
            <c:spPr>
              <a:solidFill>
                <a:srgbClr val="E2F4DD"/>
              </a:solidFill>
            </c:spPr>
          </c:dPt>
          <c:dPt>
            <c:idx val="1"/>
            <c:bubble3D val="0"/>
            <c:spPr>
              <a:solidFill>
                <a:srgbClr val="B8E3A7"/>
              </a:solidFill>
            </c:spPr>
          </c:dPt>
          <c:dPt>
            <c:idx val="2"/>
            <c:bubble3D val="0"/>
            <c:spPr>
              <a:solidFill>
                <a:srgbClr val="94D67B"/>
              </a:solidFill>
            </c:spPr>
          </c:dPt>
          <c:dPt>
            <c:idx val="3"/>
            <c:bubble3D val="0"/>
            <c:spPr>
              <a:solidFill>
                <a:srgbClr val="407F28"/>
              </a:solidFill>
            </c:spPr>
          </c:dPt>
          <c:dPt>
            <c:idx val="4"/>
            <c:bubble3D val="0"/>
            <c:spPr>
              <a:solidFill>
                <a:srgbClr val="2A551A"/>
              </a:solidFill>
            </c:spPr>
          </c:dPt>
          <c:dPt>
            <c:idx val="5"/>
            <c:bubble3D val="0"/>
            <c:spPr>
              <a:solidFill>
                <a:srgbClr val="002341"/>
              </a:solidFill>
            </c:spPr>
          </c:dPt>
          <c:dPt>
            <c:idx val="6"/>
            <c:bubble3D val="0"/>
            <c:spPr>
              <a:solidFill>
                <a:srgbClr val="70C8ED"/>
              </a:solidFill>
            </c:spPr>
          </c:dPt>
          <c:dPt>
            <c:idx val="7"/>
            <c:bubble3D val="0"/>
            <c:spPr>
              <a:solidFill>
                <a:srgbClr val="2594C5"/>
              </a:solidFill>
            </c:spPr>
          </c:dPt>
          <c:dLbls>
            <c:dLbl>
              <c:idx val="0"/>
              <c:layout>
                <c:manualLayout>
                  <c:x val="-7.4487895716945996E-3"/>
                  <c:y val="0"/>
                </c:manualLayout>
              </c:layout>
              <c:dLblPos val="bestFit"/>
              <c:showLegendKey val="0"/>
              <c:showVal val="0"/>
              <c:showCatName val="1"/>
              <c:showSerName val="0"/>
              <c:showPercent val="1"/>
              <c:showBubbleSize val="0"/>
              <c:separator>
</c:separator>
            </c:dLbl>
            <c:dLbl>
              <c:idx val="1"/>
              <c:layout>
                <c:manualLayout>
                  <c:x val="0"/>
                  <c:y val="8.2559339525283791E-3"/>
                </c:manualLayout>
              </c:layout>
              <c:dLblPos val="bestFit"/>
              <c:showLegendKey val="0"/>
              <c:showVal val="0"/>
              <c:showCatName val="1"/>
              <c:showSerName val="0"/>
              <c:showPercent val="1"/>
              <c:showBubbleSize val="0"/>
              <c:separator>
</c:separator>
            </c:dLbl>
            <c:dLbl>
              <c:idx val="2"/>
              <c:layout>
                <c:manualLayout>
                  <c:x val="-3.7243947858472998E-3"/>
                  <c:y val="-1.238390092879257E-2"/>
                </c:manualLayout>
              </c:layout>
              <c:dLblPos val="bestFit"/>
              <c:showLegendKey val="0"/>
              <c:showVal val="0"/>
              <c:showCatName val="1"/>
              <c:showSerName val="0"/>
              <c:showPercent val="1"/>
              <c:showBubbleSize val="0"/>
              <c:separator>
</c:separator>
            </c:dLbl>
            <c:dLbl>
              <c:idx val="3"/>
              <c:layout>
                <c:manualLayout>
                  <c:x val="3.1556186868686867E-3"/>
                  <c:y val="-3.7285947712418298E-2"/>
                </c:manualLayout>
              </c:layout>
              <c:dLblPos val="bestFit"/>
              <c:showLegendKey val="0"/>
              <c:showVal val="0"/>
              <c:showCatName val="1"/>
              <c:showSerName val="0"/>
              <c:showPercent val="1"/>
              <c:showBubbleSize val="0"/>
              <c:separator>
</c:separator>
            </c:dLbl>
            <c:dLbl>
              <c:idx val="4"/>
              <c:layout>
                <c:manualLayout>
                  <c:x val="3.4400252525252526E-3"/>
                  <c:y val="4.1281045751633983E-3"/>
                </c:manualLayout>
              </c:layout>
              <c:dLblPos val="bestFit"/>
              <c:showLegendKey val="0"/>
              <c:showVal val="0"/>
              <c:showCatName val="1"/>
              <c:showSerName val="0"/>
              <c:showPercent val="1"/>
              <c:showBubbleSize val="0"/>
              <c:separator>
</c:separator>
            </c:dLbl>
            <c:dLbl>
              <c:idx val="5"/>
              <c:layout>
                <c:manualLayout>
                  <c:x val="0"/>
                  <c:y val="-4.152549019607843E-2"/>
                </c:manualLayout>
              </c:layout>
              <c:dLblPos val="bestFit"/>
              <c:showLegendKey val="0"/>
              <c:showVal val="0"/>
              <c:showCatName val="1"/>
              <c:showSerName val="0"/>
              <c:showPercent val="1"/>
              <c:showBubbleSize val="0"/>
              <c:separator>
</c:separator>
            </c:dLbl>
            <c:dLbl>
              <c:idx val="6"/>
              <c:layout>
                <c:manualLayout>
                  <c:x val="2.004419191919192E-2"/>
                  <c:y val="8.2558823529411771E-3"/>
                </c:manualLayout>
              </c:layout>
              <c:dLblPos val="bestFit"/>
              <c:showLegendKey val="0"/>
              <c:showVal val="0"/>
              <c:showCatName val="1"/>
              <c:showSerName val="0"/>
              <c:showPercent val="1"/>
              <c:showBubbleSize val="0"/>
              <c:separator>
</c:separator>
            </c:dLbl>
            <c:dLbl>
              <c:idx val="7"/>
              <c:layout>
                <c:manualLayout>
                  <c:x val="1.1173184357541917E-2"/>
                  <c:y val="-4.1279669762641896E-3"/>
                </c:manualLayout>
              </c:layout>
              <c:dLblPos val="bestFit"/>
              <c:showLegendKey val="0"/>
              <c:showVal val="0"/>
              <c:showCatName val="1"/>
              <c:showSerName val="0"/>
              <c:showPercent val="1"/>
              <c:showBubbleSize val="0"/>
              <c:separator>
</c:separator>
            </c:dLbl>
            <c:numFmt formatCode="0%" sourceLinked="0"/>
            <c:txPr>
              <a:bodyPr/>
              <a:lstStyle/>
              <a:p>
                <a:pPr>
                  <a:defRPr sz="800">
                    <a:solidFill>
                      <a:schemeClr val="tx1"/>
                    </a:solidFill>
                    <a:latin typeface="Arial"/>
                    <a:cs typeface="Arial"/>
                  </a:defRPr>
                </a:pPr>
                <a:endParaRPr lang="fr-FR"/>
              </a:p>
            </c:txPr>
            <c:dLblPos val="outEnd"/>
            <c:showLegendKey val="0"/>
            <c:showVal val="0"/>
            <c:showCatName val="1"/>
            <c:showSerName val="0"/>
            <c:showPercent val="1"/>
            <c:showBubbleSize val="0"/>
            <c:separator>
</c:separator>
            <c:showLeaderLines val="1"/>
          </c:dLbls>
          <c:cat>
            <c:strRef>
              <c:f>(CAS_hs!$A$12:$A$13,CAS_hs!$A$15:$A$16,CAS_hs!$A$18:$A$19,CAS_hs!$A$21)</c:f>
              <c:strCache>
                <c:ptCount val="7"/>
                <c:pt idx="0">
                  <c:v>Chirurgie ambulatoire</c:v>
                </c:pt>
                <c:pt idx="1">
                  <c:v>Chirurgie non ambulatoire</c:v>
                </c:pt>
                <c:pt idx="2">
                  <c:v>Séjour sans acte classant sans nuitée</c:v>
                </c:pt>
                <c:pt idx="3">
                  <c:v>Séjour sans acte classant avec nuitée(s)</c:v>
                </c:pt>
                <c:pt idx="4">
                  <c:v>Obstétrique mère (*)</c:v>
                </c:pt>
                <c:pt idx="5">
                  <c:v>Obstétrique enfant (**)</c:v>
                </c:pt>
                <c:pt idx="6">
                  <c:v>Techniques peu invasives</c:v>
                </c:pt>
              </c:strCache>
            </c:strRef>
          </c:cat>
          <c:val>
            <c:numRef>
              <c:f>(CAS_hs!$Q$12:$Q$13,CAS_hs!$Q$15:$Q$16,CAS_hs!$Q$18:$Q$19,CAS_hs!$Q$21)</c:f>
              <c:numCache>
                <c:formatCode>0.0%</c:formatCode>
                <c:ptCount val="7"/>
                <c:pt idx="0">
                  <c:v>0.1612345847113171</c:v>
                </c:pt>
                <c:pt idx="1">
                  <c:v>0.46647136774300763</c:v>
                </c:pt>
                <c:pt idx="2">
                  <c:v>9.0326236925307429E-3</c:v>
                </c:pt>
                <c:pt idx="3">
                  <c:v>0.13621628497378227</c:v>
                </c:pt>
                <c:pt idx="4">
                  <c:v>5.2392090663881598E-2</c:v>
                </c:pt>
                <c:pt idx="5">
                  <c:v>2.4252581701693501E-2</c:v>
                </c:pt>
                <c:pt idx="6">
                  <c:v>0.15040046650785333</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8FAFE"/>
    </a:solidFill>
    <a:ln>
      <a:noFill/>
    </a:ln>
  </c:spPr>
  <c:printSettings>
    <c:headerFooter/>
    <c:pageMargins b="0.75" l="0.7" r="0.7" t="0.75" header="0.3" footer="0.3"/>
    <c:pageSetup paperSize="9"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2011/2012</c:v>
          </c:tx>
          <c:spPr>
            <a:solidFill>
              <a:srgbClr val="4E455D"/>
            </a:solidFill>
            <a:ln w="25400">
              <a:noFill/>
            </a:ln>
          </c:spPr>
          <c:invertIfNegative val="0"/>
          <c:cat>
            <c:strRef>
              <c:f>(CAS_hs!$A$12:$A$13,CAS_hs!$A$15:$A$16,CAS_hs!$A$18:$A$19,CAS_hs!$A$21)</c:f>
              <c:strCache>
                <c:ptCount val="7"/>
                <c:pt idx="0">
                  <c:v>Chirurgie ambulatoire</c:v>
                </c:pt>
                <c:pt idx="1">
                  <c:v>Chirurgie non ambulatoire</c:v>
                </c:pt>
                <c:pt idx="2">
                  <c:v>Séjour sans acte classant sans nuitée</c:v>
                </c:pt>
                <c:pt idx="3">
                  <c:v>Séjour sans acte classant avec nuitée(s)</c:v>
                </c:pt>
                <c:pt idx="4">
                  <c:v>Obstétrique mère (*)</c:v>
                </c:pt>
                <c:pt idx="5">
                  <c:v>Obstétrique enfant (**)</c:v>
                </c:pt>
                <c:pt idx="6">
                  <c:v>Techniques peu invasives</c:v>
                </c:pt>
              </c:strCache>
            </c:strRef>
          </c:cat>
          <c:val>
            <c:numRef>
              <c:f>(CAS_hs!$H$12:$H$13,CAS_hs!$H$15:$H$16,CAS_hs!$H$18:$H$19,CAS_hs!$H$21)</c:f>
              <c:numCache>
                <c:formatCode>\+0.0%;\-0.0%;0</c:formatCode>
                <c:ptCount val="7"/>
                <c:pt idx="0">
                  <c:v>5.0479353676335062E-2</c:v>
                </c:pt>
                <c:pt idx="1">
                  <c:v>2.9713344387388386E-3</c:v>
                </c:pt>
                <c:pt idx="2">
                  <c:v>0.1005289591438964</c:v>
                </c:pt>
                <c:pt idx="3">
                  <c:v>7.3095083009622041E-3</c:v>
                </c:pt>
                <c:pt idx="4">
                  <c:v>-3.0437013340252086E-2</c:v>
                </c:pt>
                <c:pt idx="5">
                  <c:v>-2.2575149084529494E-2</c:v>
                </c:pt>
                <c:pt idx="6">
                  <c:v>2.1290807494382651E-2</c:v>
                </c:pt>
              </c:numCache>
            </c:numRef>
          </c:val>
        </c:ser>
        <c:ser>
          <c:idx val="1"/>
          <c:order val="1"/>
          <c:tx>
            <c:v>2012/2013</c:v>
          </c:tx>
          <c:spPr>
            <a:solidFill>
              <a:srgbClr val="0095CB"/>
            </a:solidFill>
            <a:ln w="25400">
              <a:noFill/>
            </a:ln>
          </c:spPr>
          <c:invertIfNegative val="0"/>
          <c:cat>
            <c:strRef>
              <c:f>(CAS_hs!$A$12:$A$13,CAS_hs!$A$15:$A$16,CAS_hs!$A$18:$A$19,CAS_hs!$A$21)</c:f>
              <c:strCache>
                <c:ptCount val="7"/>
                <c:pt idx="0">
                  <c:v>Chirurgie ambulatoire</c:v>
                </c:pt>
                <c:pt idx="1">
                  <c:v>Chirurgie non ambulatoire</c:v>
                </c:pt>
                <c:pt idx="2">
                  <c:v>Séjour sans acte classant sans nuitée</c:v>
                </c:pt>
                <c:pt idx="3">
                  <c:v>Séjour sans acte classant avec nuitée(s)</c:v>
                </c:pt>
                <c:pt idx="4">
                  <c:v>Obstétrique mère (*)</c:v>
                </c:pt>
                <c:pt idx="5">
                  <c:v>Obstétrique enfant (**)</c:v>
                </c:pt>
                <c:pt idx="6">
                  <c:v>Techniques peu invasives</c:v>
                </c:pt>
              </c:strCache>
            </c:strRef>
          </c:cat>
          <c:val>
            <c:numRef>
              <c:f>(CAS_hs!$K$12:$K$13,CAS_hs!$K$15:$K$16,CAS_hs!$K$18:$K$19,CAS_hs!$K$21)</c:f>
              <c:numCache>
                <c:formatCode>\+0.0%;\-0.0%;0</c:formatCode>
                <c:ptCount val="7"/>
                <c:pt idx="0">
                  <c:v>6.3440437386968695E-2</c:v>
                </c:pt>
                <c:pt idx="1">
                  <c:v>-1.1956356887745509E-2</c:v>
                </c:pt>
                <c:pt idx="2">
                  <c:v>-2.8921502685039003E-2</c:v>
                </c:pt>
                <c:pt idx="3">
                  <c:v>-7.4824345993248402E-4</c:v>
                </c:pt>
                <c:pt idx="4">
                  <c:v>-4.9816283401969946E-2</c:v>
                </c:pt>
                <c:pt idx="5">
                  <c:v>-4.3159064017121371E-2</c:v>
                </c:pt>
                <c:pt idx="6">
                  <c:v>1.8325006523291124E-2</c:v>
                </c:pt>
              </c:numCache>
            </c:numRef>
          </c:val>
        </c:ser>
        <c:dLbls>
          <c:showLegendKey val="0"/>
          <c:showVal val="0"/>
          <c:showCatName val="0"/>
          <c:showSerName val="0"/>
          <c:showPercent val="0"/>
          <c:showBubbleSize val="0"/>
        </c:dLbls>
        <c:gapWidth val="75"/>
        <c:overlap val="-25"/>
        <c:axId val="117971200"/>
        <c:axId val="118013952"/>
      </c:barChart>
      <c:catAx>
        <c:axId val="117971200"/>
        <c:scaling>
          <c:orientation val="minMax"/>
        </c:scaling>
        <c:delete val="0"/>
        <c:axPos val="b"/>
        <c:numFmt formatCode="General" sourceLinked="1"/>
        <c:majorTickMark val="none"/>
        <c:minorTickMark val="none"/>
        <c:tickLblPos val="low"/>
        <c:spPr>
          <a:ln w="3175">
            <a:solidFill>
              <a:srgbClr val="808080"/>
            </a:solidFill>
            <a:prstDash val="solid"/>
          </a:ln>
        </c:spPr>
        <c:txPr>
          <a:bodyPr rot="0" vert="horz"/>
          <a:lstStyle/>
          <a:p>
            <a:pPr>
              <a:defRPr>
                <a:solidFill>
                  <a:srgbClr val="4E455D"/>
                </a:solidFill>
              </a:defRPr>
            </a:pPr>
            <a:endParaRPr lang="fr-FR"/>
          </a:p>
        </c:txPr>
        <c:crossAx val="118013952"/>
        <c:crosses val="autoZero"/>
        <c:auto val="1"/>
        <c:lblAlgn val="ctr"/>
        <c:lblOffset val="100"/>
        <c:noMultiLvlLbl val="0"/>
      </c:catAx>
      <c:valAx>
        <c:axId val="118013952"/>
        <c:scaling>
          <c:orientation val="minMax"/>
        </c:scaling>
        <c:delete val="0"/>
        <c:axPos val="l"/>
        <c:majorGridlines>
          <c:spPr>
            <a:ln w="3175">
              <a:solidFill>
                <a:sysClr val="window" lastClr="FFFFFF"/>
              </a:solidFill>
              <a:prstDash val="solid"/>
            </a:ln>
          </c:spPr>
        </c:majorGridlines>
        <c:numFmt formatCode="0%" sourceLinked="0"/>
        <c:majorTickMark val="none"/>
        <c:minorTickMark val="none"/>
        <c:tickLblPos val="nextTo"/>
        <c:spPr>
          <a:ln w="9525">
            <a:solidFill>
              <a:srgbClr val="4E455D"/>
            </a:solidFill>
          </a:ln>
        </c:spPr>
        <c:txPr>
          <a:bodyPr rot="0" vert="horz"/>
          <a:lstStyle/>
          <a:p>
            <a:pPr>
              <a:defRPr b="1" i="0">
                <a:solidFill>
                  <a:srgbClr val="4E455D"/>
                </a:solidFill>
              </a:defRPr>
            </a:pPr>
            <a:endParaRPr lang="fr-FR"/>
          </a:p>
        </c:txPr>
        <c:crossAx val="117971200"/>
        <c:crosses val="autoZero"/>
        <c:crossBetween val="between"/>
      </c:valAx>
      <c:spPr>
        <a:noFill/>
        <a:ln w="25400">
          <a:noFill/>
        </a:ln>
      </c:spPr>
    </c:plotArea>
    <c:legend>
      <c:legendPos val="b"/>
      <c:layout/>
      <c:overlay val="0"/>
      <c:spPr>
        <a:noFill/>
        <a:ln w="25400">
          <a:noFill/>
        </a:ln>
      </c:spPr>
      <c:txPr>
        <a:bodyPr/>
        <a:lstStyle/>
        <a:p>
          <a:pPr>
            <a:defRPr b="1">
              <a:solidFill>
                <a:srgbClr val="4E455D"/>
              </a:solidFill>
            </a:defRPr>
          </a:pPr>
          <a:endParaRPr lang="fr-FR"/>
        </a:p>
      </c:txPr>
    </c:legend>
    <c:plotVisOnly val="1"/>
    <c:dispBlanksAs val="gap"/>
    <c:showDLblsOverMax val="0"/>
  </c:chart>
  <c:spPr>
    <a:solidFill>
      <a:srgbClr val="E8FAFE"/>
    </a:solidFill>
    <a:ln w="3175">
      <a:noFill/>
      <a:prstDash val="solid"/>
    </a:ln>
  </c:spPr>
  <c:txPr>
    <a:bodyPr/>
    <a:lstStyle/>
    <a:p>
      <a:pPr>
        <a:defRPr sz="800" b="0" i="0" u="none" strike="noStrike" baseline="0">
          <a:solidFill>
            <a:schemeClr val="tx1"/>
          </a:solidFill>
          <a:latin typeface="Arial"/>
          <a:ea typeface="Arial"/>
          <a:cs typeface="Arial"/>
        </a:defRPr>
      </a:pPr>
      <a:endParaRPr lang="fr-FR"/>
    </a:p>
  </c:txPr>
  <c:printSettings>
    <c:headerFooter/>
    <c:pageMargins b="0.75" l="0.7" r="0.7" t="0.75" header="0.3" footer="0.3"/>
    <c:pageSetup paperSize="9"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018879992942059"/>
          <c:y val="0.12854716689825538"/>
          <c:w val="0.67588757287691981"/>
          <c:h val="0.74703363317975346"/>
        </c:manualLayout>
      </c:layout>
      <c:pieChart>
        <c:varyColors val="1"/>
        <c:ser>
          <c:idx val="0"/>
          <c:order val="0"/>
          <c:dPt>
            <c:idx val="0"/>
            <c:bubble3D val="0"/>
            <c:spPr>
              <a:solidFill>
                <a:srgbClr val="E8FAFE"/>
              </a:solidFill>
            </c:spPr>
          </c:dPt>
          <c:dPt>
            <c:idx val="1"/>
            <c:bubble3D val="0"/>
            <c:spPr>
              <a:solidFill>
                <a:srgbClr val="E8FAFE">
                  <a:lumMod val="90000"/>
                </a:srgbClr>
              </a:solidFill>
            </c:spPr>
          </c:dPt>
          <c:dPt>
            <c:idx val="2"/>
            <c:bubble3D val="0"/>
            <c:spPr>
              <a:solidFill>
                <a:srgbClr val="E8FAFE">
                  <a:lumMod val="75000"/>
                </a:srgbClr>
              </a:solidFill>
            </c:spPr>
          </c:dPt>
          <c:dPt>
            <c:idx val="3"/>
            <c:bubble3D val="0"/>
            <c:spPr>
              <a:solidFill>
                <a:srgbClr val="E8FAFE">
                  <a:lumMod val="50000"/>
                </a:srgbClr>
              </a:solidFill>
            </c:spPr>
          </c:dPt>
          <c:dPt>
            <c:idx val="4"/>
            <c:bubble3D val="0"/>
            <c:spPr>
              <a:solidFill>
                <a:srgbClr val="2092C6"/>
              </a:solidFill>
            </c:spPr>
          </c:dPt>
          <c:dPt>
            <c:idx val="5"/>
            <c:bubble3D val="0"/>
            <c:spPr>
              <a:solidFill>
                <a:srgbClr val="4E455D"/>
              </a:solidFill>
            </c:spPr>
          </c:dPt>
          <c:dPt>
            <c:idx val="6"/>
            <c:bubble3D val="0"/>
            <c:spPr>
              <a:solidFill>
                <a:srgbClr val="55A935"/>
              </a:solidFill>
            </c:spPr>
          </c:dPt>
          <c:dPt>
            <c:idx val="7"/>
            <c:bubble3D val="0"/>
            <c:spPr>
              <a:solidFill>
                <a:srgbClr val="55A935">
                  <a:lumMod val="75000"/>
                </a:srgbClr>
              </a:solidFill>
            </c:spPr>
          </c:dPt>
          <c:dPt>
            <c:idx val="8"/>
            <c:bubble3D val="0"/>
            <c:spPr>
              <a:solidFill>
                <a:srgbClr val="55A935">
                  <a:lumMod val="50000"/>
                </a:srgbClr>
              </a:solidFill>
            </c:spPr>
          </c:dPt>
          <c:dPt>
            <c:idx val="9"/>
            <c:bubble3D val="0"/>
            <c:spPr>
              <a:solidFill>
                <a:sysClr val="window" lastClr="FFFFFF"/>
              </a:solidFill>
            </c:spPr>
          </c:dPt>
          <c:dLbls>
            <c:dLbl>
              <c:idx val="0"/>
              <c:layout>
                <c:manualLayout>
                  <c:x val="-1.1204481792717087E-2"/>
                  <c:y val="1.1824768800018569E-18"/>
                </c:manualLayout>
              </c:layout>
              <c:dLblPos val="bestFit"/>
              <c:showLegendKey val="0"/>
              <c:showVal val="1"/>
              <c:showCatName val="1"/>
              <c:showSerName val="0"/>
              <c:showPercent val="0"/>
              <c:showBubbleSize val="0"/>
              <c:separator>
</c:separator>
            </c:dLbl>
            <c:dLbl>
              <c:idx val="1"/>
              <c:layout>
                <c:manualLayout>
                  <c:x val="4.2828282828282832E-3"/>
                  <c:y val="-8.3454248366013079E-3"/>
                </c:manualLayout>
              </c:layout>
              <c:dLblPos val="bestFit"/>
              <c:showLegendKey val="0"/>
              <c:showVal val="1"/>
              <c:showCatName val="1"/>
              <c:showSerName val="0"/>
              <c:showPercent val="0"/>
              <c:showBubbleSize val="0"/>
              <c:separator>
</c:separator>
            </c:dLbl>
            <c:dLbl>
              <c:idx val="2"/>
              <c:layout>
                <c:manualLayout>
                  <c:x val="2.4601010101010103E-2"/>
                  <c:y val="-1.6601307189542409E-2"/>
                </c:manualLayout>
              </c:layout>
              <c:dLblPos val="bestFit"/>
              <c:showLegendKey val="0"/>
              <c:showVal val="1"/>
              <c:showCatName val="1"/>
              <c:showSerName val="0"/>
              <c:showPercent val="0"/>
              <c:showBubbleSize val="0"/>
              <c:separator>
</c:separator>
            </c:dLbl>
            <c:dLbl>
              <c:idx val="3"/>
              <c:layout>
                <c:manualLayout>
                  <c:x val="-4.5568181818181818E-3"/>
                  <c:y val="8.3454248366013079E-3"/>
                </c:manualLayout>
              </c:layout>
              <c:dLblPos val="bestFit"/>
              <c:showLegendKey val="0"/>
              <c:showVal val="1"/>
              <c:showCatName val="1"/>
              <c:showSerName val="0"/>
              <c:showPercent val="0"/>
              <c:showBubbleSize val="0"/>
              <c:separator>
</c:separator>
            </c:dLbl>
            <c:dLbl>
              <c:idx val="4"/>
              <c:layout>
                <c:manualLayout>
                  <c:x val="0"/>
                  <c:y val="8.2559339525283791E-3"/>
                </c:manualLayout>
              </c:layout>
              <c:dLblPos val="bestFit"/>
              <c:showLegendKey val="0"/>
              <c:showVal val="1"/>
              <c:showCatName val="1"/>
              <c:showSerName val="0"/>
              <c:showPercent val="0"/>
              <c:showBubbleSize val="0"/>
              <c:separator>
</c:separator>
            </c:dLbl>
            <c:dLbl>
              <c:idx val="5"/>
              <c:layout>
                <c:manualLayout>
                  <c:x val="3.7348272642390291E-3"/>
                  <c:y val="1.6511867905056758E-2"/>
                </c:manualLayout>
              </c:layout>
              <c:dLblPos val="bestFit"/>
              <c:showLegendKey val="0"/>
              <c:showVal val="1"/>
              <c:showCatName val="1"/>
              <c:showSerName val="0"/>
              <c:showPercent val="0"/>
              <c:showBubbleSize val="0"/>
              <c:separator>
</c:separator>
            </c:dLbl>
            <c:dLbl>
              <c:idx val="6"/>
              <c:layout>
                <c:manualLayout>
                  <c:x val="0"/>
                  <c:y val="8.2559339525283791E-3"/>
                </c:manualLayout>
              </c:layout>
              <c:dLblPos val="bestFit"/>
              <c:showLegendKey val="0"/>
              <c:showVal val="1"/>
              <c:showCatName val="1"/>
              <c:showSerName val="0"/>
              <c:showPercent val="0"/>
              <c:showBubbleSize val="0"/>
              <c:separator>
</c:separator>
            </c:dLbl>
            <c:dLbl>
              <c:idx val="7"/>
              <c:layout>
                <c:manualLayout>
                  <c:x val="-1.1204481792717087E-2"/>
                  <c:y val="1.238390092879257E-2"/>
                </c:manualLayout>
              </c:layout>
              <c:dLblPos val="bestFit"/>
              <c:showLegendKey val="0"/>
              <c:showVal val="1"/>
              <c:showCatName val="1"/>
              <c:showSerName val="0"/>
              <c:showPercent val="0"/>
              <c:showBubbleSize val="0"/>
              <c:separator>
</c:separator>
            </c:dLbl>
            <c:numFmt formatCode="0%" sourceLinked="0"/>
            <c:txPr>
              <a:bodyPr/>
              <a:lstStyle/>
              <a:p>
                <a:pPr>
                  <a:defRPr sz="800">
                    <a:latin typeface="Arial" pitchFamily="34" charset="0"/>
                    <a:cs typeface="Arial" pitchFamily="34" charset="0"/>
                  </a:defRPr>
                </a:pPr>
                <a:endParaRPr lang="fr-FR"/>
              </a:p>
            </c:txPr>
            <c:dLblPos val="outEnd"/>
            <c:showLegendKey val="0"/>
            <c:showVal val="1"/>
            <c:showCatName val="1"/>
            <c:showSerName val="0"/>
            <c:showPercent val="0"/>
            <c:showBubbleSize val="0"/>
            <c:separator>
</c:separator>
            <c:showLeaderLines val="1"/>
          </c:dLbls>
          <c:cat>
            <c:strRef>
              <c:f>(niveaux_hs!$A$12:$A$17,niveaux_hs!$A$24:$A$25)</c:f>
              <c:strCache>
                <c:ptCount val="8"/>
                <c:pt idx="0">
                  <c:v>1</c:v>
                </c:pt>
                <c:pt idx="1">
                  <c:v>2</c:v>
                </c:pt>
                <c:pt idx="2">
                  <c:v>3</c:v>
                </c:pt>
                <c:pt idx="3">
                  <c:v>4</c:v>
                </c:pt>
                <c:pt idx="4">
                  <c:v>J </c:v>
                </c:pt>
                <c:pt idx="5">
                  <c:v>T </c:v>
                </c:pt>
                <c:pt idx="6">
                  <c:v>Total A,B,C,D,E</c:v>
                </c:pt>
                <c:pt idx="7">
                  <c:v>Z </c:v>
                </c:pt>
              </c:strCache>
            </c:strRef>
          </c:cat>
          <c:val>
            <c:numRef>
              <c:f>(niveaux_hs!$P$12:$P$17,niveaux_hs!$P$24:$P$25)</c:f>
              <c:numCache>
                <c:formatCode>0.0%</c:formatCode>
                <c:ptCount val="8"/>
                <c:pt idx="0">
                  <c:v>0.2540132209</c:v>
                </c:pt>
                <c:pt idx="1">
                  <c:v>6.0608563400000003E-2</c:v>
                </c:pt>
                <c:pt idx="2">
                  <c:v>2.4331872500000001E-2</c:v>
                </c:pt>
                <c:pt idx="3">
                  <c:v>7.0001814000000004E-3</c:v>
                </c:pt>
                <c:pt idx="4">
                  <c:v>0.43708827839999997</c:v>
                </c:pt>
                <c:pt idx="5">
                  <c:v>5.5700209100000002E-2</c:v>
                </c:pt>
                <c:pt idx="6">
                  <c:v>6.7959318800000015E-2</c:v>
                </c:pt>
                <c:pt idx="7">
                  <c:v>9.3298355499999999E-2</c:v>
                </c:pt>
              </c:numCache>
            </c:numRef>
          </c:val>
        </c:ser>
        <c:dLbls>
          <c:dLblPos val="outEnd"/>
          <c:showLegendKey val="0"/>
          <c:showVal val="1"/>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CF4DD"/>
    </a:solidFill>
    <a:ln>
      <a:noFill/>
    </a:ln>
  </c:spPr>
  <c:printSettings>
    <c:headerFooter/>
    <c:pageMargins b="0.75" l="0.7" r="0.7" t="0.75" header="0.3" footer="0.3"/>
    <c:pageSetup paperSize="9"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2011/2012</c:v>
          </c:tx>
          <c:spPr>
            <a:solidFill>
              <a:srgbClr val="4E455D"/>
            </a:solidFill>
            <a:ln w="25400">
              <a:noFill/>
            </a:ln>
          </c:spPr>
          <c:invertIfNegative val="0"/>
          <c:cat>
            <c:strRef>
              <c:f>(niveaux_hs!$A$12:$A$17,niveaux_hs!$A$24:$A$25)</c:f>
              <c:strCache>
                <c:ptCount val="8"/>
                <c:pt idx="0">
                  <c:v>1</c:v>
                </c:pt>
                <c:pt idx="1">
                  <c:v>2</c:v>
                </c:pt>
                <c:pt idx="2">
                  <c:v>3</c:v>
                </c:pt>
                <c:pt idx="3">
                  <c:v>4</c:v>
                </c:pt>
                <c:pt idx="4">
                  <c:v>J </c:v>
                </c:pt>
                <c:pt idx="5">
                  <c:v>T </c:v>
                </c:pt>
                <c:pt idx="6">
                  <c:v>Total A,B,C,D,E</c:v>
                </c:pt>
                <c:pt idx="7">
                  <c:v>Z </c:v>
                </c:pt>
              </c:strCache>
            </c:strRef>
          </c:cat>
          <c:val>
            <c:numRef>
              <c:f>(niveaux_hs!$H$12:$H$17,niveaux_hs!$H$24:$H$25)</c:f>
              <c:numCache>
                <c:formatCode>\+0.0%;\-0.0%;0</c:formatCode>
                <c:ptCount val="8"/>
                <c:pt idx="0">
                  <c:v>-1.1261059E-2</c:v>
                </c:pt>
                <c:pt idx="1">
                  <c:v>6.2454544999999998E-3</c:v>
                </c:pt>
                <c:pt idx="2">
                  <c:v>5.40069496E-2</c:v>
                </c:pt>
                <c:pt idx="3">
                  <c:v>5.07729388E-2</c:v>
                </c:pt>
                <c:pt idx="4">
                  <c:v>4.0474888000000001E-2</c:v>
                </c:pt>
                <c:pt idx="5">
                  <c:v>6.3553633299999995E-2</c:v>
                </c:pt>
                <c:pt idx="6">
                  <c:v>-2.6824838840856069E-2</c:v>
                </c:pt>
                <c:pt idx="7">
                  <c:v>1.4901208399999999E-2</c:v>
                </c:pt>
              </c:numCache>
            </c:numRef>
          </c:val>
        </c:ser>
        <c:ser>
          <c:idx val="1"/>
          <c:order val="1"/>
          <c:tx>
            <c:v>2012/2013</c:v>
          </c:tx>
          <c:spPr>
            <a:solidFill>
              <a:srgbClr val="0095CB"/>
            </a:solidFill>
            <a:ln w="25400">
              <a:noFill/>
            </a:ln>
          </c:spPr>
          <c:invertIfNegative val="0"/>
          <c:cat>
            <c:strRef>
              <c:f>(niveaux_hs!$A$12:$A$17,niveaux_hs!$A$24:$A$25)</c:f>
              <c:strCache>
                <c:ptCount val="8"/>
                <c:pt idx="0">
                  <c:v>1</c:v>
                </c:pt>
                <c:pt idx="1">
                  <c:v>2</c:v>
                </c:pt>
                <c:pt idx="2">
                  <c:v>3</c:v>
                </c:pt>
                <c:pt idx="3">
                  <c:v>4</c:v>
                </c:pt>
                <c:pt idx="4">
                  <c:v>J </c:v>
                </c:pt>
                <c:pt idx="5">
                  <c:v>T </c:v>
                </c:pt>
                <c:pt idx="6">
                  <c:v>Total A,B,C,D,E</c:v>
                </c:pt>
                <c:pt idx="7">
                  <c:v>Z </c:v>
                </c:pt>
              </c:strCache>
            </c:strRef>
          </c:cat>
          <c:val>
            <c:numRef>
              <c:f>(niveaux_hs!$K$12:$K$17,niveaux_hs!$K$24:$K$25)</c:f>
              <c:numCache>
                <c:formatCode>\+0.0%;\-0.0%;0</c:formatCode>
                <c:ptCount val="8"/>
                <c:pt idx="0">
                  <c:v>-3.0863418E-2</c:v>
                </c:pt>
                <c:pt idx="1">
                  <c:v>4.8561528999999997E-3</c:v>
                </c:pt>
                <c:pt idx="2">
                  <c:v>4.8017400199999997E-2</c:v>
                </c:pt>
                <c:pt idx="3">
                  <c:v>5.6438627399999997E-2</c:v>
                </c:pt>
                <c:pt idx="4">
                  <c:v>4.4135780499999999E-2</c:v>
                </c:pt>
                <c:pt idx="5">
                  <c:v>-8.134657E-3</c:v>
                </c:pt>
                <c:pt idx="6">
                  <c:v>-4.8123434651030306E-2</c:v>
                </c:pt>
                <c:pt idx="7">
                  <c:v>1.3568559399999999E-2</c:v>
                </c:pt>
              </c:numCache>
            </c:numRef>
          </c:val>
        </c:ser>
        <c:dLbls>
          <c:showLegendKey val="0"/>
          <c:showVal val="0"/>
          <c:showCatName val="0"/>
          <c:showSerName val="0"/>
          <c:showPercent val="0"/>
          <c:showBubbleSize val="0"/>
        </c:dLbls>
        <c:gapWidth val="75"/>
        <c:overlap val="-25"/>
        <c:axId val="118043008"/>
        <c:axId val="118044544"/>
      </c:barChart>
      <c:catAx>
        <c:axId val="118043008"/>
        <c:scaling>
          <c:orientation val="minMax"/>
        </c:scaling>
        <c:delete val="0"/>
        <c:axPos val="b"/>
        <c:numFmt formatCode="General" sourceLinked="1"/>
        <c:majorTickMark val="none"/>
        <c:minorTickMark val="none"/>
        <c:tickLblPos val="low"/>
        <c:spPr>
          <a:ln w="3175">
            <a:solidFill>
              <a:srgbClr val="808080"/>
            </a:solidFill>
            <a:prstDash val="solid"/>
          </a:ln>
        </c:spPr>
        <c:txPr>
          <a:bodyPr rot="0" vert="horz"/>
          <a:lstStyle/>
          <a:p>
            <a:pPr>
              <a:defRPr>
                <a:solidFill>
                  <a:srgbClr val="4E455D"/>
                </a:solidFill>
              </a:defRPr>
            </a:pPr>
            <a:endParaRPr lang="fr-FR"/>
          </a:p>
        </c:txPr>
        <c:crossAx val="118044544"/>
        <c:crosses val="autoZero"/>
        <c:auto val="1"/>
        <c:lblAlgn val="ctr"/>
        <c:lblOffset val="100"/>
        <c:noMultiLvlLbl val="0"/>
      </c:catAx>
      <c:valAx>
        <c:axId val="118044544"/>
        <c:scaling>
          <c:orientation val="minMax"/>
        </c:scaling>
        <c:delete val="0"/>
        <c:axPos val="l"/>
        <c:majorGridlines>
          <c:spPr>
            <a:ln w="3175">
              <a:solidFill>
                <a:sysClr val="window" lastClr="FFFFFF"/>
              </a:solidFill>
              <a:prstDash val="solid"/>
            </a:ln>
          </c:spPr>
        </c:majorGridlines>
        <c:numFmt formatCode="0%" sourceLinked="0"/>
        <c:majorTickMark val="none"/>
        <c:minorTickMark val="none"/>
        <c:tickLblPos val="nextTo"/>
        <c:spPr>
          <a:ln w="9525">
            <a:solidFill>
              <a:srgbClr val="4E455D"/>
            </a:solidFill>
          </a:ln>
        </c:spPr>
        <c:txPr>
          <a:bodyPr rot="0" vert="horz"/>
          <a:lstStyle/>
          <a:p>
            <a:pPr>
              <a:defRPr b="1" i="0">
                <a:solidFill>
                  <a:srgbClr val="4E455D"/>
                </a:solidFill>
              </a:defRPr>
            </a:pPr>
            <a:endParaRPr lang="fr-FR"/>
          </a:p>
        </c:txPr>
        <c:crossAx val="118043008"/>
        <c:crosses val="autoZero"/>
        <c:crossBetween val="between"/>
      </c:valAx>
      <c:spPr>
        <a:noFill/>
        <a:ln w="25400">
          <a:noFill/>
        </a:ln>
      </c:spPr>
    </c:plotArea>
    <c:legend>
      <c:legendPos val="b"/>
      <c:layout/>
      <c:overlay val="0"/>
      <c:spPr>
        <a:noFill/>
        <a:ln w="25400">
          <a:noFill/>
        </a:ln>
      </c:spPr>
      <c:txPr>
        <a:bodyPr/>
        <a:lstStyle/>
        <a:p>
          <a:pPr>
            <a:defRPr b="1">
              <a:solidFill>
                <a:srgbClr val="4E455D"/>
              </a:solidFill>
            </a:defRPr>
          </a:pPr>
          <a:endParaRPr lang="fr-FR"/>
        </a:p>
      </c:txPr>
    </c:legend>
    <c:plotVisOnly val="1"/>
    <c:dispBlanksAs val="gap"/>
    <c:showDLblsOverMax val="0"/>
  </c:chart>
  <c:spPr>
    <a:solidFill>
      <a:srgbClr val="E8FAFE"/>
    </a:solidFill>
    <a:ln w="3175">
      <a:noFill/>
      <a:prstDash val="solid"/>
    </a:ln>
  </c:spPr>
  <c:txPr>
    <a:bodyPr/>
    <a:lstStyle/>
    <a:p>
      <a:pPr>
        <a:defRPr sz="800" b="0" i="0" u="none" strike="noStrike" baseline="0">
          <a:solidFill>
            <a:schemeClr val="tx1"/>
          </a:solidFill>
          <a:latin typeface="Arial"/>
          <a:ea typeface="Arial"/>
          <a:cs typeface="Arial"/>
        </a:defRPr>
      </a:pPr>
      <a:endParaRPr lang="fr-FR"/>
    </a:p>
  </c:txPr>
  <c:printSettings>
    <c:headerFooter/>
    <c:pageMargins b="0.75" l="0.7" r="0.7" t="0.75" header="0.3" footer="0.3"/>
    <c:pageSetup paperSize="9"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pieChart>
        <c:varyColors val="1"/>
        <c:ser>
          <c:idx val="0"/>
          <c:order val="0"/>
          <c:dPt>
            <c:idx val="0"/>
            <c:bubble3D val="0"/>
            <c:spPr>
              <a:solidFill>
                <a:srgbClr val="E2F4DD"/>
              </a:solidFill>
            </c:spPr>
          </c:dPt>
          <c:dPt>
            <c:idx val="1"/>
            <c:bubble3D val="0"/>
            <c:spPr>
              <a:solidFill>
                <a:srgbClr val="B8E3A7"/>
              </a:solidFill>
            </c:spPr>
          </c:dPt>
          <c:dPt>
            <c:idx val="2"/>
            <c:bubble3D val="0"/>
            <c:spPr>
              <a:solidFill>
                <a:srgbClr val="94D67B"/>
              </a:solidFill>
            </c:spPr>
          </c:dPt>
          <c:dPt>
            <c:idx val="3"/>
            <c:bubble3D val="0"/>
            <c:spPr>
              <a:solidFill>
                <a:srgbClr val="407F28"/>
              </a:solidFill>
            </c:spPr>
          </c:dPt>
          <c:dPt>
            <c:idx val="4"/>
            <c:bubble3D val="0"/>
            <c:spPr>
              <a:solidFill>
                <a:srgbClr val="2A551A"/>
              </a:solidFill>
            </c:spPr>
          </c:dPt>
          <c:dPt>
            <c:idx val="5"/>
            <c:bubble3D val="0"/>
            <c:spPr>
              <a:solidFill>
                <a:srgbClr val="002341"/>
              </a:solidFill>
            </c:spPr>
          </c:dPt>
          <c:dPt>
            <c:idx val="6"/>
            <c:bubble3D val="0"/>
            <c:spPr>
              <a:solidFill>
                <a:srgbClr val="70C8ED"/>
              </a:solidFill>
            </c:spPr>
          </c:dPt>
          <c:dPt>
            <c:idx val="7"/>
            <c:bubble3D val="0"/>
            <c:spPr>
              <a:solidFill>
                <a:srgbClr val="2594C5"/>
              </a:solidFill>
            </c:spPr>
          </c:dPt>
          <c:dLbls>
            <c:dLbl>
              <c:idx val="0"/>
              <c:layout>
                <c:manualLayout>
                  <c:x val="-7.4487895716945996E-3"/>
                  <c:y val="0"/>
                </c:manualLayout>
              </c:layout>
              <c:dLblPos val="bestFit"/>
              <c:showLegendKey val="0"/>
              <c:showVal val="0"/>
              <c:showCatName val="1"/>
              <c:showSerName val="0"/>
              <c:showPercent val="1"/>
              <c:showBubbleSize val="0"/>
              <c:separator>
</c:separator>
            </c:dLbl>
            <c:dLbl>
              <c:idx val="1"/>
              <c:layout>
                <c:manualLayout>
                  <c:x val="0"/>
                  <c:y val="8.2559339525283791E-3"/>
                </c:manualLayout>
              </c:layout>
              <c:dLblPos val="bestFit"/>
              <c:showLegendKey val="0"/>
              <c:showVal val="0"/>
              <c:showCatName val="1"/>
              <c:showSerName val="0"/>
              <c:showPercent val="1"/>
              <c:showBubbleSize val="0"/>
              <c:separator>
</c:separator>
            </c:dLbl>
            <c:dLbl>
              <c:idx val="2"/>
              <c:layout>
                <c:manualLayout>
                  <c:x val="-3.7243947858472998E-3"/>
                  <c:y val="-1.238390092879257E-2"/>
                </c:manualLayout>
              </c:layout>
              <c:dLblPos val="bestFit"/>
              <c:showLegendKey val="0"/>
              <c:showVal val="0"/>
              <c:showCatName val="1"/>
              <c:showSerName val="0"/>
              <c:showPercent val="1"/>
              <c:showBubbleSize val="0"/>
              <c:separator>
</c:separator>
            </c:dLbl>
            <c:dLbl>
              <c:idx val="3"/>
              <c:layout>
                <c:manualLayout>
                  <c:x val="1.11731843575419E-2"/>
                  <c:y val="-1.238390092879257E-2"/>
                </c:manualLayout>
              </c:layout>
              <c:dLblPos val="bestFit"/>
              <c:showLegendKey val="0"/>
              <c:showVal val="0"/>
              <c:showCatName val="1"/>
              <c:showSerName val="0"/>
              <c:showPercent val="1"/>
              <c:showBubbleSize val="0"/>
              <c:separator>
</c:separator>
            </c:dLbl>
            <c:dLbl>
              <c:idx val="4"/>
              <c:layout>
                <c:manualLayout>
                  <c:x val="7.4487895716945996E-3"/>
                  <c:y val="4.1279669762641896E-3"/>
                </c:manualLayout>
              </c:layout>
              <c:dLblPos val="bestFit"/>
              <c:showLegendKey val="0"/>
              <c:showVal val="0"/>
              <c:showCatName val="1"/>
              <c:showSerName val="0"/>
              <c:showPercent val="1"/>
              <c:showBubbleSize val="0"/>
              <c:separator>
</c:separator>
            </c:dLbl>
            <c:dLbl>
              <c:idx val="5"/>
              <c:layout>
                <c:manualLayout>
                  <c:x val="-1.2026515151515151E-2"/>
                  <c:y val="1.6579084967320263E-2"/>
                </c:manualLayout>
              </c:layout>
              <c:dLblPos val="bestFit"/>
              <c:showLegendKey val="0"/>
              <c:showVal val="0"/>
              <c:showCatName val="1"/>
              <c:showSerName val="0"/>
              <c:showPercent val="1"/>
              <c:showBubbleSize val="0"/>
              <c:separator>
</c:separator>
            </c:dLbl>
            <c:dLbl>
              <c:idx val="6"/>
              <c:layout>
                <c:manualLayout>
                  <c:x val="0"/>
                  <c:y val="8.2559339525283791E-3"/>
                </c:manualLayout>
              </c:layout>
              <c:dLblPos val="bestFit"/>
              <c:showLegendKey val="0"/>
              <c:showVal val="0"/>
              <c:showCatName val="1"/>
              <c:showSerName val="0"/>
              <c:showPercent val="1"/>
              <c:showBubbleSize val="0"/>
              <c:separator>
</c:separator>
            </c:dLbl>
            <c:dLbl>
              <c:idx val="7"/>
              <c:layout>
                <c:manualLayout>
                  <c:x val="1.1173184357541917E-2"/>
                  <c:y val="-4.1279669762641896E-3"/>
                </c:manualLayout>
              </c:layout>
              <c:dLblPos val="bestFit"/>
              <c:showLegendKey val="0"/>
              <c:showVal val="0"/>
              <c:showCatName val="1"/>
              <c:showSerName val="0"/>
              <c:showPercent val="1"/>
              <c:showBubbleSize val="0"/>
              <c:separator>
</c:separator>
            </c:dLbl>
            <c:numFmt formatCode="0%" sourceLinked="0"/>
            <c:txPr>
              <a:bodyPr/>
              <a:lstStyle/>
              <a:p>
                <a:pPr>
                  <a:defRPr sz="800">
                    <a:solidFill>
                      <a:schemeClr val="tx1"/>
                    </a:solidFill>
                    <a:latin typeface="Arial"/>
                    <a:cs typeface="Arial"/>
                  </a:defRPr>
                </a:pPr>
                <a:endParaRPr lang="fr-FR"/>
              </a:p>
            </c:txPr>
            <c:dLblPos val="outEnd"/>
            <c:showLegendKey val="0"/>
            <c:showVal val="0"/>
            <c:showCatName val="1"/>
            <c:showSerName val="0"/>
            <c:showPercent val="1"/>
            <c:showBubbleSize val="0"/>
            <c:separator>
</c:separator>
            <c:showLeaderLines val="1"/>
          </c:dLbls>
          <c:cat>
            <c:strRef>
              <c:f>(niveaux_hs!$A$12:$A$17,niveaux_hs!$A$24:$A$25)</c:f>
              <c:strCache>
                <c:ptCount val="8"/>
                <c:pt idx="0">
                  <c:v>1</c:v>
                </c:pt>
                <c:pt idx="1">
                  <c:v>2</c:v>
                </c:pt>
                <c:pt idx="2">
                  <c:v>3</c:v>
                </c:pt>
                <c:pt idx="3">
                  <c:v>4</c:v>
                </c:pt>
                <c:pt idx="4">
                  <c:v>J </c:v>
                </c:pt>
                <c:pt idx="5">
                  <c:v>T </c:v>
                </c:pt>
                <c:pt idx="6">
                  <c:v>Total A,B,C,D,E</c:v>
                </c:pt>
                <c:pt idx="7">
                  <c:v>Z </c:v>
                </c:pt>
              </c:strCache>
            </c:strRef>
          </c:cat>
          <c:val>
            <c:numRef>
              <c:f>(niveaux_hs!$Q$12:$Q$17,niveaux_hs!$Q$24:$Q$25)</c:f>
              <c:numCache>
                <c:formatCode>0.0%</c:formatCode>
                <c:ptCount val="8"/>
                <c:pt idx="0">
                  <c:v>0.33984203829999998</c:v>
                </c:pt>
                <c:pt idx="1">
                  <c:v>0.15635888789999999</c:v>
                </c:pt>
                <c:pt idx="2">
                  <c:v>8.4088902100000001E-2</c:v>
                </c:pt>
                <c:pt idx="3">
                  <c:v>3.9541425800000002E-2</c:v>
                </c:pt>
                <c:pt idx="4">
                  <c:v>0.2271223628</c:v>
                </c:pt>
                <c:pt idx="5">
                  <c:v>1.9295663500000001E-2</c:v>
                </c:pt>
                <c:pt idx="6">
                  <c:v>7.2913416699999997E-2</c:v>
                </c:pt>
                <c:pt idx="7">
                  <c:v>6.0837302900000001E-2</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8FAFE"/>
    </a:solidFill>
    <a:ln>
      <a:noFill/>
    </a:ln>
  </c:spPr>
  <c:printSettings>
    <c:headerFooter/>
    <c:pageMargins b="0.75" l="0.7" r="0.7" t="0.75" header="0.3" footer="0.3"/>
    <c:pageSetup paperSize="9"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347335830593997E-2"/>
          <c:y val="8.3484933689544003E-2"/>
          <c:w val="0.94698030686434798"/>
          <c:h val="0.74090111291954397"/>
        </c:manualLayout>
      </c:layout>
      <c:barChart>
        <c:barDir val="bar"/>
        <c:grouping val="clustered"/>
        <c:varyColors val="0"/>
        <c:ser>
          <c:idx val="0"/>
          <c:order val="0"/>
          <c:spPr>
            <a:solidFill>
              <a:srgbClr val="0095CB"/>
            </a:solidFill>
            <a:ln w="25400">
              <a:noFill/>
            </a:ln>
          </c:spPr>
          <c:invertIfNegative val="0"/>
          <c:dLbls>
            <c:txPr>
              <a:bodyPr/>
              <a:lstStyle/>
              <a:p>
                <a:pPr>
                  <a:defRPr i="1">
                    <a:solidFill>
                      <a:schemeClr val="tx1"/>
                    </a:solidFill>
                  </a:defRPr>
                </a:pPr>
                <a:endParaRPr lang="fr-FR"/>
              </a:p>
            </c:txPr>
            <c:dLblPos val="outEnd"/>
            <c:showLegendKey val="0"/>
            <c:showVal val="1"/>
            <c:showCatName val="0"/>
            <c:showSerName val="0"/>
            <c:showPercent val="0"/>
            <c:showBubbleSize val="0"/>
            <c:showLeaderLines val="0"/>
          </c:dLbls>
          <c:cat>
            <c:strRef>
              <c:f>'Tops racines_hs'!$A$13:$A$22</c:f>
              <c:strCache>
                <c:ptCount val="10"/>
                <c:pt idx="0">
                  <c:v>05K10</c:v>
                </c:pt>
                <c:pt idx="1">
                  <c:v>05C17</c:v>
                </c:pt>
                <c:pt idx="2">
                  <c:v>08C44</c:v>
                </c:pt>
                <c:pt idx="3">
                  <c:v>14Z14</c:v>
                </c:pt>
                <c:pt idx="4">
                  <c:v>01C15</c:v>
                </c:pt>
                <c:pt idx="5">
                  <c:v>15M05</c:v>
                </c:pt>
                <c:pt idx="6">
                  <c:v>03K02</c:v>
                </c:pt>
                <c:pt idx="7">
                  <c:v>06K02</c:v>
                </c:pt>
                <c:pt idx="8">
                  <c:v>02C05</c:v>
                </c:pt>
                <c:pt idx="9">
                  <c:v>06K04</c:v>
                </c:pt>
              </c:strCache>
            </c:strRef>
          </c:cat>
          <c:val>
            <c:numRef>
              <c:f>'Tops racines_hs'!$Q$13:$Q$22</c:f>
              <c:numCache>
                <c:formatCode>0.0%</c:formatCode>
                <c:ptCount val="10"/>
                <c:pt idx="0">
                  <c:v>1.22595871E-2</c:v>
                </c:pt>
                <c:pt idx="1">
                  <c:v>1.3371462000000001E-2</c:v>
                </c:pt>
                <c:pt idx="2">
                  <c:v>1.36792288E-2</c:v>
                </c:pt>
                <c:pt idx="3">
                  <c:v>1.43265892E-2</c:v>
                </c:pt>
                <c:pt idx="4">
                  <c:v>1.4913001E-2</c:v>
                </c:pt>
                <c:pt idx="5">
                  <c:v>2.9373581700000002E-2</c:v>
                </c:pt>
                <c:pt idx="6">
                  <c:v>3.8045633500000002E-2</c:v>
                </c:pt>
                <c:pt idx="7">
                  <c:v>5.2208472999999998E-2</c:v>
                </c:pt>
                <c:pt idx="8">
                  <c:v>8.6639359099999994E-2</c:v>
                </c:pt>
                <c:pt idx="9">
                  <c:v>0.1147775773</c:v>
                </c:pt>
              </c:numCache>
            </c:numRef>
          </c:val>
        </c:ser>
        <c:dLbls>
          <c:dLblPos val="outEnd"/>
          <c:showLegendKey val="0"/>
          <c:showVal val="1"/>
          <c:showCatName val="0"/>
          <c:showSerName val="0"/>
          <c:showPercent val="0"/>
          <c:showBubbleSize val="0"/>
        </c:dLbls>
        <c:gapWidth val="150"/>
        <c:axId val="117920512"/>
        <c:axId val="117922048"/>
      </c:barChart>
      <c:catAx>
        <c:axId val="117920512"/>
        <c:scaling>
          <c:orientation val="minMax"/>
        </c:scaling>
        <c:delete val="0"/>
        <c:axPos val="l"/>
        <c:numFmt formatCode="General" sourceLinked="1"/>
        <c:majorTickMark val="out"/>
        <c:minorTickMark val="none"/>
        <c:tickLblPos val="nextTo"/>
        <c:spPr>
          <a:ln w="3175">
            <a:solidFill>
              <a:srgbClr val="4E455D"/>
            </a:solidFill>
            <a:prstDash val="solid"/>
          </a:ln>
        </c:spPr>
        <c:txPr>
          <a:bodyPr rot="0" vert="horz"/>
          <a:lstStyle/>
          <a:p>
            <a:pPr>
              <a:defRPr sz="800" b="0" i="0" u="none" strike="noStrike" baseline="0">
                <a:solidFill>
                  <a:srgbClr val="4E455D"/>
                </a:solidFill>
                <a:latin typeface="Arial"/>
                <a:ea typeface="Arial"/>
                <a:cs typeface="Arial"/>
              </a:defRPr>
            </a:pPr>
            <a:endParaRPr lang="fr-FR"/>
          </a:p>
        </c:txPr>
        <c:crossAx val="117922048"/>
        <c:crosses val="autoZero"/>
        <c:auto val="1"/>
        <c:lblAlgn val="ctr"/>
        <c:lblOffset val="100"/>
        <c:noMultiLvlLbl val="0"/>
      </c:catAx>
      <c:valAx>
        <c:axId val="117922048"/>
        <c:scaling>
          <c:orientation val="minMax"/>
        </c:scaling>
        <c:delete val="0"/>
        <c:axPos val="b"/>
        <c:numFmt formatCode="0%" sourceLinked="0"/>
        <c:majorTickMark val="out"/>
        <c:minorTickMark val="none"/>
        <c:tickLblPos val="nextTo"/>
        <c:spPr>
          <a:ln w="3175">
            <a:solidFill>
              <a:srgbClr val="4E455D"/>
            </a:solidFill>
            <a:prstDash val="solid"/>
          </a:ln>
        </c:spPr>
        <c:txPr>
          <a:bodyPr rot="0" vert="horz"/>
          <a:lstStyle/>
          <a:p>
            <a:pPr>
              <a:defRPr sz="800" b="1" i="0" u="none" strike="noStrike" baseline="0">
                <a:solidFill>
                  <a:srgbClr val="4E455D"/>
                </a:solidFill>
                <a:latin typeface="Arial"/>
                <a:ea typeface="Arial"/>
                <a:cs typeface="Arial"/>
              </a:defRPr>
            </a:pPr>
            <a:endParaRPr lang="fr-FR"/>
          </a:p>
        </c:txPr>
        <c:crossAx val="117920512"/>
        <c:crosses val="autoZero"/>
        <c:crossBetween val="between"/>
      </c:valAx>
      <c:spPr>
        <a:noFill/>
        <a:ln w="25400">
          <a:noFill/>
        </a:ln>
      </c:spPr>
    </c:plotArea>
    <c:plotVisOnly val="1"/>
    <c:dispBlanksAs val="gap"/>
    <c:showDLblsOverMax val="0"/>
  </c:chart>
  <c:spPr>
    <a:solidFill>
      <a:srgbClr val="E8FAFE"/>
    </a:solidFill>
    <a:ln w="3175">
      <a:no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c:pageMargins b="0.75" l="0.7" r="0.7" t="0.75" header="0.3" footer="0.3"/>
    <c:pageSetup paperSize="9"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347335830593997E-2"/>
          <c:y val="8.3484933689544003E-2"/>
          <c:w val="0.94698030686434798"/>
          <c:h val="0.74090111291954397"/>
        </c:manualLayout>
      </c:layout>
      <c:barChart>
        <c:barDir val="bar"/>
        <c:grouping val="clustered"/>
        <c:varyColors val="0"/>
        <c:ser>
          <c:idx val="0"/>
          <c:order val="0"/>
          <c:spPr>
            <a:solidFill>
              <a:srgbClr val="0095CB"/>
            </a:solidFill>
            <a:ln w="25400">
              <a:noFill/>
            </a:ln>
          </c:spPr>
          <c:invertIfNegative val="0"/>
          <c:dLbls>
            <c:txPr>
              <a:bodyPr/>
              <a:lstStyle/>
              <a:p>
                <a:pPr>
                  <a:defRPr i="1">
                    <a:solidFill>
                      <a:schemeClr val="tx1"/>
                    </a:solidFill>
                  </a:defRPr>
                </a:pPr>
                <a:endParaRPr lang="fr-FR"/>
              </a:p>
            </c:txPr>
            <c:dLblPos val="outEnd"/>
            <c:showLegendKey val="0"/>
            <c:showVal val="1"/>
            <c:showCatName val="0"/>
            <c:showSerName val="0"/>
            <c:showPercent val="0"/>
            <c:showBubbleSize val="0"/>
            <c:showLeaderLines val="0"/>
          </c:dLbls>
          <c:cat>
            <c:strRef>
              <c:f>'Tops racines_hs'!$A$47:$A$56</c:f>
              <c:strCache>
                <c:ptCount val="10"/>
                <c:pt idx="0">
                  <c:v>03K02</c:v>
                </c:pt>
                <c:pt idx="1">
                  <c:v>14Z14</c:v>
                </c:pt>
                <c:pt idx="2">
                  <c:v>06C04</c:v>
                </c:pt>
                <c:pt idx="3">
                  <c:v>05K06</c:v>
                </c:pt>
                <c:pt idx="4">
                  <c:v>15M05</c:v>
                </c:pt>
                <c:pt idx="5">
                  <c:v>06K02</c:v>
                </c:pt>
                <c:pt idx="6">
                  <c:v>08C48</c:v>
                </c:pt>
                <c:pt idx="7">
                  <c:v>08C24</c:v>
                </c:pt>
                <c:pt idx="8">
                  <c:v>06K04</c:v>
                </c:pt>
                <c:pt idx="9">
                  <c:v>02C05</c:v>
                </c:pt>
              </c:strCache>
            </c:strRef>
          </c:cat>
          <c:val>
            <c:numRef>
              <c:f>'Tops racines_hs'!$R$47:$R$56</c:f>
              <c:numCache>
                <c:formatCode>0.0%</c:formatCode>
                <c:ptCount val="10"/>
                <c:pt idx="0">
                  <c:v>1.60719364E-2</c:v>
                </c:pt>
                <c:pt idx="1">
                  <c:v>1.77139464E-2</c:v>
                </c:pt>
                <c:pt idx="2">
                  <c:v>1.99262235E-2</c:v>
                </c:pt>
                <c:pt idx="3">
                  <c:v>2.0719057499999999E-2</c:v>
                </c:pt>
                <c:pt idx="4">
                  <c:v>2.1067670199999999E-2</c:v>
                </c:pt>
                <c:pt idx="5">
                  <c:v>2.3584899499999999E-2</c:v>
                </c:pt>
                <c:pt idx="6">
                  <c:v>3.0809184100000001E-2</c:v>
                </c:pt>
                <c:pt idx="7">
                  <c:v>3.1038262300000001E-2</c:v>
                </c:pt>
                <c:pt idx="8">
                  <c:v>3.9963360099999998E-2</c:v>
                </c:pt>
                <c:pt idx="9">
                  <c:v>6.5214708900000001E-2</c:v>
                </c:pt>
              </c:numCache>
            </c:numRef>
          </c:val>
        </c:ser>
        <c:dLbls>
          <c:showLegendKey val="0"/>
          <c:showVal val="0"/>
          <c:showCatName val="0"/>
          <c:showSerName val="0"/>
          <c:showPercent val="0"/>
          <c:showBubbleSize val="0"/>
        </c:dLbls>
        <c:gapWidth val="150"/>
        <c:axId val="118568448"/>
        <c:axId val="118569984"/>
      </c:barChart>
      <c:catAx>
        <c:axId val="118568448"/>
        <c:scaling>
          <c:orientation val="minMax"/>
        </c:scaling>
        <c:delete val="0"/>
        <c:axPos val="l"/>
        <c:numFmt formatCode="General" sourceLinked="1"/>
        <c:majorTickMark val="out"/>
        <c:minorTickMark val="none"/>
        <c:tickLblPos val="nextTo"/>
        <c:spPr>
          <a:ln w="3175">
            <a:solidFill>
              <a:srgbClr val="4E455D"/>
            </a:solidFill>
            <a:prstDash val="solid"/>
          </a:ln>
        </c:spPr>
        <c:txPr>
          <a:bodyPr rot="0" vert="horz"/>
          <a:lstStyle/>
          <a:p>
            <a:pPr>
              <a:defRPr sz="800" b="0" i="0" u="none" strike="noStrike" baseline="0">
                <a:solidFill>
                  <a:srgbClr val="4E455D"/>
                </a:solidFill>
                <a:latin typeface="Arial"/>
                <a:ea typeface="Arial"/>
                <a:cs typeface="Arial"/>
              </a:defRPr>
            </a:pPr>
            <a:endParaRPr lang="fr-FR"/>
          </a:p>
        </c:txPr>
        <c:crossAx val="118569984"/>
        <c:crosses val="autoZero"/>
        <c:auto val="1"/>
        <c:lblAlgn val="ctr"/>
        <c:lblOffset val="100"/>
        <c:noMultiLvlLbl val="0"/>
      </c:catAx>
      <c:valAx>
        <c:axId val="118569984"/>
        <c:scaling>
          <c:orientation val="minMax"/>
        </c:scaling>
        <c:delete val="0"/>
        <c:axPos val="b"/>
        <c:numFmt formatCode="0%" sourceLinked="0"/>
        <c:majorTickMark val="out"/>
        <c:minorTickMark val="none"/>
        <c:tickLblPos val="nextTo"/>
        <c:spPr>
          <a:ln w="3175">
            <a:solidFill>
              <a:srgbClr val="4E455D"/>
            </a:solidFill>
            <a:prstDash val="solid"/>
          </a:ln>
        </c:spPr>
        <c:txPr>
          <a:bodyPr rot="0" vert="horz"/>
          <a:lstStyle/>
          <a:p>
            <a:pPr>
              <a:defRPr sz="800" b="1" i="0" u="none" strike="noStrike" baseline="0">
                <a:solidFill>
                  <a:srgbClr val="4E455D"/>
                </a:solidFill>
                <a:latin typeface="Arial"/>
                <a:ea typeface="Arial"/>
                <a:cs typeface="Arial"/>
              </a:defRPr>
            </a:pPr>
            <a:endParaRPr lang="fr-FR"/>
          </a:p>
        </c:txPr>
        <c:crossAx val="118568448"/>
        <c:crosses val="autoZero"/>
        <c:crossBetween val="between"/>
      </c:valAx>
      <c:spPr>
        <a:noFill/>
        <a:ln w="25400">
          <a:noFill/>
        </a:ln>
      </c:spPr>
    </c:plotArea>
    <c:plotVisOnly val="1"/>
    <c:dispBlanksAs val="gap"/>
    <c:showDLblsOverMax val="0"/>
  </c:chart>
  <c:spPr>
    <a:solidFill>
      <a:srgbClr val="E8FAFE"/>
    </a:solidFill>
    <a:ln w="3175">
      <a:no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c:pageMargins b="0.75" l="0.7" r="0.7" t="0.75" header="0.3" footer="0.3"/>
    <c:pageSetup paperSize="9"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barChart>
        <c:barDir val="bar"/>
        <c:grouping val="percentStacked"/>
        <c:varyColors val="0"/>
        <c:ser>
          <c:idx val="0"/>
          <c:order val="0"/>
          <c:tx>
            <c:strRef>
              <c:f>lourdeur!$A$12</c:f>
              <c:strCache>
                <c:ptCount val="1"/>
                <c:pt idx="0">
                  <c:v>Racines lourdes</c:v>
                </c:pt>
              </c:strCache>
            </c:strRef>
          </c:tx>
          <c:spPr>
            <a:solidFill>
              <a:schemeClr val="bg2"/>
            </a:solidFill>
          </c:spPr>
          <c:invertIfNegative val="0"/>
          <c:cat>
            <c:strLit>
              <c:ptCount val="2"/>
              <c:pt idx="0">
                <c:v>Nombre de séjours</c:v>
              </c:pt>
              <c:pt idx="1">
                <c:v>Volume économique</c:v>
              </c:pt>
            </c:strLit>
          </c:cat>
          <c:val>
            <c:numRef>
              <c:f>lourdeur!$P$12:$Q$12</c:f>
              <c:numCache>
                <c:formatCode>0.0%</c:formatCode>
                <c:ptCount val="2"/>
                <c:pt idx="0">
                  <c:v>7.3887886339549139E-2</c:v>
                </c:pt>
                <c:pt idx="1">
                  <c:v>0.2130497847455359</c:v>
                </c:pt>
              </c:numCache>
            </c:numRef>
          </c:val>
        </c:ser>
        <c:ser>
          <c:idx val="1"/>
          <c:order val="1"/>
          <c:tx>
            <c:strRef>
              <c:f>lourdeur!$A$13</c:f>
              <c:strCache>
                <c:ptCount val="1"/>
                <c:pt idx="0">
                  <c:v>Racines légères</c:v>
                </c:pt>
              </c:strCache>
            </c:strRef>
          </c:tx>
          <c:spPr>
            <a:solidFill>
              <a:schemeClr val="tx2">
                <a:lumMod val="90000"/>
              </a:schemeClr>
            </a:solidFill>
          </c:spPr>
          <c:invertIfNegative val="0"/>
          <c:cat>
            <c:strLit>
              <c:ptCount val="2"/>
              <c:pt idx="0">
                <c:v>Nombre de séjours</c:v>
              </c:pt>
              <c:pt idx="1">
                <c:v>Volume économique</c:v>
              </c:pt>
            </c:strLit>
          </c:cat>
          <c:val>
            <c:numRef>
              <c:f>lourdeur!$P$13:$Q$13</c:f>
              <c:numCache>
                <c:formatCode>0.0%</c:formatCode>
                <c:ptCount val="2"/>
                <c:pt idx="0">
                  <c:v>0.92611211366045088</c:v>
                </c:pt>
                <c:pt idx="1">
                  <c:v>0.78695021525446407</c:v>
                </c:pt>
              </c:numCache>
            </c:numRef>
          </c:val>
        </c:ser>
        <c:dLbls>
          <c:showLegendKey val="0"/>
          <c:showVal val="0"/>
          <c:showCatName val="0"/>
          <c:showSerName val="0"/>
          <c:showPercent val="0"/>
          <c:showBubbleSize val="0"/>
        </c:dLbls>
        <c:gapWidth val="75"/>
        <c:overlap val="100"/>
        <c:axId val="118649216"/>
        <c:axId val="118650752"/>
      </c:barChart>
      <c:catAx>
        <c:axId val="118649216"/>
        <c:scaling>
          <c:orientation val="minMax"/>
        </c:scaling>
        <c:delete val="0"/>
        <c:axPos val="l"/>
        <c:numFmt formatCode="General" sourceLinked="1"/>
        <c:majorTickMark val="none"/>
        <c:minorTickMark val="none"/>
        <c:tickLblPos val="nextTo"/>
        <c:crossAx val="118650752"/>
        <c:crosses val="autoZero"/>
        <c:auto val="1"/>
        <c:lblAlgn val="ctr"/>
        <c:lblOffset val="100"/>
        <c:noMultiLvlLbl val="0"/>
      </c:catAx>
      <c:valAx>
        <c:axId val="118650752"/>
        <c:scaling>
          <c:orientation val="minMax"/>
        </c:scaling>
        <c:delete val="0"/>
        <c:axPos val="b"/>
        <c:majorGridlines/>
        <c:numFmt formatCode="0%" sourceLinked="1"/>
        <c:majorTickMark val="none"/>
        <c:minorTickMark val="none"/>
        <c:tickLblPos val="nextTo"/>
        <c:spPr>
          <a:ln w="9525">
            <a:noFill/>
          </a:ln>
        </c:spPr>
        <c:crossAx val="118649216"/>
        <c:crosses val="autoZero"/>
        <c:crossBetween val="between"/>
      </c:valAx>
    </c:plotArea>
    <c:legend>
      <c:legendPos val="b"/>
      <c:layout/>
      <c:overlay val="0"/>
    </c:legend>
    <c:plotVisOnly val="1"/>
    <c:dispBlanksAs val="gap"/>
    <c:showDLblsOverMax val="0"/>
  </c:chart>
  <c:spPr>
    <a:ln>
      <a:noFill/>
    </a:ln>
  </c:spPr>
  <c:txPr>
    <a:bodyPr/>
    <a:lstStyle/>
    <a:p>
      <a:pPr>
        <a:defRPr sz="800">
          <a:latin typeface="Arial" pitchFamily="34" charset="0"/>
          <a:cs typeface="Arial" pitchFamily="34" charset="0"/>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347335830593997E-2"/>
          <c:y val="8.3484933689544003E-2"/>
          <c:w val="0.94698030686434798"/>
          <c:h val="0.74090111291954397"/>
        </c:manualLayout>
      </c:layout>
      <c:barChart>
        <c:barDir val="bar"/>
        <c:grouping val="clustered"/>
        <c:varyColors val="0"/>
        <c:ser>
          <c:idx val="0"/>
          <c:order val="0"/>
          <c:spPr>
            <a:solidFill>
              <a:srgbClr val="0095CB"/>
            </a:solidFill>
            <a:ln w="25400">
              <a:noFill/>
            </a:ln>
          </c:spPr>
          <c:invertIfNegative val="0"/>
          <c:dLbls>
            <c:txPr>
              <a:bodyPr/>
              <a:lstStyle/>
              <a:p>
                <a:pPr>
                  <a:defRPr i="1">
                    <a:solidFill>
                      <a:schemeClr val="tx1"/>
                    </a:solidFill>
                  </a:defRPr>
                </a:pPr>
                <a:endParaRPr lang="fr-FR"/>
              </a:p>
            </c:txPr>
            <c:dLblPos val="outEnd"/>
            <c:showLegendKey val="0"/>
            <c:showVal val="1"/>
            <c:showCatName val="0"/>
            <c:showSerName val="0"/>
            <c:showPercent val="0"/>
            <c:showBubbleSize val="0"/>
            <c:showLeaderLines val="0"/>
          </c:dLbls>
          <c:cat>
            <c:strRef>
              <c:f>'Tops GHM_hs'!$A$13:$A$22</c:f>
              <c:strCache>
                <c:ptCount val="10"/>
                <c:pt idx="0">
                  <c:v>08C45J</c:v>
                </c:pt>
                <c:pt idx="1">
                  <c:v>05C17J</c:v>
                </c:pt>
                <c:pt idx="2">
                  <c:v>08C44J</c:v>
                </c:pt>
                <c:pt idx="3">
                  <c:v>14Z14A</c:v>
                </c:pt>
                <c:pt idx="4">
                  <c:v>01C15J</c:v>
                </c:pt>
                <c:pt idx="5">
                  <c:v>15M05A</c:v>
                </c:pt>
                <c:pt idx="6">
                  <c:v>03K02J</c:v>
                </c:pt>
                <c:pt idx="7">
                  <c:v>06K02Z</c:v>
                </c:pt>
                <c:pt idx="8">
                  <c:v>02C05J</c:v>
                </c:pt>
                <c:pt idx="9">
                  <c:v>06K04J</c:v>
                </c:pt>
              </c:strCache>
            </c:strRef>
          </c:cat>
          <c:val>
            <c:numRef>
              <c:f>'Tops GHM_hs'!$Q$13:$Q$22</c:f>
              <c:numCache>
                <c:formatCode>0.0%</c:formatCode>
                <c:ptCount val="10"/>
                <c:pt idx="0">
                  <c:v>1.0599492699999999E-2</c:v>
                </c:pt>
                <c:pt idx="1">
                  <c:v>1.09947836E-2</c:v>
                </c:pt>
                <c:pt idx="2">
                  <c:v>1.22255322E-2</c:v>
                </c:pt>
                <c:pt idx="3">
                  <c:v>1.3546669500000001E-2</c:v>
                </c:pt>
                <c:pt idx="4">
                  <c:v>1.4212807799999999E-2</c:v>
                </c:pt>
                <c:pt idx="5">
                  <c:v>2.2203285199999999E-2</c:v>
                </c:pt>
                <c:pt idx="6">
                  <c:v>3.6448079100000003E-2</c:v>
                </c:pt>
                <c:pt idx="7">
                  <c:v>5.2208472999999998E-2</c:v>
                </c:pt>
                <c:pt idx="8">
                  <c:v>7.7040983600000001E-2</c:v>
                </c:pt>
                <c:pt idx="9">
                  <c:v>0.1147775773</c:v>
                </c:pt>
              </c:numCache>
            </c:numRef>
          </c:val>
        </c:ser>
        <c:dLbls>
          <c:showLegendKey val="0"/>
          <c:showVal val="0"/>
          <c:showCatName val="0"/>
          <c:showSerName val="0"/>
          <c:showPercent val="0"/>
          <c:showBubbleSize val="0"/>
        </c:dLbls>
        <c:gapWidth val="150"/>
        <c:axId val="120197120"/>
        <c:axId val="120198656"/>
      </c:barChart>
      <c:catAx>
        <c:axId val="120197120"/>
        <c:scaling>
          <c:orientation val="minMax"/>
        </c:scaling>
        <c:delete val="0"/>
        <c:axPos val="l"/>
        <c:numFmt formatCode="General" sourceLinked="1"/>
        <c:majorTickMark val="out"/>
        <c:minorTickMark val="none"/>
        <c:tickLblPos val="nextTo"/>
        <c:spPr>
          <a:ln w="3175">
            <a:solidFill>
              <a:srgbClr val="4E455D"/>
            </a:solidFill>
            <a:prstDash val="solid"/>
          </a:ln>
        </c:spPr>
        <c:txPr>
          <a:bodyPr rot="0" vert="horz"/>
          <a:lstStyle/>
          <a:p>
            <a:pPr>
              <a:defRPr sz="800" b="0" i="0" u="none" strike="noStrike" baseline="0">
                <a:solidFill>
                  <a:srgbClr val="4E455D"/>
                </a:solidFill>
                <a:latin typeface="Arial"/>
                <a:ea typeface="Arial"/>
                <a:cs typeface="Arial"/>
              </a:defRPr>
            </a:pPr>
            <a:endParaRPr lang="fr-FR"/>
          </a:p>
        </c:txPr>
        <c:crossAx val="120198656"/>
        <c:crosses val="autoZero"/>
        <c:auto val="1"/>
        <c:lblAlgn val="ctr"/>
        <c:lblOffset val="100"/>
        <c:noMultiLvlLbl val="0"/>
      </c:catAx>
      <c:valAx>
        <c:axId val="120198656"/>
        <c:scaling>
          <c:orientation val="minMax"/>
        </c:scaling>
        <c:delete val="0"/>
        <c:axPos val="b"/>
        <c:numFmt formatCode="0%" sourceLinked="0"/>
        <c:majorTickMark val="out"/>
        <c:minorTickMark val="none"/>
        <c:tickLblPos val="nextTo"/>
        <c:spPr>
          <a:ln w="3175">
            <a:solidFill>
              <a:srgbClr val="4E455D"/>
            </a:solidFill>
            <a:prstDash val="solid"/>
          </a:ln>
        </c:spPr>
        <c:txPr>
          <a:bodyPr rot="0" vert="horz"/>
          <a:lstStyle/>
          <a:p>
            <a:pPr>
              <a:defRPr sz="800" b="1" i="0" u="none" strike="noStrike" baseline="0">
                <a:solidFill>
                  <a:srgbClr val="4E455D"/>
                </a:solidFill>
                <a:latin typeface="Arial"/>
                <a:ea typeface="Arial"/>
                <a:cs typeface="Arial"/>
              </a:defRPr>
            </a:pPr>
            <a:endParaRPr lang="fr-FR"/>
          </a:p>
        </c:txPr>
        <c:crossAx val="120197120"/>
        <c:crosses val="autoZero"/>
        <c:crossBetween val="between"/>
      </c:valAx>
      <c:spPr>
        <a:noFill/>
        <a:ln w="25400">
          <a:noFill/>
        </a:ln>
      </c:spPr>
    </c:plotArea>
    <c:plotVisOnly val="1"/>
    <c:dispBlanksAs val="gap"/>
    <c:showDLblsOverMax val="0"/>
  </c:chart>
  <c:spPr>
    <a:solidFill>
      <a:srgbClr val="E8FAFE"/>
    </a:solidFill>
    <a:ln w="3175">
      <a:no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c:pageMargins b="0.75" l="0.7" r="0.7" t="0.75" header="0.3" footer="0.3"/>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pieChart>
        <c:varyColors val="1"/>
        <c:ser>
          <c:idx val="0"/>
          <c:order val="0"/>
          <c:dPt>
            <c:idx val="0"/>
            <c:bubble3D val="0"/>
            <c:spPr>
              <a:solidFill>
                <a:srgbClr val="E2F4DD"/>
              </a:solidFill>
            </c:spPr>
          </c:dPt>
          <c:dPt>
            <c:idx val="1"/>
            <c:bubble3D val="0"/>
            <c:spPr>
              <a:solidFill>
                <a:srgbClr val="B8E3A7"/>
              </a:solidFill>
            </c:spPr>
          </c:dPt>
          <c:dPt>
            <c:idx val="2"/>
            <c:bubble3D val="0"/>
            <c:spPr>
              <a:solidFill>
                <a:srgbClr val="94D67B"/>
              </a:solidFill>
            </c:spPr>
          </c:dPt>
          <c:dPt>
            <c:idx val="3"/>
            <c:bubble3D val="0"/>
            <c:spPr>
              <a:solidFill>
                <a:srgbClr val="407F28"/>
              </a:solidFill>
            </c:spPr>
          </c:dPt>
          <c:dPt>
            <c:idx val="4"/>
            <c:bubble3D val="0"/>
            <c:spPr>
              <a:solidFill>
                <a:srgbClr val="2A551A"/>
              </a:solidFill>
            </c:spPr>
          </c:dPt>
          <c:dPt>
            <c:idx val="5"/>
            <c:bubble3D val="0"/>
            <c:spPr>
              <a:solidFill>
                <a:srgbClr val="002341"/>
              </a:solidFill>
            </c:spPr>
          </c:dPt>
          <c:dPt>
            <c:idx val="6"/>
            <c:bubble3D val="0"/>
            <c:spPr>
              <a:solidFill>
                <a:srgbClr val="70C8ED"/>
              </a:solidFill>
            </c:spPr>
          </c:dPt>
          <c:dPt>
            <c:idx val="7"/>
            <c:bubble3D val="0"/>
            <c:spPr>
              <a:solidFill>
                <a:srgbClr val="2594C5"/>
              </a:solidFill>
            </c:spPr>
          </c:dPt>
          <c:dLbls>
            <c:dLbl>
              <c:idx val="0"/>
              <c:layout>
                <c:manualLayout>
                  <c:x val="-1.6961805555555556E-2"/>
                  <c:y val="2.4115032679738562E-2"/>
                </c:manualLayout>
              </c:layout>
              <c:tx>
                <c:rich>
                  <a:bodyPr/>
                  <a:lstStyle/>
                  <a:p>
                    <a:r>
                      <a:rPr lang="en-US"/>
                      <a:t>Ambula-toire
9%</a:t>
                    </a:r>
                  </a:p>
                </c:rich>
              </c:tx>
              <c:dLblPos val="bestFit"/>
              <c:showLegendKey val="0"/>
              <c:showVal val="0"/>
              <c:showCatName val="1"/>
              <c:showSerName val="0"/>
              <c:showPercent val="1"/>
              <c:showBubbleSize val="0"/>
              <c:separator>
</c:separator>
            </c:dLbl>
            <c:dLbl>
              <c:idx val="1"/>
              <c:layout>
                <c:manualLayout>
                  <c:x val="-7.6201383917919355E-4"/>
                  <c:y val="-0.24858617131062952"/>
                </c:manualLayout>
              </c:layout>
              <c:dLblPos val="bestFit"/>
              <c:showLegendKey val="0"/>
              <c:showVal val="0"/>
              <c:showCatName val="1"/>
              <c:showSerName val="0"/>
              <c:showPercent val="1"/>
              <c:showBubbleSize val="0"/>
              <c:separator>
</c:separator>
            </c:dLbl>
            <c:dLbl>
              <c:idx val="2"/>
              <c:layout>
                <c:manualLayout>
                  <c:x val="2.7584251968503937E-2"/>
                  <c:y val="1.634382389507813E-2"/>
                </c:manualLayout>
              </c:layout>
              <c:dLblPos val="bestFit"/>
              <c:showLegendKey val="0"/>
              <c:showVal val="0"/>
              <c:showCatName val="1"/>
              <c:showSerName val="0"/>
              <c:showPercent val="1"/>
              <c:showBubbleSize val="0"/>
              <c:separator>
</c:separator>
            </c:dLbl>
            <c:numFmt formatCode="0%" sourceLinked="0"/>
            <c:txPr>
              <a:bodyPr/>
              <a:lstStyle/>
              <a:p>
                <a:pPr>
                  <a:defRPr sz="800">
                    <a:solidFill>
                      <a:schemeClr val="tx1"/>
                    </a:solidFill>
                    <a:latin typeface="Arial"/>
                    <a:cs typeface="Arial"/>
                  </a:defRPr>
                </a:pPr>
                <a:endParaRPr lang="fr-FR"/>
              </a:p>
            </c:txPr>
            <c:dLblPos val="bestFit"/>
            <c:showLegendKey val="0"/>
            <c:showVal val="0"/>
            <c:showCatName val="1"/>
            <c:showSerName val="0"/>
            <c:showPercent val="1"/>
            <c:showBubbleSize val="0"/>
            <c:separator>
</c:separator>
            <c:showLeaderLines val="1"/>
          </c:dLbls>
          <c:cat>
            <c:strRef>
              <c:f>('type hospit'!$A$12:$A$13,'type hospit'!$A$15)</c:f>
              <c:strCache>
                <c:ptCount val="3"/>
                <c:pt idx="0">
                  <c:v>Ambulatoire </c:v>
                </c:pt>
                <c:pt idx="1">
                  <c:v>Hospitalisation complète </c:v>
                </c:pt>
                <c:pt idx="2">
                  <c:v>Séances / forfaits</c:v>
                </c:pt>
              </c:strCache>
            </c:strRef>
          </c:cat>
          <c:val>
            <c:numRef>
              <c:f>('type hospit'!$Q$12:$Q$13,'type hospit'!$Q$15)</c:f>
              <c:numCache>
                <c:formatCode>0.0%</c:formatCode>
                <c:ptCount val="3"/>
                <c:pt idx="0">
                  <c:v>0.2210910002053165</c:v>
                </c:pt>
                <c:pt idx="1">
                  <c:v>0.59606001399219755</c:v>
                </c:pt>
                <c:pt idx="2">
                  <c:v>0.1828489858024859</c:v>
                </c:pt>
              </c:numCache>
            </c:numRef>
          </c:val>
        </c:ser>
        <c:dLbls>
          <c:dLblPos val="bestFit"/>
          <c:showLegendKey val="0"/>
          <c:showVal val="1"/>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8FAFE"/>
    </a:solidFill>
    <a:ln>
      <a:noFill/>
    </a:ln>
  </c:spPr>
  <c:printSettings>
    <c:headerFooter/>
    <c:pageMargins b="0.75" l="0.7" r="0.7" t="0.75" header="0.3" footer="0.3"/>
    <c:pageSetup paperSize="9"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347335830593997E-2"/>
          <c:y val="8.3484933689544003E-2"/>
          <c:w val="0.94698030686434798"/>
          <c:h val="0.74090111291954397"/>
        </c:manualLayout>
      </c:layout>
      <c:barChart>
        <c:barDir val="bar"/>
        <c:grouping val="clustered"/>
        <c:varyColors val="0"/>
        <c:ser>
          <c:idx val="0"/>
          <c:order val="0"/>
          <c:spPr>
            <a:solidFill>
              <a:srgbClr val="0095CB"/>
            </a:solidFill>
            <a:ln w="25400">
              <a:noFill/>
            </a:ln>
          </c:spPr>
          <c:invertIfNegative val="0"/>
          <c:dLbls>
            <c:txPr>
              <a:bodyPr/>
              <a:lstStyle/>
              <a:p>
                <a:pPr>
                  <a:defRPr i="1">
                    <a:solidFill>
                      <a:schemeClr val="tx1"/>
                    </a:solidFill>
                  </a:defRPr>
                </a:pPr>
                <a:endParaRPr lang="fr-FR"/>
              </a:p>
            </c:txPr>
            <c:dLblPos val="outEnd"/>
            <c:showLegendKey val="0"/>
            <c:showVal val="1"/>
            <c:showCatName val="0"/>
            <c:showSerName val="0"/>
            <c:showPercent val="0"/>
            <c:showBubbleSize val="0"/>
            <c:showLeaderLines val="0"/>
          </c:dLbls>
          <c:cat>
            <c:strRef>
              <c:f>'Tops GHM_hs'!$A$47:$A$56</c:f>
              <c:strCache>
                <c:ptCount val="10"/>
                <c:pt idx="0">
                  <c:v>14Z13A</c:v>
                </c:pt>
                <c:pt idx="1">
                  <c:v>23Z02Z</c:v>
                </c:pt>
                <c:pt idx="2">
                  <c:v>15M05A</c:v>
                </c:pt>
                <c:pt idx="3">
                  <c:v>03K02J</c:v>
                </c:pt>
                <c:pt idx="4">
                  <c:v>14Z14A</c:v>
                </c:pt>
                <c:pt idx="5">
                  <c:v>08C241</c:v>
                </c:pt>
                <c:pt idx="6">
                  <c:v>08C481</c:v>
                </c:pt>
                <c:pt idx="7">
                  <c:v>06K02Z</c:v>
                </c:pt>
                <c:pt idx="8">
                  <c:v>06K04J</c:v>
                </c:pt>
                <c:pt idx="9">
                  <c:v>02C05J</c:v>
                </c:pt>
              </c:strCache>
            </c:strRef>
          </c:cat>
          <c:val>
            <c:numRef>
              <c:f>'Tops GHM_hs'!$R$47:$R$56</c:f>
              <c:numCache>
                <c:formatCode>0.0%</c:formatCode>
                <c:ptCount val="10"/>
                <c:pt idx="0">
                  <c:v>1.4200453599999999E-2</c:v>
                </c:pt>
                <c:pt idx="1">
                  <c:v>1.4322081E-2</c:v>
                </c:pt>
                <c:pt idx="2">
                  <c:v>1.52154366E-2</c:v>
                </c:pt>
                <c:pt idx="3">
                  <c:v>1.53801922E-2</c:v>
                </c:pt>
                <c:pt idx="4">
                  <c:v>1.6699577399999999E-2</c:v>
                </c:pt>
                <c:pt idx="5">
                  <c:v>1.7498775000000001E-2</c:v>
                </c:pt>
                <c:pt idx="6">
                  <c:v>1.7817322199999999E-2</c:v>
                </c:pt>
                <c:pt idx="7">
                  <c:v>2.3584899499999999E-2</c:v>
                </c:pt>
                <c:pt idx="8">
                  <c:v>3.9963360099999998E-2</c:v>
                </c:pt>
                <c:pt idx="9">
                  <c:v>5.7994437099999997E-2</c:v>
                </c:pt>
              </c:numCache>
            </c:numRef>
          </c:val>
        </c:ser>
        <c:dLbls>
          <c:showLegendKey val="0"/>
          <c:showVal val="0"/>
          <c:showCatName val="0"/>
          <c:showSerName val="0"/>
          <c:showPercent val="0"/>
          <c:showBubbleSize val="0"/>
        </c:dLbls>
        <c:gapWidth val="150"/>
        <c:axId val="120239232"/>
        <c:axId val="120240768"/>
      </c:barChart>
      <c:catAx>
        <c:axId val="120239232"/>
        <c:scaling>
          <c:orientation val="minMax"/>
        </c:scaling>
        <c:delete val="0"/>
        <c:axPos val="l"/>
        <c:numFmt formatCode="General" sourceLinked="1"/>
        <c:majorTickMark val="out"/>
        <c:minorTickMark val="none"/>
        <c:tickLblPos val="nextTo"/>
        <c:spPr>
          <a:ln w="3175">
            <a:solidFill>
              <a:srgbClr val="4E455D"/>
            </a:solidFill>
            <a:prstDash val="solid"/>
          </a:ln>
        </c:spPr>
        <c:txPr>
          <a:bodyPr rot="0" vert="horz"/>
          <a:lstStyle/>
          <a:p>
            <a:pPr>
              <a:defRPr sz="800" b="0" i="0" u="none" strike="noStrike" baseline="0">
                <a:solidFill>
                  <a:srgbClr val="4E455D"/>
                </a:solidFill>
                <a:latin typeface="Arial"/>
                <a:ea typeface="Arial"/>
                <a:cs typeface="Arial"/>
              </a:defRPr>
            </a:pPr>
            <a:endParaRPr lang="fr-FR"/>
          </a:p>
        </c:txPr>
        <c:crossAx val="120240768"/>
        <c:crosses val="autoZero"/>
        <c:auto val="1"/>
        <c:lblAlgn val="ctr"/>
        <c:lblOffset val="100"/>
        <c:noMultiLvlLbl val="0"/>
      </c:catAx>
      <c:valAx>
        <c:axId val="120240768"/>
        <c:scaling>
          <c:orientation val="minMax"/>
        </c:scaling>
        <c:delete val="0"/>
        <c:axPos val="b"/>
        <c:numFmt formatCode="0%" sourceLinked="0"/>
        <c:majorTickMark val="out"/>
        <c:minorTickMark val="none"/>
        <c:tickLblPos val="nextTo"/>
        <c:spPr>
          <a:ln w="3175">
            <a:solidFill>
              <a:srgbClr val="4E455D"/>
            </a:solidFill>
            <a:prstDash val="solid"/>
          </a:ln>
        </c:spPr>
        <c:txPr>
          <a:bodyPr rot="0" vert="horz"/>
          <a:lstStyle/>
          <a:p>
            <a:pPr>
              <a:defRPr sz="800" b="1" i="0" u="none" strike="noStrike" baseline="0">
                <a:solidFill>
                  <a:srgbClr val="4E455D"/>
                </a:solidFill>
                <a:latin typeface="Arial"/>
                <a:ea typeface="Arial"/>
                <a:cs typeface="Arial"/>
              </a:defRPr>
            </a:pPr>
            <a:endParaRPr lang="fr-FR"/>
          </a:p>
        </c:txPr>
        <c:crossAx val="120239232"/>
        <c:crosses val="autoZero"/>
        <c:crossBetween val="between"/>
      </c:valAx>
      <c:spPr>
        <a:noFill/>
        <a:ln w="25400">
          <a:noFill/>
        </a:ln>
      </c:spPr>
    </c:plotArea>
    <c:plotVisOnly val="1"/>
    <c:dispBlanksAs val="gap"/>
    <c:showDLblsOverMax val="0"/>
  </c:chart>
  <c:spPr>
    <a:solidFill>
      <a:srgbClr val="E8FAFE"/>
    </a:solidFill>
    <a:ln w="3175">
      <a:no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c:pageMargins b="0.75" l="0.7" r="0.7" t="0.75" header="0.3" footer="0.3"/>
    <c:pageSetup paperSize="9"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2011/2012</c:v>
          </c:tx>
          <c:spPr>
            <a:solidFill>
              <a:srgbClr val="4E455D"/>
            </a:solidFill>
            <a:ln w="25400">
              <a:noFill/>
            </a:ln>
          </c:spPr>
          <c:invertIfNegative val="0"/>
          <c:cat>
            <c:strRef>
              <c:f>'type hospit'!$A$12:$A$16</c:f>
              <c:strCache>
                <c:ptCount val="5"/>
                <c:pt idx="0">
                  <c:v>Ambulatoire </c:v>
                </c:pt>
                <c:pt idx="1">
                  <c:v>Hospitalisation complète </c:v>
                </c:pt>
                <c:pt idx="2">
                  <c:v>Total hospitalisation</c:v>
                </c:pt>
                <c:pt idx="3">
                  <c:v>Séances / forfaits</c:v>
                </c:pt>
                <c:pt idx="4">
                  <c:v>Total </c:v>
                </c:pt>
              </c:strCache>
            </c:strRef>
          </c:cat>
          <c:val>
            <c:numRef>
              <c:f>'type hospit'!$H$12:$H$16</c:f>
              <c:numCache>
                <c:formatCode>\+0.0%;\-0.0%;0</c:formatCode>
                <c:ptCount val="5"/>
                <c:pt idx="0">
                  <c:v>4.1702737300000001E-2</c:v>
                </c:pt>
                <c:pt idx="1">
                  <c:v>1.2250905E-3</c:v>
                </c:pt>
                <c:pt idx="2">
                  <c:v>1.1443214930327184E-2</c:v>
                </c:pt>
                <c:pt idx="3">
                  <c:v>3.5705937769117568E-2</c:v>
                </c:pt>
                <c:pt idx="4">
                  <c:v>1.5684628719813576E-2</c:v>
                </c:pt>
              </c:numCache>
            </c:numRef>
          </c:val>
        </c:ser>
        <c:ser>
          <c:idx val="1"/>
          <c:order val="1"/>
          <c:tx>
            <c:v>2012/2013</c:v>
          </c:tx>
          <c:spPr>
            <a:solidFill>
              <a:srgbClr val="0095CB"/>
            </a:solidFill>
            <a:ln w="25400">
              <a:noFill/>
            </a:ln>
          </c:spPr>
          <c:invertIfNegative val="0"/>
          <c:cat>
            <c:strRef>
              <c:f>'type hospit'!$A$12:$A$16</c:f>
              <c:strCache>
                <c:ptCount val="5"/>
                <c:pt idx="0">
                  <c:v>Ambulatoire </c:v>
                </c:pt>
                <c:pt idx="1">
                  <c:v>Hospitalisation complète </c:v>
                </c:pt>
                <c:pt idx="2">
                  <c:v>Total hospitalisation</c:v>
                </c:pt>
                <c:pt idx="3">
                  <c:v>Séances / forfaits</c:v>
                </c:pt>
                <c:pt idx="4">
                  <c:v>Total </c:v>
                </c:pt>
              </c:strCache>
            </c:strRef>
          </c:cat>
          <c:val>
            <c:numRef>
              <c:f>'type hospit'!$K$12:$K$16</c:f>
              <c:numCache>
                <c:formatCode>\+0.0%;\-0.0%;0</c:formatCode>
                <c:ptCount val="5"/>
                <c:pt idx="0">
                  <c:v>4.3239208000000001E-2</c:v>
                </c:pt>
                <c:pt idx="1">
                  <c:v>-1.1847381000000001E-2</c:v>
                </c:pt>
                <c:pt idx="2">
                  <c:v>2.4746339160159891E-3</c:v>
                </c:pt>
                <c:pt idx="3">
                  <c:v>3.4071309574266406E-2</c:v>
                </c:pt>
                <c:pt idx="4">
                  <c:v>8.1069897608216923E-3</c:v>
                </c:pt>
              </c:numCache>
            </c:numRef>
          </c:val>
        </c:ser>
        <c:dLbls>
          <c:showLegendKey val="0"/>
          <c:showVal val="0"/>
          <c:showCatName val="0"/>
          <c:showSerName val="0"/>
          <c:showPercent val="0"/>
          <c:showBubbleSize val="0"/>
        </c:dLbls>
        <c:gapWidth val="75"/>
        <c:overlap val="-25"/>
        <c:axId val="98170368"/>
        <c:axId val="98171904"/>
      </c:barChart>
      <c:catAx>
        <c:axId val="98170368"/>
        <c:scaling>
          <c:orientation val="minMax"/>
        </c:scaling>
        <c:delete val="0"/>
        <c:axPos val="b"/>
        <c:numFmt formatCode="General" sourceLinked="1"/>
        <c:majorTickMark val="none"/>
        <c:minorTickMark val="none"/>
        <c:tickLblPos val="low"/>
        <c:spPr>
          <a:ln w="3175">
            <a:solidFill>
              <a:srgbClr val="808080"/>
            </a:solidFill>
            <a:prstDash val="solid"/>
          </a:ln>
        </c:spPr>
        <c:txPr>
          <a:bodyPr rot="0" vert="horz"/>
          <a:lstStyle/>
          <a:p>
            <a:pPr>
              <a:defRPr>
                <a:solidFill>
                  <a:srgbClr val="4E455D"/>
                </a:solidFill>
              </a:defRPr>
            </a:pPr>
            <a:endParaRPr lang="fr-FR"/>
          </a:p>
        </c:txPr>
        <c:crossAx val="98171904"/>
        <c:crosses val="autoZero"/>
        <c:auto val="1"/>
        <c:lblAlgn val="ctr"/>
        <c:lblOffset val="100"/>
        <c:noMultiLvlLbl val="0"/>
      </c:catAx>
      <c:valAx>
        <c:axId val="98171904"/>
        <c:scaling>
          <c:orientation val="minMax"/>
          <c:max val="5.000000000000001E-2"/>
        </c:scaling>
        <c:delete val="0"/>
        <c:axPos val="l"/>
        <c:majorGridlines>
          <c:spPr>
            <a:ln w="3175">
              <a:solidFill>
                <a:sysClr val="window" lastClr="FFFFFF"/>
              </a:solidFill>
              <a:prstDash val="solid"/>
            </a:ln>
          </c:spPr>
        </c:majorGridlines>
        <c:numFmt formatCode="0%" sourceLinked="0"/>
        <c:majorTickMark val="none"/>
        <c:minorTickMark val="none"/>
        <c:tickLblPos val="nextTo"/>
        <c:spPr>
          <a:ln w="9525">
            <a:solidFill>
              <a:srgbClr val="4E455D"/>
            </a:solidFill>
          </a:ln>
        </c:spPr>
        <c:txPr>
          <a:bodyPr rot="0" vert="horz"/>
          <a:lstStyle/>
          <a:p>
            <a:pPr>
              <a:defRPr b="1" i="0">
                <a:solidFill>
                  <a:srgbClr val="4E455D"/>
                </a:solidFill>
              </a:defRPr>
            </a:pPr>
            <a:endParaRPr lang="fr-FR"/>
          </a:p>
        </c:txPr>
        <c:crossAx val="98170368"/>
        <c:crosses val="autoZero"/>
        <c:crossBetween val="between"/>
      </c:valAx>
      <c:spPr>
        <a:noFill/>
        <a:ln w="25400">
          <a:noFill/>
        </a:ln>
      </c:spPr>
    </c:plotArea>
    <c:legend>
      <c:legendPos val="b"/>
      <c:layout/>
      <c:overlay val="0"/>
      <c:spPr>
        <a:noFill/>
        <a:ln w="25400">
          <a:noFill/>
        </a:ln>
      </c:spPr>
      <c:txPr>
        <a:bodyPr/>
        <a:lstStyle/>
        <a:p>
          <a:pPr>
            <a:defRPr b="1">
              <a:solidFill>
                <a:srgbClr val="4E455D"/>
              </a:solidFill>
            </a:defRPr>
          </a:pPr>
          <a:endParaRPr lang="fr-FR"/>
        </a:p>
      </c:txPr>
    </c:legend>
    <c:plotVisOnly val="1"/>
    <c:dispBlanksAs val="gap"/>
    <c:showDLblsOverMax val="0"/>
  </c:chart>
  <c:spPr>
    <a:solidFill>
      <a:srgbClr val="E8FAFE"/>
    </a:solidFill>
    <a:ln w="3175">
      <a:noFill/>
      <a:prstDash val="solid"/>
    </a:ln>
  </c:spPr>
  <c:txPr>
    <a:bodyPr/>
    <a:lstStyle/>
    <a:p>
      <a:pPr>
        <a:defRPr sz="800" b="0" i="0" u="none" strike="noStrike" baseline="0">
          <a:solidFill>
            <a:schemeClr val="tx1"/>
          </a:solidFill>
          <a:latin typeface="Arial"/>
          <a:ea typeface="Arial"/>
          <a:cs typeface="Arial"/>
        </a:defRPr>
      </a:pPr>
      <a:endParaRPr lang="fr-FR"/>
    </a:p>
  </c:txPr>
  <c:printSettings>
    <c:headerFooter/>
    <c:pageMargins b="0.75" l="0.7" r="0.7" t="0.75" header="0.3" footer="0.3"/>
    <c:pageSetup paperSize="9"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018879992942059"/>
          <c:y val="0.12854716689825538"/>
          <c:w val="0.67588757287691981"/>
          <c:h val="0.74703363317975346"/>
        </c:manualLayout>
      </c:layout>
      <c:pieChart>
        <c:varyColors val="1"/>
        <c:ser>
          <c:idx val="0"/>
          <c:order val="0"/>
          <c:dPt>
            <c:idx val="0"/>
            <c:bubble3D val="0"/>
            <c:spPr>
              <a:solidFill>
                <a:srgbClr val="E8FAFE"/>
              </a:solidFill>
            </c:spPr>
          </c:dPt>
          <c:dPt>
            <c:idx val="1"/>
            <c:bubble3D val="0"/>
            <c:spPr>
              <a:solidFill>
                <a:srgbClr val="E8FAFE">
                  <a:lumMod val="90000"/>
                </a:srgbClr>
              </a:solidFill>
            </c:spPr>
          </c:dPt>
          <c:dPt>
            <c:idx val="2"/>
            <c:bubble3D val="0"/>
            <c:spPr>
              <a:solidFill>
                <a:srgbClr val="E8FAFE">
                  <a:lumMod val="75000"/>
                </a:srgbClr>
              </a:solidFill>
            </c:spPr>
          </c:dPt>
          <c:dPt>
            <c:idx val="3"/>
            <c:bubble3D val="0"/>
            <c:spPr>
              <a:solidFill>
                <a:srgbClr val="E8FAFE">
                  <a:lumMod val="50000"/>
                </a:srgbClr>
              </a:solidFill>
            </c:spPr>
          </c:dPt>
          <c:dPt>
            <c:idx val="4"/>
            <c:bubble3D val="0"/>
            <c:spPr>
              <a:solidFill>
                <a:srgbClr val="2092C6"/>
              </a:solidFill>
            </c:spPr>
          </c:dPt>
          <c:dPt>
            <c:idx val="5"/>
            <c:bubble3D val="0"/>
            <c:spPr>
              <a:solidFill>
                <a:srgbClr val="4E455D"/>
              </a:solidFill>
            </c:spPr>
          </c:dPt>
          <c:dPt>
            <c:idx val="6"/>
            <c:bubble3D val="0"/>
            <c:spPr>
              <a:solidFill>
                <a:srgbClr val="55A935"/>
              </a:solidFill>
            </c:spPr>
          </c:dPt>
          <c:dPt>
            <c:idx val="7"/>
            <c:bubble3D val="0"/>
            <c:spPr>
              <a:solidFill>
                <a:srgbClr val="55A935">
                  <a:lumMod val="75000"/>
                </a:srgbClr>
              </a:solidFill>
            </c:spPr>
          </c:dPt>
          <c:dPt>
            <c:idx val="8"/>
            <c:bubble3D val="0"/>
            <c:spPr>
              <a:solidFill>
                <a:srgbClr val="55A935">
                  <a:lumMod val="50000"/>
                </a:srgbClr>
              </a:solidFill>
            </c:spPr>
          </c:dPt>
          <c:dPt>
            <c:idx val="9"/>
            <c:bubble3D val="0"/>
            <c:spPr>
              <a:solidFill>
                <a:sysClr val="window" lastClr="FFFFFF"/>
              </a:solidFill>
            </c:spPr>
          </c:dPt>
          <c:dLbls>
            <c:dLbl>
              <c:idx val="0"/>
              <c:layout>
                <c:manualLayout>
                  <c:x val="-1.1204481792717087E-2"/>
                  <c:y val="1.1824768800018569E-18"/>
                </c:manualLayout>
              </c:layout>
              <c:dLblPos val="bestFit"/>
              <c:showLegendKey val="0"/>
              <c:showVal val="1"/>
              <c:showCatName val="1"/>
              <c:showSerName val="0"/>
              <c:showPercent val="0"/>
              <c:showBubbleSize val="0"/>
              <c:separator>
</c:separator>
            </c:dLbl>
            <c:dLbl>
              <c:idx val="1"/>
              <c:layout>
                <c:manualLayout>
                  <c:x val="-3.7348272642390291E-3"/>
                  <c:y val="8.2559339525283791E-3"/>
                </c:manualLayout>
              </c:layout>
              <c:dLblPos val="bestFit"/>
              <c:showLegendKey val="0"/>
              <c:showVal val="1"/>
              <c:showCatName val="1"/>
              <c:showSerName val="0"/>
              <c:showPercent val="0"/>
              <c:showBubbleSize val="0"/>
              <c:separator>
</c:separator>
            </c:dLbl>
            <c:dLbl>
              <c:idx val="2"/>
              <c:layout>
                <c:manualLayout>
                  <c:x val="-7.4696545284780582E-3"/>
                  <c:y val="-3.7839260160059421E-17"/>
                </c:manualLayout>
              </c:layout>
              <c:dLblPos val="bestFit"/>
              <c:showLegendKey val="0"/>
              <c:showVal val="1"/>
              <c:showCatName val="1"/>
              <c:showSerName val="0"/>
              <c:showPercent val="0"/>
              <c:showBubbleSize val="0"/>
              <c:separator>
</c:separator>
            </c:dLbl>
            <c:dLbl>
              <c:idx val="3"/>
              <c:layout>
                <c:manualLayout>
                  <c:x val="7.4696545284780582E-3"/>
                  <c:y val="-8.2559339525283791E-3"/>
                </c:manualLayout>
              </c:layout>
              <c:dLblPos val="bestFit"/>
              <c:showLegendKey val="0"/>
              <c:showVal val="1"/>
              <c:showCatName val="1"/>
              <c:showSerName val="0"/>
              <c:showPercent val="0"/>
              <c:showBubbleSize val="0"/>
              <c:separator>
</c:separator>
            </c:dLbl>
            <c:dLbl>
              <c:idx val="4"/>
              <c:layout>
                <c:manualLayout>
                  <c:x val="0"/>
                  <c:y val="8.2559339525283791E-3"/>
                </c:manualLayout>
              </c:layout>
              <c:dLblPos val="bestFit"/>
              <c:showLegendKey val="0"/>
              <c:showVal val="1"/>
              <c:showCatName val="1"/>
              <c:showSerName val="0"/>
              <c:showPercent val="0"/>
              <c:showBubbleSize val="0"/>
              <c:separator>
</c:separator>
            </c:dLbl>
            <c:dLbl>
              <c:idx val="5"/>
              <c:layout>
                <c:manualLayout>
                  <c:x val="3.7348272642390291E-3"/>
                  <c:y val="1.6511867905056758E-2"/>
                </c:manualLayout>
              </c:layout>
              <c:dLblPos val="bestFit"/>
              <c:showLegendKey val="0"/>
              <c:showVal val="1"/>
              <c:showCatName val="1"/>
              <c:showSerName val="0"/>
              <c:showPercent val="0"/>
              <c:showBubbleSize val="0"/>
              <c:separator>
</c:separator>
            </c:dLbl>
            <c:dLbl>
              <c:idx val="6"/>
              <c:layout>
                <c:manualLayout>
                  <c:x val="0"/>
                  <c:y val="8.2559339525283791E-3"/>
                </c:manualLayout>
              </c:layout>
              <c:dLblPos val="bestFit"/>
              <c:showLegendKey val="0"/>
              <c:showVal val="1"/>
              <c:showCatName val="1"/>
              <c:showSerName val="0"/>
              <c:showPercent val="0"/>
              <c:showBubbleSize val="0"/>
              <c:separator>
</c:separator>
            </c:dLbl>
            <c:dLbl>
              <c:idx val="7"/>
              <c:layout>
                <c:manualLayout>
                  <c:x val="-1.1204481792717087E-2"/>
                  <c:y val="1.238390092879257E-2"/>
                </c:manualLayout>
              </c:layout>
              <c:dLblPos val="bestFit"/>
              <c:showLegendKey val="0"/>
              <c:showVal val="1"/>
              <c:showCatName val="1"/>
              <c:showSerName val="0"/>
              <c:showPercent val="0"/>
              <c:showBubbleSize val="0"/>
              <c:separator>
</c:separator>
            </c:dLbl>
            <c:numFmt formatCode="0%" sourceLinked="0"/>
            <c:txPr>
              <a:bodyPr/>
              <a:lstStyle/>
              <a:p>
                <a:pPr>
                  <a:defRPr sz="800">
                    <a:latin typeface="Arial" pitchFamily="34" charset="0"/>
                    <a:cs typeface="Arial" pitchFamily="34" charset="0"/>
                  </a:defRPr>
                </a:pPr>
                <a:endParaRPr lang="fr-FR"/>
              </a:p>
            </c:txPr>
            <c:dLblPos val="outEnd"/>
            <c:showLegendKey val="0"/>
            <c:showVal val="1"/>
            <c:showCatName val="1"/>
            <c:showSerName val="0"/>
            <c:showPercent val="0"/>
            <c:showBubbleSize val="0"/>
            <c:separator>
</c:separator>
            <c:showLeaderLines val="1"/>
          </c:dLbls>
          <c:cat>
            <c:strRef>
              <c:f>'classe age_hs'!$A$12:$A$19</c:f>
              <c:strCache>
                <c:ptCount val="8"/>
                <c:pt idx="0">
                  <c:v>0-4 ans </c:v>
                </c:pt>
                <c:pt idx="1">
                  <c:v>05-19 ans </c:v>
                </c:pt>
                <c:pt idx="2">
                  <c:v>20-39 ans </c:v>
                </c:pt>
                <c:pt idx="3">
                  <c:v>40-64 ans </c:v>
                </c:pt>
                <c:pt idx="4">
                  <c:v>65-69 ans </c:v>
                </c:pt>
                <c:pt idx="5">
                  <c:v>70-74 ans </c:v>
                </c:pt>
                <c:pt idx="6">
                  <c:v>75-79 ans </c:v>
                </c:pt>
                <c:pt idx="7">
                  <c:v>80 ans et plus </c:v>
                </c:pt>
              </c:strCache>
            </c:strRef>
          </c:cat>
          <c:val>
            <c:numRef>
              <c:f>'classe age_hs'!$P$12:$P$19</c:f>
              <c:numCache>
                <c:formatCode>0.0%</c:formatCode>
                <c:ptCount val="8"/>
                <c:pt idx="0">
                  <c:v>5.3205452595329709E-2</c:v>
                </c:pt>
                <c:pt idx="1">
                  <c:v>6.1163307330704429E-2</c:v>
                </c:pt>
                <c:pt idx="2">
                  <c:v>0.17256117937994711</c:v>
                </c:pt>
                <c:pt idx="3">
                  <c:v>0.35532353699407065</c:v>
                </c:pt>
                <c:pt idx="4">
                  <c:v>9.1995996168033639E-2</c:v>
                </c:pt>
                <c:pt idx="5">
                  <c:v>7.7744359466452792E-2</c:v>
                </c:pt>
                <c:pt idx="6">
                  <c:v>7.7692163246859472E-2</c:v>
                </c:pt>
                <c:pt idx="7">
                  <c:v>0.11031400481860222</c:v>
                </c:pt>
              </c:numCache>
            </c:numRef>
          </c:val>
        </c:ser>
        <c:dLbls>
          <c:dLblPos val="outEnd"/>
          <c:showLegendKey val="0"/>
          <c:showVal val="1"/>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CF4DD"/>
    </a:solidFill>
    <a:ln>
      <a:noFill/>
    </a:ln>
  </c:spPr>
  <c:printSettings>
    <c:headerFooter/>
    <c:pageMargins b="0.75" l="0.7" r="0.7" t="0.75" header="0.3" footer="0.3"/>
    <c:pageSetup paperSize="9"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pieChart>
        <c:varyColors val="1"/>
        <c:ser>
          <c:idx val="0"/>
          <c:order val="0"/>
          <c:dPt>
            <c:idx val="0"/>
            <c:bubble3D val="0"/>
            <c:spPr>
              <a:solidFill>
                <a:srgbClr val="E2F4DD"/>
              </a:solidFill>
            </c:spPr>
          </c:dPt>
          <c:dPt>
            <c:idx val="1"/>
            <c:bubble3D val="0"/>
            <c:spPr>
              <a:solidFill>
                <a:srgbClr val="B8E3A7"/>
              </a:solidFill>
            </c:spPr>
          </c:dPt>
          <c:dPt>
            <c:idx val="2"/>
            <c:bubble3D val="0"/>
            <c:spPr>
              <a:solidFill>
                <a:srgbClr val="94D67B"/>
              </a:solidFill>
            </c:spPr>
          </c:dPt>
          <c:dPt>
            <c:idx val="3"/>
            <c:bubble3D val="0"/>
            <c:spPr>
              <a:solidFill>
                <a:srgbClr val="407F28"/>
              </a:solidFill>
            </c:spPr>
          </c:dPt>
          <c:dPt>
            <c:idx val="4"/>
            <c:bubble3D val="0"/>
            <c:spPr>
              <a:solidFill>
                <a:srgbClr val="2A551A"/>
              </a:solidFill>
            </c:spPr>
          </c:dPt>
          <c:dPt>
            <c:idx val="5"/>
            <c:bubble3D val="0"/>
            <c:spPr>
              <a:solidFill>
                <a:srgbClr val="002341"/>
              </a:solidFill>
            </c:spPr>
          </c:dPt>
          <c:dPt>
            <c:idx val="6"/>
            <c:bubble3D val="0"/>
            <c:spPr>
              <a:solidFill>
                <a:srgbClr val="70C8ED"/>
              </a:solidFill>
            </c:spPr>
          </c:dPt>
          <c:dPt>
            <c:idx val="7"/>
            <c:bubble3D val="0"/>
            <c:spPr>
              <a:solidFill>
                <a:srgbClr val="2594C5"/>
              </a:solidFill>
            </c:spPr>
          </c:dPt>
          <c:dLbls>
            <c:dLbl>
              <c:idx val="0"/>
              <c:layout>
                <c:manualLayout>
                  <c:x val="-7.4487895716945996E-3"/>
                  <c:y val="0"/>
                </c:manualLayout>
              </c:layout>
              <c:dLblPos val="bestFit"/>
              <c:showLegendKey val="0"/>
              <c:showVal val="0"/>
              <c:showCatName val="1"/>
              <c:showSerName val="0"/>
              <c:showPercent val="1"/>
              <c:showBubbleSize val="0"/>
              <c:separator>
</c:separator>
            </c:dLbl>
            <c:dLbl>
              <c:idx val="1"/>
              <c:layout>
                <c:manualLayout>
                  <c:x val="0"/>
                  <c:y val="8.2559339525283791E-3"/>
                </c:manualLayout>
              </c:layout>
              <c:dLblPos val="bestFit"/>
              <c:showLegendKey val="0"/>
              <c:showVal val="0"/>
              <c:showCatName val="1"/>
              <c:showSerName val="0"/>
              <c:showPercent val="1"/>
              <c:showBubbleSize val="0"/>
              <c:separator>
</c:separator>
            </c:dLbl>
            <c:dLbl>
              <c:idx val="2"/>
              <c:layout>
                <c:manualLayout>
                  <c:x val="-3.7243947858472998E-3"/>
                  <c:y val="-1.238390092879257E-2"/>
                </c:manualLayout>
              </c:layout>
              <c:dLblPos val="bestFit"/>
              <c:showLegendKey val="0"/>
              <c:showVal val="0"/>
              <c:showCatName val="1"/>
              <c:showSerName val="0"/>
              <c:showPercent val="1"/>
              <c:showBubbleSize val="0"/>
              <c:separator>
</c:separator>
            </c:dLbl>
            <c:dLbl>
              <c:idx val="3"/>
              <c:layout>
                <c:manualLayout>
                  <c:x val="1.11731843575419E-2"/>
                  <c:y val="-1.238390092879257E-2"/>
                </c:manualLayout>
              </c:layout>
              <c:dLblPos val="bestFit"/>
              <c:showLegendKey val="0"/>
              <c:showVal val="0"/>
              <c:showCatName val="1"/>
              <c:showSerName val="0"/>
              <c:showPercent val="1"/>
              <c:showBubbleSize val="0"/>
              <c:separator>
</c:separator>
            </c:dLbl>
            <c:dLbl>
              <c:idx val="4"/>
              <c:layout>
                <c:manualLayout>
                  <c:x val="7.4487895716945996E-3"/>
                  <c:y val="4.1279669762641896E-3"/>
                </c:manualLayout>
              </c:layout>
              <c:dLblPos val="bestFit"/>
              <c:showLegendKey val="0"/>
              <c:showVal val="0"/>
              <c:showCatName val="1"/>
              <c:showSerName val="0"/>
              <c:showPercent val="1"/>
              <c:showBubbleSize val="0"/>
              <c:separator>
</c:separator>
            </c:dLbl>
            <c:dLbl>
              <c:idx val="5"/>
              <c:layout>
                <c:manualLayout>
                  <c:x val="0"/>
                  <c:y val="4.1279669762641896E-3"/>
                </c:manualLayout>
              </c:layout>
              <c:dLblPos val="bestFit"/>
              <c:showLegendKey val="0"/>
              <c:showVal val="0"/>
              <c:showCatName val="1"/>
              <c:showSerName val="0"/>
              <c:showPercent val="1"/>
              <c:showBubbleSize val="0"/>
              <c:separator>
</c:separator>
            </c:dLbl>
            <c:dLbl>
              <c:idx val="6"/>
              <c:layout>
                <c:manualLayout>
                  <c:x val="0"/>
                  <c:y val="8.2559339525283791E-3"/>
                </c:manualLayout>
              </c:layout>
              <c:dLblPos val="bestFit"/>
              <c:showLegendKey val="0"/>
              <c:showVal val="0"/>
              <c:showCatName val="1"/>
              <c:showSerName val="0"/>
              <c:showPercent val="1"/>
              <c:showBubbleSize val="0"/>
              <c:separator>
</c:separator>
            </c:dLbl>
            <c:dLbl>
              <c:idx val="7"/>
              <c:layout>
                <c:manualLayout>
                  <c:x val="1.1173184357541917E-2"/>
                  <c:y val="-4.1279669762641896E-3"/>
                </c:manualLayout>
              </c:layout>
              <c:dLblPos val="bestFit"/>
              <c:showLegendKey val="0"/>
              <c:showVal val="0"/>
              <c:showCatName val="1"/>
              <c:showSerName val="0"/>
              <c:showPercent val="1"/>
              <c:showBubbleSize val="0"/>
              <c:separator>
</c:separator>
            </c:dLbl>
            <c:numFmt formatCode="0%" sourceLinked="0"/>
            <c:txPr>
              <a:bodyPr/>
              <a:lstStyle/>
              <a:p>
                <a:pPr>
                  <a:defRPr sz="800">
                    <a:solidFill>
                      <a:schemeClr val="tx1"/>
                    </a:solidFill>
                    <a:latin typeface="Arial"/>
                    <a:cs typeface="Arial"/>
                  </a:defRPr>
                </a:pPr>
                <a:endParaRPr lang="fr-FR"/>
              </a:p>
            </c:txPr>
            <c:dLblPos val="outEnd"/>
            <c:showLegendKey val="0"/>
            <c:showVal val="0"/>
            <c:showCatName val="1"/>
            <c:showSerName val="0"/>
            <c:showPercent val="1"/>
            <c:showBubbleSize val="0"/>
            <c:separator>
</c:separator>
            <c:showLeaderLines val="1"/>
          </c:dLbls>
          <c:cat>
            <c:strRef>
              <c:f>'classe age_hs'!$A$12:$A$19</c:f>
              <c:strCache>
                <c:ptCount val="8"/>
                <c:pt idx="0">
                  <c:v>0-4 ans </c:v>
                </c:pt>
                <c:pt idx="1">
                  <c:v>05-19 ans </c:v>
                </c:pt>
                <c:pt idx="2">
                  <c:v>20-39 ans </c:v>
                </c:pt>
                <c:pt idx="3">
                  <c:v>40-64 ans </c:v>
                </c:pt>
                <c:pt idx="4">
                  <c:v>65-69 ans </c:v>
                </c:pt>
                <c:pt idx="5">
                  <c:v>70-74 ans </c:v>
                </c:pt>
                <c:pt idx="6">
                  <c:v>75-79 ans </c:v>
                </c:pt>
                <c:pt idx="7">
                  <c:v>80 ans et plus </c:v>
                </c:pt>
              </c:strCache>
            </c:strRef>
          </c:cat>
          <c:val>
            <c:numRef>
              <c:f>'classe age_hs'!$Q$12:$Q$19</c:f>
              <c:numCache>
                <c:formatCode>0.0%</c:formatCode>
                <c:ptCount val="8"/>
                <c:pt idx="0">
                  <c:v>3.2133224239188123E-2</c:v>
                </c:pt>
                <c:pt idx="1">
                  <c:v>3.4559052728758186E-2</c:v>
                </c:pt>
                <c:pt idx="2">
                  <c:v>0.14955046261491503</c:v>
                </c:pt>
                <c:pt idx="3">
                  <c:v>0.33185772112902989</c:v>
                </c:pt>
                <c:pt idx="4">
                  <c:v>0.10185750287292719</c:v>
                </c:pt>
                <c:pt idx="5">
                  <c:v>9.2207729666673399E-2</c:v>
                </c:pt>
                <c:pt idx="6">
                  <c:v>9.7353992513784779E-2</c:v>
                </c:pt>
                <c:pt idx="7">
                  <c:v>0.16048031422780887</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8FAFE"/>
    </a:solidFill>
    <a:ln>
      <a:noFill/>
    </a:ln>
  </c:spPr>
  <c:printSettings>
    <c:headerFooter/>
    <c:pageMargins b="0.75" l="0.7" r="0.7" t="0.75" header="0.3" footer="0.3"/>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2011/2012</c:v>
          </c:tx>
          <c:spPr>
            <a:solidFill>
              <a:srgbClr val="4E455D"/>
            </a:solidFill>
            <a:ln w="25400">
              <a:noFill/>
            </a:ln>
          </c:spPr>
          <c:invertIfNegative val="0"/>
          <c:cat>
            <c:strRef>
              <c:f>'classe age_hs'!$A$12:$A$20</c:f>
              <c:strCache>
                <c:ptCount val="9"/>
                <c:pt idx="0">
                  <c:v>0-4 ans </c:v>
                </c:pt>
                <c:pt idx="1">
                  <c:v>05-19 ans </c:v>
                </c:pt>
                <c:pt idx="2">
                  <c:v>20-39 ans </c:v>
                </c:pt>
                <c:pt idx="3">
                  <c:v>40-64 ans </c:v>
                </c:pt>
                <c:pt idx="4">
                  <c:v>65-69 ans </c:v>
                </c:pt>
                <c:pt idx="5">
                  <c:v>70-74 ans </c:v>
                </c:pt>
                <c:pt idx="6">
                  <c:v>75-79 ans </c:v>
                </c:pt>
                <c:pt idx="7">
                  <c:v>80 ans et plus </c:v>
                </c:pt>
                <c:pt idx="8">
                  <c:v>Total ex OQN hors séances</c:v>
                </c:pt>
              </c:strCache>
            </c:strRef>
          </c:cat>
          <c:val>
            <c:numRef>
              <c:f>'classe age_hs'!$H$12:$H$20</c:f>
              <c:numCache>
                <c:formatCode>\+0.0%;\-0.0%;0</c:formatCode>
                <c:ptCount val="9"/>
                <c:pt idx="0">
                  <c:v>-2.7586327205282202E-2</c:v>
                </c:pt>
                <c:pt idx="1">
                  <c:v>-5.1947799646161492E-3</c:v>
                </c:pt>
                <c:pt idx="2">
                  <c:v>3.9742350723259512E-3</c:v>
                </c:pt>
                <c:pt idx="3">
                  <c:v>1.425781320949903E-4</c:v>
                </c:pt>
                <c:pt idx="4">
                  <c:v>8.6052898653342993E-2</c:v>
                </c:pt>
                <c:pt idx="5">
                  <c:v>-4.9363463716036171E-3</c:v>
                </c:pt>
                <c:pt idx="6">
                  <c:v>-7.3974580281896702E-3</c:v>
                </c:pt>
                <c:pt idx="7">
                  <c:v>3.5830680898170791E-2</c:v>
                </c:pt>
                <c:pt idx="8">
                  <c:v>1.144321494323312E-2</c:v>
                </c:pt>
              </c:numCache>
            </c:numRef>
          </c:val>
        </c:ser>
        <c:ser>
          <c:idx val="1"/>
          <c:order val="1"/>
          <c:tx>
            <c:v>2012/2013</c:v>
          </c:tx>
          <c:spPr>
            <a:solidFill>
              <a:srgbClr val="0095CB"/>
            </a:solidFill>
            <a:ln w="25400">
              <a:noFill/>
            </a:ln>
          </c:spPr>
          <c:invertIfNegative val="0"/>
          <c:cat>
            <c:strRef>
              <c:f>'classe age_hs'!$A$12:$A$20</c:f>
              <c:strCache>
                <c:ptCount val="9"/>
                <c:pt idx="0">
                  <c:v>0-4 ans </c:v>
                </c:pt>
                <c:pt idx="1">
                  <c:v>05-19 ans </c:v>
                </c:pt>
                <c:pt idx="2">
                  <c:v>20-39 ans </c:v>
                </c:pt>
                <c:pt idx="3">
                  <c:v>40-64 ans </c:v>
                </c:pt>
                <c:pt idx="4">
                  <c:v>65-69 ans </c:v>
                </c:pt>
                <c:pt idx="5">
                  <c:v>70-74 ans </c:v>
                </c:pt>
                <c:pt idx="6">
                  <c:v>75-79 ans </c:v>
                </c:pt>
                <c:pt idx="7">
                  <c:v>80 ans et plus </c:v>
                </c:pt>
                <c:pt idx="8">
                  <c:v>Total ex OQN hors séances</c:v>
                </c:pt>
              </c:strCache>
            </c:strRef>
          </c:cat>
          <c:val>
            <c:numRef>
              <c:f>'classe age_hs'!$K$12:$K$20</c:f>
              <c:numCache>
                <c:formatCode>\+0.0%;\-0.0%;0</c:formatCode>
                <c:ptCount val="9"/>
                <c:pt idx="0">
                  <c:v>-4.8169741393426335E-2</c:v>
                </c:pt>
                <c:pt idx="1">
                  <c:v>-1.802492815593883E-2</c:v>
                </c:pt>
                <c:pt idx="2">
                  <c:v>-2.2795578419723617E-2</c:v>
                </c:pt>
                <c:pt idx="3">
                  <c:v>-5.4496462188683226E-3</c:v>
                </c:pt>
                <c:pt idx="4">
                  <c:v>7.014499632236694E-2</c:v>
                </c:pt>
                <c:pt idx="5">
                  <c:v>8.4486238126782257E-3</c:v>
                </c:pt>
                <c:pt idx="6">
                  <c:v>-1.2133011956318324E-2</c:v>
                </c:pt>
                <c:pt idx="7">
                  <c:v>2.4140953658155429E-2</c:v>
                </c:pt>
                <c:pt idx="8">
                  <c:v>2.4746339019008834E-3</c:v>
                </c:pt>
              </c:numCache>
            </c:numRef>
          </c:val>
        </c:ser>
        <c:dLbls>
          <c:showLegendKey val="0"/>
          <c:showVal val="0"/>
          <c:showCatName val="0"/>
          <c:showSerName val="0"/>
          <c:showPercent val="0"/>
          <c:showBubbleSize val="0"/>
        </c:dLbls>
        <c:gapWidth val="75"/>
        <c:overlap val="-25"/>
        <c:axId val="103671296"/>
        <c:axId val="103672832"/>
      </c:barChart>
      <c:catAx>
        <c:axId val="103671296"/>
        <c:scaling>
          <c:orientation val="minMax"/>
        </c:scaling>
        <c:delete val="0"/>
        <c:axPos val="b"/>
        <c:numFmt formatCode="General" sourceLinked="1"/>
        <c:majorTickMark val="none"/>
        <c:minorTickMark val="none"/>
        <c:tickLblPos val="low"/>
        <c:spPr>
          <a:ln w="3175">
            <a:solidFill>
              <a:srgbClr val="808080"/>
            </a:solidFill>
            <a:prstDash val="solid"/>
          </a:ln>
        </c:spPr>
        <c:txPr>
          <a:bodyPr rot="0" vert="horz"/>
          <a:lstStyle/>
          <a:p>
            <a:pPr>
              <a:defRPr>
                <a:solidFill>
                  <a:srgbClr val="4E455D"/>
                </a:solidFill>
              </a:defRPr>
            </a:pPr>
            <a:endParaRPr lang="fr-FR"/>
          </a:p>
        </c:txPr>
        <c:crossAx val="103672832"/>
        <c:crosses val="autoZero"/>
        <c:auto val="1"/>
        <c:lblAlgn val="ctr"/>
        <c:lblOffset val="100"/>
        <c:noMultiLvlLbl val="0"/>
      </c:catAx>
      <c:valAx>
        <c:axId val="103672832"/>
        <c:scaling>
          <c:orientation val="minMax"/>
        </c:scaling>
        <c:delete val="0"/>
        <c:axPos val="l"/>
        <c:majorGridlines>
          <c:spPr>
            <a:ln w="3175">
              <a:solidFill>
                <a:sysClr val="window" lastClr="FFFFFF"/>
              </a:solidFill>
              <a:prstDash val="solid"/>
            </a:ln>
          </c:spPr>
        </c:majorGridlines>
        <c:numFmt formatCode="0%" sourceLinked="0"/>
        <c:majorTickMark val="none"/>
        <c:minorTickMark val="none"/>
        <c:tickLblPos val="nextTo"/>
        <c:spPr>
          <a:ln w="9525">
            <a:solidFill>
              <a:srgbClr val="4E455D"/>
            </a:solidFill>
          </a:ln>
        </c:spPr>
        <c:txPr>
          <a:bodyPr rot="0" vert="horz"/>
          <a:lstStyle/>
          <a:p>
            <a:pPr>
              <a:defRPr b="1" i="0">
                <a:solidFill>
                  <a:srgbClr val="4E455D"/>
                </a:solidFill>
              </a:defRPr>
            </a:pPr>
            <a:endParaRPr lang="fr-FR"/>
          </a:p>
        </c:txPr>
        <c:crossAx val="103671296"/>
        <c:crosses val="autoZero"/>
        <c:crossBetween val="between"/>
      </c:valAx>
      <c:spPr>
        <a:noFill/>
        <a:ln w="25400">
          <a:noFill/>
        </a:ln>
      </c:spPr>
    </c:plotArea>
    <c:legend>
      <c:legendPos val="b"/>
      <c:layout/>
      <c:overlay val="0"/>
      <c:spPr>
        <a:noFill/>
        <a:ln w="25400">
          <a:noFill/>
        </a:ln>
      </c:spPr>
      <c:txPr>
        <a:bodyPr/>
        <a:lstStyle/>
        <a:p>
          <a:pPr>
            <a:defRPr b="1">
              <a:solidFill>
                <a:srgbClr val="4E455D"/>
              </a:solidFill>
            </a:defRPr>
          </a:pPr>
          <a:endParaRPr lang="fr-FR"/>
        </a:p>
      </c:txPr>
    </c:legend>
    <c:plotVisOnly val="1"/>
    <c:dispBlanksAs val="gap"/>
    <c:showDLblsOverMax val="0"/>
  </c:chart>
  <c:spPr>
    <a:solidFill>
      <a:srgbClr val="E8FAFE"/>
    </a:solidFill>
    <a:ln w="3175">
      <a:noFill/>
      <a:prstDash val="solid"/>
    </a:ln>
  </c:spPr>
  <c:txPr>
    <a:bodyPr/>
    <a:lstStyle/>
    <a:p>
      <a:pPr>
        <a:defRPr sz="800" b="0" i="0" u="none" strike="noStrike" baseline="0">
          <a:solidFill>
            <a:schemeClr val="tx1"/>
          </a:solidFill>
          <a:latin typeface="Arial"/>
          <a:ea typeface="Arial"/>
          <a:cs typeface="Arial"/>
        </a:defRPr>
      </a:pPr>
      <a:endParaRPr lang="fr-FR"/>
    </a:p>
  </c:txPr>
  <c:printSettings>
    <c:headerFooter/>
    <c:pageMargins b="0.75" l="0.7" r="0.7" t="0.75" header="0.3" footer="0.3"/>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018879992942059"/>
          <c:y val="0.12854716689825538"/>
          <c:w val="0.67588757287691981"/>
          <c:h val="0.74703363317975346"/>
        </c:manualLayout>
      </c:layout>
      <c:pieChart>
        <c:varyColors val="1"/>
        <c:ser>
          <c:idx val="0"/>
          <c:order val="0"/>
          <c:dPt>
            <c:idx val="0"/>
            <c:bubble3D val="0"/>
            <c:spPr>
              <a:solidFill>
                <a:srgbClr val="E8FAFE"/>
              </a:solidFill>
            </c:spPr>
          </c:dPt>
          <c:dPt>
            <c:idx val="1"/>
            <c:bubble3D val="0"/>
            <c:spPr>
              <a:solidFill>
                <a:srgbClr val="E8FAFE">
                  <a:lumMod val="90000"/>
                </a:srgbClr>
              </a:solidFill>
            </c:spPr>
          </c:dPt>
          <c:dPt>
            <c:idx val="2"/>
            <c:bubble3D val="0"/>
            <c:spPr>
              <a:solidFill>
                <a:srgbClr val="E8FAFE">
                  <a:lumMod val="75000"/>
                </a:srgbClr>
              </a:solidFill>
            </c:spPr>
          </c:dPt>
          <c:dPt>
            <c:idx val="3"/>
            <c:bubble3D val="0"/>
            <c:spPr>
              <a:solidFill>
                <a:srgbClr val="E8FAFE">
                  <a:lumMod val="50000"/>
                </a:srgbClr>
              </a:solidFill>
            </c:spPr>
          </c:dPt>
          <c:dPt>
            <c:idx val="4"/>
            <c:bubble3D val="0"/>
            <c:spPr>
              <a:solidFill>
                <a:srgbClr val="2092C6"/>
              </a:solidFill>
            </c:spPr>
          </c:dPt>
          <c:dPt>
            <c:idx val="5"/>
            <c:bubble3D val="0"/>
            <c:spPr>
              <a:solidFill>
                <a:srgbClr val="4E455D"/>
              </a:solidFill>
            </c:spPr>
          </c:dPt>
          <c:dPt>
            <c:idx val="6"/>
            <c:bubble3D val="0"/>
            <c:spPr>
              <a:solidFill>
                <a:srgbClr val="55A935"/>
              </a:solidFill>
            </c:spPr>
          </c:dPt>
          <c:dPt>
            <c:idx val="7"/>
            <c:bubble3D val="0"/>
            <c:spPr>
              <a:solidFill>
                <a:srgbClr val="55A935">
                  <a:lumMod val="75000"/>
                </a:srgbClr>
              </a:solidFill>
            </c:spPr>
          </c:dPt>
          <c:dPt>
            <c:idx val="8"/>
            <c:bubble3D val="0"/>
            <c:spPr>
              <a:solidFill>
                <a:srgbClr val="55A935">
                  <a:lumMod val="50000"/>
                </a:srgbClr>
              </a:solidFill>
            </c:spPr>
          </c:dPt>
          <c:dPt>
            <c:idx val="9"/>
            <c:bubble3D val="0"/>
            <c:spPr>
              <a:solidFill>
                <a:sysClr val="window" lastClr="FFFFFF"/>
              </a:solidFill>
            </c:spPr>
          </c:dPt>
          <c:dLbls>
            <c:dLbl>
              <c:idx val="0"/>
              <c:layout>
                <c:manualLayout>
                  <c:x val="-1.1204481792717087E-2"/>
                  <c:y val="1.1824768800018569E-18"/>
                </c:manualLayout>
              </c:layout>
              <c:dLblPos val="bestFit"/>
              <c:showLegendKey val="0"/>
              <c:showVal val="1"/>
              <c:showCatName val="1"/>
              <c:showSerName val="0"/>
              <c:showPercent val="0"/>
              <c:showBubbleSize val="0"/>
              <c:separator>
</c:separator>
            </c:dLbl>
            <c:dLbl>
              <c:idx val="1"/>
              <c:layout>
                <c:manualLayout>
                  <c:x val="-3.7348272642390291E-3"/>
                  <c:y val="8.2559339525283791E-3"/>
                </c:manualLayout>
              </c:layout>
              <c:dLblPos val="bestFit"/>
              <c:showLegendKey val="0"/>
              <c:showVal val="1"/>
              <c:showCatName val="1"/>
              <c:showSerName val="0"/>
              <c:showPercent val="0"/>
              <c:showBubbleSize val="0"/>
              <c:separator>
</c:separator>
            </c:dLbl>
            <c:dLbl>
              <c:idx val="2"/>
              <c:layout>
                <c:manualLayout>
                  <c:x val="-7.4696545284780582E-3"/>
                  <c:y val="-3.7839260160059421E-17"/>
                </c:manualLayout>
              </c:layout>
              <c:dLblPos val="bestFit"/>
              <c:showLegendKey val="0"/>
              <c:showVal val="1"/>
              <c:showCatName val="1"/>
              <c:showSerName val="0"/>
              <c:showPercent val="0"/>
              <c:showBubbleSize val="0"/>
              <c:separator>
</c:separator>
            </c:dLbl>
            <c:dLbl>
              <c:idx val="3"/>
              <c:layout>
                <c:manualLayout>
                  <c:x val="7.4696545284780582E-3"/>
                  <c:y val="-8.2559339525283791E-3"/>
                </c:manualLayout>
              </c:layout>
              <c:dLblPos val="bestFit"/>
              <c:showLegendKey val="0"/>
              <c:showVal val="1"/>
              <c:showCatName val="1"/>
              <c:showSerName val="0"/>
              <c:showPercent val="0"/>
              <c:showBubbleSize val="0"/>
              <c:separator>
</c:separator>
            </c:dLbl>
            <c:dLbl>
              <c:idx val="4"/>
              <c:layout>
                <c:manualLayout>
                  <c:x val="0"/>
                  <c:y val="8.2559339525283791E-3"/>
                </c:manualLayout>
              </c:layout>
              <c:dLblPos val="bestFit"/>
              <c:showLegendKey val="0"/>
              <c:showVal val="1"/>
              <c:showCatName val="1"/>
              <c:showSerName val="0"/>
              <c:showPercent val="0"/>
              <c:showBubbleSize val="0"/>
              <c:separator>
</c:separator>
            </c:dLbl>
            <c:dLbl>
              <c:idx val="5"/>
              <c:layout>
                <c:manualLayout>
                  <c:x val="3.7348272642390291E-3"/>
                  <c:y val="1.6511867905056758E-2"/>
                </c:manualLayout>
              </c:layout>
              <c:dLblPos val="bestFit"/>
              <c:showLegendKey val="0"/>
              <c:showVal val="1"/>
              <c:showCatName val="1"/>
              <c:showSerName val="0"/>
              <c:showPercent val="0"/>
              <c:showBubbleSize val="0"/>
              <c:separator>
</c:separator>
            </c:dLbl>
            <c:dLbl>
              <c:idx val="6"/>
              <c:layout>
                <c:manualLayout>
                  <c:x val="0"/>
                  <c:y val="8.2559339525283791E-3"/>
                </c:manualLayout>
              </c:layout>
              <c:dLblPos val="bestFit"/>
              <c:showLegendKey val="0"/>
              <c:showVal val="1"/>
              <c:showCatName val="1"/>
              <c:showSerName val="0"/>
              <c:showPercent val="0"/>
              <c:showBubbleSize val="0"/>
              <c:separator>
</c:separator>
            </c:dLbl>
            <c:dLbl>
              <c:idx val="7"/>
              <c:layout>
                <c:manualLayout>
                  <c:x val="-1.1204481792717087E-2"/>
                  <c:y val="1.238390092879257E-2"/>
                </c:manualLayout>
              </c:layout>
              <c:dLblPos val="bestFit"/>
              <c:showLegendKey val="0"/>
              <c:showVal val="1"/>
              <c:showCatName val="1"/>
              <c:showSerName val="0"/>
              <c:showPercent val="0"/>
              <c:showBubbleSize val="0"/>
              <c:separator>
</c:separator>
            </c:dLbl>
            <c:numFmt formatCode="0%" sourceLinked="0"/>
            <c:txPr>
              <a:bodyPr/>
              <a:lstStyle/>
              <a:p>
                <a:pPr>
                  <a:defRPr sz="800">
                    <a:latin typeface="Arial" pitchFamily="34" charset="0"/>
                    <a:cs typeface="Arial" pitchFamily="34" charset="0"/>
                  </a:defRPr>
                </a:pPr>
                <a:endParaRPr lang="fr-FR"/>
              </a:p>
            </c:txPr>
            <c:dLblPos val="outEnd"/>
            <c:showLegendKey val="0"/>
            <c:showVal val="1"/>
            <c:showCatName val="1"/>
            <c:showSerName val="0"/>
            <c:showPercent val="0"/>
            <c:showBubbleSize val="0"/>
            <c:separator>
</c:separator>
            <c:showLeaderLines val="1"/>
          </c:dLbls>
          <c:cat>
            <c:strRef>
              <c:f>catégories_hs!$A$12:$A$19</c:f>
              <c:strCache>
                <c:ptCount val="8"/>
                <c:pt idx="0">
                  <c:v>P/DIV</c:v>
                </c:pt>
                <c:pt idx="1">
                  <c:v>P/CHIR</c:v>
                </c:pt>
                <c:pt idx="2">
                  <c:v>M/DIV</c:v>
                </c:pt>
                <c:pt idx="3">
                  <c:v>M/CHIR</c:v>
                </c:pt>
                <c:pt idx="4">
                  <c:v>M/CHIRAMBU</c:v>
                </c:pt>
                <c:pt idx="5">
                  <c:v>G/DIV</c:v>
                </c:pt>
                <c:pt idx="6">
                  <c:v>G/CHIR/O</c:v>
                </c:pt>
                <c:pt idx="7">
                  <c:v>G/CHIR</c:v>
                </c:pt>
              </c:strCache>
            </c:strRef>
          </c:cat>
          <c:val>
            <c:numRef>
              <c:f>catégories_hs!$Q$12:$Q$19</c:f>
              <c:numCache>
                <c:formatCode>0.0%</c:formatCode>
                <c:ptCount val="8"/>
                <c:pt idx="0">
                  <c:v>2.9650635425319621E-2</c:v>
                </c:pt>
                <c:pt idx="1">
                  <c:v>5.1607102505100269E-2</c:v>
                </c:pt>
                <c:pt idx="2">
                  <c:v>0.10695992030528423</c:v>
                </c:pt>
                <c:pt idx="3">
                  <c:v>5.0313972991639054E-2</c:v>
                </c:pt>
                <c:pt idx="4">
                  <c:v>0.11372028555151353</c:v>
                </c:pt>
                <c:pt idx="5">
                  <c:v>0.27306070356684775</c:v>
                </c:pt>
                <c:pt idx="6">
                  <c:v>0.17217941495676306</c:v>
                </c:pt>
                <c:pt idx="7">
                  <c:v>0.20250796469753246</c:v>
                </c:pt>
              </c:numCache>
            </c:numRef>
          </c:val>
        </c:ser>
        <c:dLbls>
          <c:dLblPos val="outEnd"/>
          <c:showLegendKey val="0"/>
          <c:showVal val="1"/>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CF4DD"/>
    </a:solidFill>
    <a:ln>
      <a:noFill/>
    </a:ln>
  </c:spPr>
  <c:printSettings>
    <c:headerFooter/>
    <c:pageMargins b="0.75" l="0.7" r="0.7" t="0.75" header="0.3" footer="0.3"/>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352904040404037E-2"/>
          <c:y val="0.12060457516339869"/>
          <c:w val="0.75697601010101012"/>
          <c:h val="0.78369281045751638"/>
        </c:manualLayout>
      </c:layout>
      <c:pieChart>
        <c:varyColors val="1"/>
        <c:ser>
          <c:idx val="0"/>
          <c:order val="0"/>
          <c:dPt>
            <c:idx val="0"/>
            <c:bubble3D val="0"/>
            <c:spPr>
              <a:solidFill>
                <a:srgbClr val="E2F4DD"/>
              </a:solidFill>
            </c:spPr>
          </c:dPt>
          <c:dPt>
            <c:idx val="1"/>
            <c:bubble3D val="0"/>
            <c:spPr>
              <a:solidFill>
                <a:srgbClr val="B8E3A7"/>
              </a:solidFill>
            </c:spPr>
          </c:dPt>
          <c:dPt>
            <c:idx val="2"/>
            <c:bubble3D val="0"/>
            <c:spPr>
              <a:solidFill>
                <a:srgbClr val="94D67B"/>
              </a:solidFill>
            </c:spPr>
          </c:dPt>
          <c:dPt>
            <c:idx val="3"/>
            <c:bubble3D val="0"/>
            <c:spPr>
              <a:solidFill>
                <a:srgbClr val="407F28"/>
              </a:solidFill>
            </c:spPr>
          </c:dPt>
          <c:dPt>
            <c:idx val="4"/>
            <c:bubble3D val="0"/>
            <c:spPr>
              <a:solidFill>
                <a:srgbClr val="2A551A"/>
              </a:solidFill>
            </c:spPr>
          </c:dPt>
          <c:dPt>
            <c:idx val="5"/>
            <c:bubble3D val="0"/>
            <c:spPr>
              <a:solidFill>
                <a:srgbClr val="002341"/>
              </a:solidFill>
            </c:spPr>
          </c:dPt>
          <c:dPt>
            <c:idx val="6"/>
            <c:bubble3D val="0"/>
            <c:spPr>
              <a:solidFill>
                <a:srgbClr val="70C8ED"/>
              </a:solidFill>
            </c:spPr>
          </c:dPt>
          <c:dPt>
            <c:idx val="7"/>
            <c:bubble3D val="0"/>
            <c:spPr>
              <a:solidFill>
                <a:srgbClr val="2594C5"/>
              </a:solidFill>
            </c:spPr>
          </c:dPt>
          <c:dLbls>
            <c:dLbl>
              <c:idx val="0"/>
              <c:layout>
                <c:manualLayout>
                  <c:x val="-7.4487895716945996E-3"/>
                  <c:y val="0"/>
                </c:manualLayout>
              </c:layout>
              <c:dLblPos val="bestFit"/>
              <c:showLegendKey val="0"/>
              <c:showVal val="0"/>
              <c:showCatName val="1"/>
              <c:showSerName val="0"/>
              <c:showPercent val="1"/>
              <c:showBubbleSize val="0"/>
              <c:separator>
</c:separator>
            </c:dLbl>
            <c:dLbl>
              <c:idx val="1"/>
              <c:layout>
                <c:manualLayout>
                  <c:x val="0"/>
                  <c:y val="8.2559339525283791E-3"/>
                </c:manualLayout>
              </c:layout>
              <c:dLblPos val="bestFit"/>
              <c:showLegendKey val="0"/>
              <c:showVal val="0"/>
              <c:showCatName val="1"/>
              <c:showSerName val="0"/>
              <c:showPercent val="1"/>
              <c:showBubbleSize val="0"/>
              <c:separator>
</c:separator>
            </c:dLbl>
            <c:dLbl>
              <c:idx val="2"/>
              <c:layout>
                <c:manualLayout>
                  <c:x val="-3.7243947858472998E-3"/>
                  <c:y val="-1.238390092879257E-2"/>
                </c:manualLayout>
              </c:layout>
              <c:dLblPos val="bestFit"/>
              <c:showLegendKey val="0"/>
              <c:showVal val="0"/>
              <c:showCatName val="1"/>
              <c:showSerName val="0"/>
              <c:showPercent val="1"/>
              <c:showBubbleSize val="0"/>
              <c:separator>
</c:separator>
            </c:dLbl>
            <c:dLbl>
              <c:idx val="3"/>
              <c:layout>
                <c:manualLayout>
                  <c:x val="1.11731843575419E-2"/>
                  <c:y val="-1.238390092879257E-2"/>
                </c:manualLayout>
              </c:layout>
              <c:dLblPos val="bestFit"/>
              <c:showLegendKey val="0"/>
              <c:showVal val="0"/>
              <c:showCatName val="1"/>
              <c:showSerName val="0"/>
              <c:showPercent val="1"/>
              <c:showBubbleSize val="0"/>
              <c:separator>
</c:separator>
            </c:dLbl>
            <c:dLbl>
              <c:idx val="4"/>
              <c:layout>
                <c:manualLayout>
                  <c:x val="0"/>
                  <c:y val="8.2784313725490204E-3"/>
                </c:manualLayout>
              </c:layout>
              <c:dLblPos val="bestFit"/>
              <c:showLegendKey val="0"/>
              <c:showVal val="0"/>
              <c:showCatName val="1"/>
              <c:showSerName val="0"/>
              <c:showPercent val="1"/>
              <c:showBubbleSize val="0"/>
              <c:separator>
</c:separator>
            </c:dLbl>
            <c:dLbl>
              <c:idx val="5"/>
              <c:layout>
                <c:manualLayout>
                  <c:x val="0"/>
                  <c:y val="4.1279669762641896E-3"/>
                </c:manualLayout>
              </c:layout>
              <c:dLblPos val="bestFit"/>
              <c:showLegendKey val="0"/>
              <c:showVal val="0"/>
              <c:showCatName val="1"/>
              <c:showSerName val="0"/>
              <c:showPercent val="1"/>
              <c:showBubbleSize val="0"/>
              <c:separator>
</c:separator>
            </c:dLbl>
            <c:dLbl>
              <c:idx val="6"/>
              <c:layout>
                <c:manualLayout>
                  <c:x val="7.6167929292929287E-2"/>
                  <c:y val="-4.9848692810457514E-2"/>
                </c:manualLayout>
              </c:layout>
              <c:dLblPos val="bestFit"/>
              <c:showLegendKey val="0"/>
              <c:showVal val="0"/>
              <c:showCatName val="1"/>
              <c:showSerName val="0"/>
              <c:showPercent val="1"/>
              <c:showBubbleSize val="0"/>
              <c:separator>
</c:separator>
            </c:dLbl>
            <c:dLbl>
              <c:idx val="7"/>
              <c:layout>
                <c:manualLayout>
                  <c:x val="1.1173184357541917E-2"/>
                  <c:y val="-4.1279669762641896E-3"/>
                </c:manualLayout>
              </c:layout>
              <c:dLblPos val="bestFit"/>
              <c:showLegendKey val="0"/>
              <c:showVal val="0"/>
              <c:showCatName val="1"/>
              <c:showSerName val="0"/>
              <c:showPercent val="1"/>
              <c:showBubbleSize val="0"/>
              <c:separator>
</c:separator>
            </c:dLbl>
            <c:numFmt formatCode="0%" sourceLinked="0"/>
            <c:txPr>
              <a:bodyPr/>
              <a:lstStyle/>
              <a:p>
                <a:pPr>
                  <a:defRPr sz="800">
                    <a:solidFill>
                      <a:schemeClr val="tx1"/>
                    </a:solidFill>
                    <a:latin typeface="Arial"/>
                    <a:cs typeface="Arial"/>
                  </a:defRPr>
                </a:pPr>
                <a:endParaRPr lang="fr-FR"/>
              </a:p>
            </c:txPr>
            <c:dLblPos val="outEnd"/>
            <c:showLegendKey val="0"/>
            <c:showVal val="0"/>
            <c:showCatName val="1"/>
            <c:showSerName val="0"/>
            <c:showPercent val="1"/>
            <c:showBubbleSize val="0"/>
            <c:separator>
</c:separator>
            <c:showLeaderLines val="1"/>
          </c:dLbls>
          <c:cat>
            <c:strRef>
              <c:f>catégories_hs!$A$12:$A$19</c:f>
              <c:strCache>
                <c:ptCount val="8"/>
                <c:pt idx="0">
                  <c:v>P/DIV</c:v>
                </c:pt>
                <c:pt idx="1">
                  <c:v>P/CHIR</c:v>
                </c:pt>
                <c:pt idx="2">
                  <c:v>M/DIV</c:v>
                </c:pt>
                <c:pt idx="3">
                  <c:v>M/CHIR</c:v>
                </c:pt>
                <c:pt idx="4">
                  <c:v>M/CHIRAMBU</c:v>
                </c:pt>
                <c:pt idx="5">
                  <c:v>G/DIV</c:v>
                </c:pt>
                <c:pt idx="6">
                  <c:v>G/CHIR/O</c:v>
                </c:pt>
                <c:pt idx="7">
                  <c:v>G/CHIR</c:v>
                </c:pt>
              </c:strCache>
            </c:strRef>
          </c:cat>
          <c:val>
            <c:numRef>
              <c:f>catégories_hs!$R$12:$R$19</c:f>
              <c:numCache>
                <c:formatCode>0.0%</c:formatCode>
                <c:ptCount val="8"/>
                <c:pt idx="0">
                  <c:v>2.6802478289423996E-2</c:v>
                </c:pt>
                <c:pt idx="1">
                  <c:v>4.2371309737593843E-2</c:v>
                </c:pt>
                <c:pt idx="2">
                  <c:v>9.4257060263915088E-2</c:v>
                </c:pt>
                <c:pt idx="3">
                  <c:v>5.3899819798158159E-2</c:v>
                </c:pt>
                <c:pt idx="4">
                  <c:v>9.7545542379807018E-2</c:v>
                </c:pt>
                <c:pt idx="5">
                  <c:v>0.31051859595336939</c:v>
                </c:pt>
                <c:pt idx="6">
                  <c:v>0.16879824182893433</c:v>
                </c:pt>
                <c:pt idx="7">
                  <c:v>0.20580695174192387</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8FAFE"/>
    </a:solidFill>
    <a:ln>
      <a:noFill/>
    </a:ln>
  </c:spPr>
  <c:printSettings>
    <c:headerFooter/>
    <c:pageMargins b="0.75" l="0.7" r="0.7" t="0.75" header="0.3" footer="0.3"/>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2011/2012</c:v>
          </c:tx>
          <c:spPr>
            <a:solidFill>
              <a:srgbClr val="4E455D"/>
            </a:solidFill>
            <a:ln w="25400">
              <a:noFill/>
            </a:ln>
          </c:spPr>
          <c:invertIfNegative val="0"/>
          <c:cat>
            <c:strRef>
              <c:f>catégories_hs!$A$12:$A$20</c:f>
              <c:strCache>
                <c:ptCount val="9"/>
                <c:pt idx="0">
                  <c:v>P/DIV</c:v>
                </c:pt>
                <c:pt idx="1">
                  <c:v>P/CHIR</c:v>
                </c:pt>
                <c:pt idx="2">
                  <c:v>M/DIV</c:v>
                </c:pt>
                <c:pt idx="3">
                  <c:v>M/CHIR</c:v>
                </c:pt>
                <c:pt idx="4">
                  <c:v>M/CHIRAMBU</c:v>
                </c:pt>
                <c:pt idx="5">
                  <c:v>G/DIV</c:v>
                </c:pt>
                <c:pt idx="6">
                  <c:v>G/CHIR/O</c:v>
                </c:pt>
                <c:pt idx="7">
                  <c:v>G/CHIR</c:v>
                </c:pt>
                <c:pt idx="8">
                  <c:v>Total ex OQN hors séances</c:v>
                </c:pt>
              </c:strCache>
            </c:strRef>
          </c:cat>
          <c:val>
            <c:numRef>
              <c:f>catégories_hs!$I$12:$I$20</c:f>
              <c:numCache>
                <c:formatCode>\+0.0%;\-0.0%;0</c:formatCode>
                <c:ptCount val="9"/>
                <c:pt idx="0">
                  <c:v>-8.527255676574283E-2</c:v>
                </c:pt>
                <c:pt idx="1">
                  <c:v>-3.5825513052122643E-2</c:v>
                </c:pt>
                <c:pt idx="2">
                  <c:v>-6.7971924457278787E-3</c:v>
                </c:pt>
                <c:pt idx="3">
                  <c:v>3.2555319520641231E-2</c:v>
                </c:pt>
                <c:pt idx="4">
                  <c:v>6.641309442321581E-3</c:v>
                </c:pt>
                <c:pt idx="5">
                  <c:v>2.5253468553528727E-2</c:v>
                </c:pt>
                <c:pt idx="6">
                  <c:v>2.5779733616201082E-2</c:v>
                </c:pt>
                <c:pt idx="7">
                  <c:v>1.1771477613488693E-2</c:v>
                </c:pt>
                <c:pt idx="8">
                  <c:v>1.144321494323312E-2</c:v>
                </c:pt>
              </c:numCache>
            </c:numRef>
          </c:val>
        </c:ser>
        <c:ser>
          <c:idx val="1"/>
          <c:order val="1"/>
          <c:tx>
            <c:v>2012/2013</c:v>
          </c:tx>
          <c:spPr>
            <a:solidFill>
              <a:srgbClr val="0095CB"/>
            </a:solidFill>
            <a:ln w="25400">
              <a:noFill/>
            </a:ln>
          </c:spPr>
          <c:invertIfNegative val="0"/>
          <c:cat>
            <c:strRef>
              <c:f>catégories_hs!$A$12:$A$20</c:f>
              <c:strCache>
                <c:ptCount val="9"/>
                <c:pt idx="0">
                  <c:v>P/DIV</c:v>
                </c:pt>
                <c:pt idx="1">
                  <c:v>P/CHIR</c:v>
                </c:pt>
                <c:pt idx="2">
                  <c:v>M/DIV</c:v>
                </c:pt>
                <c:pt idx="3">
                  <c:v>M/CHIR</c:v>
                </c:pt>
                <c:pt idx="4">
                  <c:v>M/CHIRAMBU</c:v>
                </c:pt>
                <c:pt idx="5">
                  <c:v>G/DIV</c:v>
                </c:pt>
                <c:pt idx="6">
                  <c:v>G/CHIR/O</c:v>
                </c:pt>
                <c:pt idx="7">
                  <c:v>G/CHIR</c:v>
                </c:pt>
                <c:pt idx="8">
                  <c:v>Total ex OQN hors séances</c:v>
                </c:pt>
              </c:strCache>
            </c:strRef>
          </c:cat>
          <c:val>
            <c:numRef>
              <c:f>catégories_hs!$L$12:$L$20</c:f>
              <c:numCache>
                <c:formatCode>\+0.0%;\-0.0%;0</c:formatCode>
                <c:ptCount val="9"/>
                <c:pt idx="0">
                  <c:v>-0.12370070803867686</c:v>
                </c:pt>
                <c:pt idx="1">
                  <c:v>-5.5663080160984257E-2</c:v>
                </c:pt>
                <c:pt idx="2">
                  <c:v>-7.629763498162973E-3</c:v>
                </c:pt>
                <c:pt idx="3">
                  <c:v>-3.1132804082750196E-2</c:v>
                </c:pt>
                <c:pt idx="4">
                  <c:v>-7.3139904381115048E-3</c:v>
                </c:pt>
                <c:pt idx="5">
                  <c:v>1.9764256518741648E-2</c:v>
                </c:pt>
                <c:pt idx="6">
                  <c:v>7.1775149287202165E-3</c:v>
                </c:pt>
                <c:pt idx="7">
                  <c:v>2.3389966251030358E-2</c:v>
                </c:pt>
                <c:pt idx="8">
                  <c:v>2.4746339019008834E-3</c:v>
                </c:pt>
              </c:numCache>
            </c:numRef>
          </c:val>
        </c:ser>
        <c:dLbls>
          <c:showLegendKey val="0"/>
          <c:showVal val="0"/>
          <c:showCatName val="0"/>
          <c:showSerName val="0"/>
          <c:showPercent val="0"/>
          <c:showBubbleSize val="0"/>
        </c:dLbls>
        <c:gapWidth val="75"/>
        <c:overlap val="-25"/>
        <c:axId val="112415488"/>
        <c:axId val="112417024"/>
      </c:barChart>
      <c:catAx>
        <c:axId val="112415488"/>
        <c:scaling>
          <c:orientation val="minMax"/>
        </c:scaling>
        <c:delete val="0"/>
        <c:axPos val="b"/>
        <c:numFmt formatCode="General" sourceLinked="1"/>
        <c:majorTickMark val="none"/>
        <c:minorTickMark val="none"/>
        <c:tickLblPos val="low"/>
        <c:spPr>
          <a:ln w="3175">
            <a:solidFill>
              <a:srgbClr val="808080"/>
            </a:solidFill>
            <a:prstDash val="solid"/>
          </a:ln>
        </c:spPr>
        <c:txPr>
          <a:bodyPr rot="0" vert="horz"/>
          <a:lstStyle/>
          <a:p>
            <a:pPr>
              <a:defRPr>
                <a:solidFill>
                  <a:srgbClr val="4E455D"/>
                </a:solidFill>
              </a:defRPr>
            </a:pPr>
            <a:endParaRPr lang="fr-FR"/>
          </a:p>
        </c:txPr>
        <c:crossAx val="112417024"/>
        <c:crosses val="autoZero"/>
        <c:auto val="1"/>
        <c:lblAlgn val="ctr"/>
        <c:lblOffset val="100"/>
        <c:noMultiLvlLbl val="0"/>
      </c:catAx>
      <c:valAx>
        <c:axId val="112417024"/>
        <c:scaling>
          <c:orientation val="minMax"/>
        </c:scaling>
        <c:delete val="0"/>
        <c:axPos val="l"/>
        <c:majorGridlines>
          <c:spPr>
            <a:ln w="3175">
              <a:solidFill>
                <a:sysClr val="window" lastClr="FFFFFF"/>
              </a:solidFill>
              <a:prstDash val="solid"/>
            </a:ln>
          </c:spPr>
        </c:majorGridlines>
        <c:numFmt formatCode="0%" sourceLinked="0"/>
        <c:majorTickMark val="none"/>
        <c:minorTickMark val="none"/>
        <c:tickLblPos val="nextTo"/>
        <c:spPr>
          <a:ln w="9525">
            <a:solidFill>
              <a:srgbClr val="4E455D"/>
            </a:solidFill>
          </a:ln>
        </c:spPr>
        <c:txPr>
          <a:bodyPr rot="0" vert="horz"/>
          <a:lstStyle/>
          <a:p>
            <a:pPr>
              <a:defRPr b="1" i="0">
                <a:solidFill>
                  <a:srgbClr val="4E455D"/>
                </a:solidFill>
              </a:defRPr>
            </a:pPr>
            <a:endParaRPr lang="fr-FR"/>
          </a:p>
        </c:txPr>
        <c:crossAx val="112415488"/>
        <c:crosses val="autoZero"/>
        <c:crossBetween val="between"/>
      </c:valAx>
      <c:spPr>
        <a:noFill/>
        <a:ln w="25400">
          <a:noFill/>
        </a:ln>
      </c:spPr>
    </c:plotArea>
    <c:legend>
      <c:legendPos val="b"/>
      <c:layout/>
      <c:overlay val="0"/>
      <c:spPr>
        <a:noFill/>
        <a:ln w="25400">
          <a:noFill/>
        </a:ln>
      </c:spPr>
      <c:txPr>
        <a:bodyPr/>
        <a:lstStyle/>
        <a:p>
          <a:pPr>
            <a:defRPr b="1">
              <a:solidFill>
                <a:srgbClr val="4E455D"/>
              </a:solidFill>
            </a:defRPr>
          </a:pPr>
          <a:endParaRPr lang="fr-FR"/>
        </a:p>
      </c:txPr>
    </c:legend>
    <c:plotVisOnly val="1"/>
    <c:dispBlanksAs val="gap"/>
    <c:showDLblsOverMax val="0"/>
  </c:chart>
  <c:spPr>
    <a:solidFill>
      <a:srgbClr val="E8FAFE"/>
    </a:solidFill>
    <a:ln w="3175">
      <a:noFill/>
      <a:prstDash val="solid"/>
    </a:ln>
  </c:spPr>
  <c:txPr>
    <a:bodyPr/>
    <a:lstStyle/>
    <a:p>
      <a:pPr>
        <a:defRPr sz="800" b="0" i="0" u="none" strike="noStrike" baseline="0">
          <a:solidFill>
            <a:schemeClr val="tx1"/>
          </a:solidFill>
          <a:latin typeface="Arial"/>
          <a:ea typeface="Arial"/>
          <a:cs typeface="Arial"/>
        </a:defRPr>
      </a:pPr>
      <a:endParaRPr lang="fr-FR"/>
    </a:p>
  </c:txPr>
  <c:printSettings>
    <c:headerFooter/>
    <c:pageMargins b="0.75" l="0.7" r="0.7" t="0.75" header="0.3" footer="0.3"/>
    <c:pageSetup paperSize="9"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1441450</xdr:colOff>
      <xdr:row>0</xdr:row>
      <xdr:rowOff>0</xdr:rowOff>
    </xdr:from>
    <xdr:to>
      <xdr:col>5</xdr:col>
      <xdr:colOff>2365375</xdr:colOff>
      <xdr:row>10</xdr:row>
      <xdr:rowOff>38100</xdr:rowOff>
    </xdr:to>
    <xdr:sp macro="" textlink="">
      <xdr:nvSpPr>
        <xdr:cNvPr id="20" name="ZoneTexte 19"/>
        <xdr:cNvSpPr txBox="1"/>
      </xdr:nvSpPr>
      <xdr:spPr>
        <a:xfrm>
          <a:off x="4584700" y="0"/>
          <a:ext cx="6305550" cy="1625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2000" b="1"/>
            <a:t>ANALYSE</a:t>
          </a:r>
          <a:r>
            <a:rPr lang="fr-FR" sz="2000" b="1" baseline="0"/>
            <a:t> DE L'ACTIVITE HOSPITALIERE </a:t>
          </a:r>
          <a:r>
            <a:rPr lang="fr-FR" sz="2000" b="1" baseline="0">
              <a:solidFill>
                <a:schemeClr val="dk1"/>
              </a:solidFill>
              <a:effectLst/>
              <a:latin typeface="+mn-lt"/>
              <a:ea typeface="+mn-ea"/>
              <a:cs typeface="+mn-cs"/>
            </a:rPr>
            <a:t>2013</a:t>
          </a:r>
          <a:endParaRPr lang="fr-FR" sz="2000">
            <a:effectLst/>
          </a:endParaRPr>
        </a:p>
        <a:p>
          <a:pPr algn="ctr"/>
          <a:r>
            <a:rPr lang="fr-FR" sz="1100" b="1" baseline="0"/>
            <a:t> </a:t>
          </a:r>
        </a:p>
        <a:p>
          <a:pPr algn="ctr"/>
          <a:endParaRPr lang="fr-FR" sz="1400" b="1" baseline="0"/>
        </a:p>
        <a:p>
          <a:pPr lvl="0" algn="ctr"/>
          <a:r>
            <a:rPr lang="fr-FR" sz="1400" b="1" baseline="0">
              <a:solidFill>
                <a:schemeClr val="tx1"/>
              </a:solidFill>
            </a:rPr>
            <a:t>Champ MCO - Secteur ex OQN</a:t>
          </a:r>
          <a:endParaRPr lang="fr-FR" sz="1400">
            <a:effectLst/>
          </a:endParaRPr>
        </a:p>
        <a:p>
          <a:pPr lvl="0" algn="l"/>
          <a:endParaRPr lang="fr-FR" sz="1100" b="1" baseline="0"/>
        </a:p>
        <a:p>
          <a:pPr lvl="0" algn="l"/>
          <a:endParaRPr lang="fr-FR" sz="1100" b="1" baseline="0"/>
        </a:p>
      </xdr:txBody>
    </xdr:sp>
    <xdr:clientData/>
  </xdr:twoCellAnchor>
  <xdr:twoCellAnchor editAs="oneCell">
    <xdr:from>
      <xdr:col>1</xdr:col>
      <xdr:colOff>257175</xdr:colOff>
      <xdr:row>0</xdr:row>
      <xdr:rowOff>19050</xdr:rowOff>
    </xdr:from>
    <xdr:to>
      <xdr:col>1</xdr:col>
      <xdr:colOff>2095500</xdr:colOff>
      <xdr:row>10</xdr:row>
      <xdr:rowOff>42120</xdr:rowOff>
    </xdr:to>
    <xdr:pic>
      <xdr:nvPicPr>
        <xdr:cNvPr id="23" name="Image 2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9050"/>
          <a:ext cx="1838325" cy="1642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38100</xdr:rowOff>
    </xdr:from>
    <xdr:to>
      <xdr:col>17</xdr:col>
      <xdr:colOff>638175</xdr:colOff>
      <xdr:row>9</xdr:row>
      <xdr:rowOff>28575</xdr:rowOff>
    </xdr:to>
    <xdr:sp macro="" textlink="">
      <xdr:nvSpPr>
        <xdr:cNvPr id="5" name="ZoneTexte 4"/>
        <xdr:cNvSpPr txBox="1"/>
      </xdr:nvSpPr>
      <xdr:spPr>
        <a:xfrm>
          <a:off x="38100" y="38100"/>
          <a:ext cx="13458825" cy="1447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a:t>
          </a:r>
          <a:r>
            <a:rPr lang="fr-FR" sz="1100" b="1" baseline="0">
              <a:solidFill>
                <a:schemeClr val="bg2"/>
              </a:solidFill>
            </a:rPr>
            <a:t> domaine d'activité (hors séances) </a:t>
          </a:r>
          <a:endParaRPr lang="fr-FR" sz="1100" b="1">
            <a:solidFill>
              <a:schemeClr val="bg2"/>
            </a:solidFill>
          </a:endParaRPr>
        </a:p>
        <a:p>
          <a:endParaRPr lang="fr-FR" sz="1100" b="1">
            <a:solidFill>
              <a:schemeClr val="bg2"/>
            </a:solidFill>
          </a:endParaRPr>
        </a:p>
        <a:p>
          <a:r>
            <a:rPr lang="fr-FR" sz="1100"/>
            <a:t>     - Le DoAc</a:t>
          </a:r>
          <a:r>
            <a:rPr lang="fr-FR" sz="1100" baseline="0"/>
            <a:t> Digestif (D01) concentre 26% des séjours et 20% du volume économique.</a:t>
          </a:r>
        </a:p>
        <a:p>
          <a:r>
            <a:rPr lang="fr-FR" sz="1100" baseline="0"/>
            <a:t>     - En termes d'évolution entre 2012 et 2013, 8 CMD affichent une baisse du volume économique. Le DoAc d'obstétrique (D13) contribue notamment à la décroissance des séjours globaux, et à au ralentissement de la croissance du volume économique.</a:t>
          </a:r>
        </a:p>
        <a:p>
          <a:r>
            <a:rPr lang="fr-FR" sz="1100" baseline="0"/>
            <a:t>     - A l'inverse, le DoAc Orthopédie traumatologie (D02), participe à la croissance du volume économique du secteur.</a:t>
          </a:r>
          <a:endParaRPr lang="fr-FR" sz="1100"/>
        </a:p>
      </xdr:txBody>
    </xdr:sp>
    <xdr:clientData/>
  </xdr:twoCellAnchor>
  <xdr:twoCellAnchor editAs="oneCell">
    <xdr:from>
      <xdr:col>1</xdr:col>
      <xdr:colOff>657225</xdr:colOff>
      <xdr:row>40</xdr:row>
      <xdr:rowOff>47625</xdr:rowOff>
    </xdr:from>
    <xdr:to>
      <xdr:col>6</xdr:col>
      <xdr:colOff>66113</xdr:colOff>
      <xdr:row>59</xdr:row>
      <xdr:rowOff>28193</xdr:rowOff>
    </xdr:to>
    <xdr:pic>
      <xdr:nvPicPr>
        <xdr:cNvPr id="2" name="Image 1"/>
        <xdr:cNvPicPr>
          <a:picLocks noChangeAspect="1"/>
        </xdr:cNvPicPr>
      </xdr:nvPicPr>
      <xdr:blipFill>
        <a:blip xmlns:r="http://schemas.openxmlformats.org/officeDocument/2006/relationships" r:embed="rId1"/>
        <a:stretch>
          <a:fillRect/>
        </a:stretch>
      </xdr:blipFill>
      <xdr:spPr>
        <a:xfrm>
          <a:off x="1038225" y="7572375"/>
          <a:ext cx="4495238" cy="3057143"/>
        </a:xfrm>
        <a:prstGeom prst="rect">
          <a:avLst/>
        </a:prstGeom>
      </xdr:spPr>
    </xdr:pic>
    <xdr:clientData/>
  </xdr:twoCellAnchor>
  <xdr:twoCellAnchor editAs="oneCell">
    <xdr:from>
      <xdr:col>8</xdr:col>
      <xdr:colOff>428625</xdr:colOff>
      <xdr:row>40</xdr:row>
      <xdr:rowOff>47625</xdr:rowOff>
    </xdr:from>
    <xdr:to>
      <xdr:col>15</xdr:col>
      <xdr:colOff>323288</xdr:colOff>
      <xdr:row>59</xdr:row>
      <xdr:rowOff>28193</xdr:rowOff>
    </xdr:to>
    <xdr:pic>
      <xdr:nvPicPr>
        <xdr:cNvPr id="3" name="Image 2"/>
        <xdr:cNvPicPr>
          <a:picLocks noChangeAspect="1"/>
        </xdr:cNvPicPr>
      </xdr:nvPicPr>
      <xdr:blipFill>
        <a:blip xmlns:r="http://schemas.openxmlformats.org/officeDocument/2006/relationships" r:embed="rId2"/>
        <a:stretch>
          <a:fillRect/>
        </a:stretch>
      </xdr:blipFill>
      <xdr:spPr>
        <a:xfrm>
          <a:off x="7324725" y="7572375"/>
          <a:ext cx="4495238" cy="3057143"/>
        </a:xfrm>
        <a:prstGeom prst="rect">
          <a:avLst/>
        </a:prstGeom>
      </xdr:spPr>
    </xdr:pic>
    <xdr:clientData/>
  </xdr:twoCellAnchor>
  <xdr:twoCellAnchor editAs="oneCell">
    <xdr:from>
      <xdr:col>4</xdr:col>
      <xdr:colOff>95250</xdr:colOff>
      <xdr:row>64</xdr:row>
      <xdr:rowOff>85725</xdr:rowOff>
    </xdr:from>
    <xdr:to>
      <xdr:col>10</xdr:col>
      <xdr:colOff>437588</xdr:colOff>
      <xdr:row>83</xdr:row>
      <xdr:rowOff>66293</xdr:rowOff>
    </xdr:to>
    <xdr:pic>
      <xdr:nvPicPr>
        <xdr:cNvPr id="4" name="Image 3"/>
        <xdr:cNvPicPr>
          <a:picLocks noChangeAspect="1"/>
        </xdr:cNvPicPr>
      </xdr:nvPicPr>
      <xdr:blipFill>
        <a:blip xmlns:r="http://schemas.openxmlformats.org/officeDocument/2006/relationships" r:embed="rId3"/>
        <a:stretch>
          <a:fillRect/>
        </a:stretch>
      </xdr:blipFill>
      <xdr:spPr>
        <a:xfrm>
          <a:off x="4133850" y="11496675"/>
          <a:ext cx="4495238" cy="30571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2047874</xdr:colOff>
      <xdr:row>23</xdr:row>
      <xdr:rowOff>9524</xdr:rowOff>
    </xdr:from>
    <xdr:to>
      <xdr:col>8</xdr:col>
      <xdr:colOff>213749</xdr:colOff>
      <xdr:row>41</xdr:row>
      <xdr:rowOff>154874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2047874</xdr:colOff>
      <xdr:row>57</xdr:row>
      <xdr:rowOff>0</xdr:rowOff>
    </xdr:from>
    <xdr:to>
      <xdr:col>8</xdr:col>
      <xdr:colOff>213749</xdr:colOff>
      <xdr:row>75</xdr:row>
      <xdr:rowOff>145349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0</xdr:row>
      <xdr:rowOff>38100</xdr:rowOff>
    </xdr:from>
    <xdr:to>
      <xdr:col>18</xdr:col>
      <xdr:colOff>0</xdr:colOff>
      <xdr:row>7</xdr:row>
      <xdr:rowOff>114300</xdr:rowOff>
    </xdr:to>
    <xdr:sp macro="" textlink="">
      <xdr:nvSpPr>
        <xdr:cNvPr id="5" name="ZoneTexte 4"/>
        <xdr:cNvSpPr txBox="1"/>
      </xdr:nvSpPr>
      <xdr:spPr>
        <a:xfrm>
          <a:off x="38100" y="38100"/>
          <a:ext cx="13315950" cy="1209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Tops des racines (hors séances) </a:t>
          </a:r>
        </a:p>
        <a:p>
          <a:endParaRPr lang="fr-FR" sz="1100" b="1">
            <a:solidFill>
              <a:schemeClr val="bg2"/>
            </a:solidFill>
          </a:endParaRPr>
        </a:p>
        <a:p>
          <a:r>
            <a:rPr lang="fr-FR" sz="1100"/>
            <a:t>     - Les racines qui représentent le</a:t>
          </a:r>
          <a:r>
            <a:rPr lang="fr-FR" sz="1100" baseline="0"/>
            <a:t> plus de séjours sont les endoscopies digestives (racines 06K04 et 06K02), et les interventions sur le cristallin avec ou sans vitrectomie (02C05). Ces racines concentrent une part importante du volume économique, ainsi que les prothèses du genou (racine 08C24)</a:t>
          </a:r>
        </a:p>
        <a:p>
          <a:r>
            <a:rPr lang="fr-FR" sz="1100" baseline="0"/>
            <a:t>     - Les racines les plus contributrices à la croissance du volume économique sont : les interventions digestives autres que les gastroplasties, pour obésité (racine 10C13), les prothèses de genou (08C24), et les interventions sur le cristallin avec ou sans vitrectomie (02C05).</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514350</xdr:colOff>
      <xdr:row>18</xdr:row>
      <xdr:rowOff>85725</xdr:rowOff>
    </xdr:from>
    <xdr:to>
      <xdr:col>9</xdr:col>
      <xdr:colOff>147075</xdr:colOff>
      <xdr:row>38</xdr:row>
      <xdr:rowOff>87225</xdr:rowOff>
    </xdr:to>
    <xdr:graphicFrame macro="">
      <xdr:nvGraphicFramePr>
        <xdr:cNvPr id="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xdr:colOff>
      <xdr:row>0</xdr:row>
      <xdr:rowOff>38100</xdr:rowOff>
    </xdr:from>
    <xdr:to>
      <xdr:col>17</xdr:col>
      <xdr:colOff>9524</xdr:colOff>
      <xdr:row>8</xdr:row>
      <xdr:rowOff>133350</xdr:rowOff>
    </xdr:to>
    <xdr:sp macro="" textlink="">
      <xdr:nvSpPr>
        <xdr:cNvPr id="3" name="ZoneTexte 2"/>
        <xdr:cNvSpPr txBox="1"/>
      </xdr:nvSpPr>
      <xdr:spPr>
        <a:xfrm>
          <a:off x="38099" y="38100"/>
          <a:ext cx="12087225"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a:t>
          </a:r>
          <a:r>
            <a:rPr lang="fr-FR" sz="1100" b="1" baseline="0">
              <a:solidFill>
                <a:schemeClr val="bg2"/>
              </a:solidFill>
            </a:rPr>
            <a:t> lourdeur de racines (hors séances) </a:t>
          </a:r>
          <a:endParaRPr lang="fr-FR" sz="1100" b="1">
            <a:solidFill>
              <a:schemeClr val="bg2"/>
            </a:solidFill>
          </a:endParaRPr>
        </a:p>
        <a:p>
          <a:endParaRPr lang="fr-FR" sz="1100" b="1">
            <a:solidFill>
              <a:schemeClr val="bg2"/>
            </a:solidFill>
          </a:endParaRPr>
        </a:p>
        <a:p>
          <a:r>
            <a:rPr lang="fr-FR" sz="1100">
              <a:solidFill>
                <a:schemeClr val="dk1"/>
              </a:solidFill>
              <a:effectLst/>
              <a:latin typeface="+mn-lt"/>
              <a:ea typeface="+mn-ea"/>
              <a:cs typeface="+mn-cs"/>
            </a:rPr>
            <a:t>  Les racines peuvent être classées selon la lourdeur médicale de la prise en charge. Cette répartition concerne uniquement les séjours en hospitalisation, hors séances.</a:t>
          </a:r>
          <a:endParaRPr lang="fr-FR">
            <a:effectLst/>
          </a:endParaRPr>
        </a:p>
        <a:p>
          <a:r>
            <a:rPr lang="fr-FR" sz="1100">
              <a:solidFill>
                <a:schemeClr val="dk1"/>
              </a:solidFill>
              <a:effectLst/>
              <a:latin typeface="+mn-lt"/>
              <a:ea typeface="+mn-ea"/>
              <a:cs typeface="+mn-cs"/>
            </a:rPr>
            <a:t>La notion de lourdeur de l’activité retenue ici n’est pas la même que celle correspondant aux niveaux de sévérité. La sévérité du séjour du patient croît avec les complications qui surviennent lors du séjour tandis que la lourdeur est recherchée dans l’activité de base d’une racine (niveau de sévérité 1 ou A). </a:t>
          </a:r>
          <a:endParaRPr lang="fr-FR">
            <a:effectLst/>
          </a:endParaRP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     - 93% des séjours sont réalisés</a:t>
          </a:r>
          <a:r>
            <a:rPr lang="fr-FR" sz="1100" baseline="0">
              <a:solidFill>
                <a:schemeClr val="dk1"/>
              </a:solidFill>
              <a:effectLst/>
              <a:latin typeface="+mn-lt"/>
              <a:ea typeface="+mn-ea"/>
              <a:cs typeface="+mn-cs"/>
            </a:rPr>
            <a:t> sur des racines qualifiées de "légères", soit 79% du volume économique.</a:t>
          </a:r>
          <a:endParaRPr lang="fr-FR">
            <a:effectLst/>
          </a:endParaRPr>
        </a:p>
        <a:p>
          <a:r>
            <a:rPr lang="fr-FR" sz="1100" baseline="0">
              <a:solidFill>
                <a:schemeClr val="dk1"/>
              </a:solidFill>
              <a:effectLst/>
              <a:latin typeface="+mn-lt"/>
              <a:ea typeface="+mn-ea"/>
              <a:cs typeface="+mn-cs"/>
            </a:rPr>
            <a:t>     - La croissance du volume économique est plus soutenue sur les racines dites "lourdes" (+1,3%), puisque la croissance du volume pour les racines légères est nulle.</a:t>
          </a:r>
          <a:endParaRPr lang="fr-FR">
            <a:effectLst/>
          </a:endParaRPr>
        </a:p>
        <a:p>
          <a:r>
            <a:rPr lang="fr-FR" sz="1100" baseline="0">
              <a:solidFill>
                <a:schemeClr val="dk1"/>
              </a:solidFill>
              <a:effectLst/>
              <a:latin typeface="+mn-lt"/>
              <a:ea typeface="+mn-ea"/>
              <a:cs typeface="+mn-cs"/>
            </a:rPr>
            <a:t>     - Les racines "lourdes" contribuent à l'intégralité de la croissance du volume économique des séjours du secteur.</a:t>
          </a:r>
          <a:endParaRPr lang="fr-FR">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38100</xdr:rowOff>
    </xdr:from>
    <xdr:to>
      <xdr:col>16</xdr:col>
      <xdr:colOff>638175</xdr:colOff>
      <xdr:row>8</xdr:row>
      <xdr:rowOff>133350</xdr:rowOff>
    </xdr:to>
    <xdr:sp macro="" textlink="">
      <xdr:nvSpPr>
        <xdr:cNvPr id="6" name="ZoneTexte 5"/>
        <xdr:cNvSpPr txBox="1"/>
      </xdr:nvSpPr>
      <xdr:spPr>
        <a:xfrm>
          <a:off x="38100" y="38100"/>
          <a:ext cx="122301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a:t>
          </a:r>
          <a:r>
            <a:rPr lang="fr-FR" sz="1100" b="1" baseline="0">
              <a:solidFill>
                <a:schemeClr val="bg2"/>
              </a:solidFill>
            </a:rPr>
            <a:t> type de racines (hors séances) </a:t>
          </a:r>
          <a:endParaRPr lang="fr-FR" sz="1100" b="1">
            <a:solidFill>
              <a:schemeClr val="bg2"/>
            </a:solidFill>
          </a:endParaRPr>
        </a:p>
        <a:p>
          <a:endParaRPr lang="fr-FR" sz="1100" b="1">
            <a:solidFill>
              <a:schemeClr val="bg2"/>
            </a:solidFill>
          </a:endParaRPr>
        </a:p>
        <a:p>
          <a:r>
            <a:rPr lang="fr-FR" sz="1100">
              <a:solidFill>
                <a:schemeClr val="dk1"/>
              </a:solidFill>
              <a:effectLst/>
              <a:latin typeface="+mn-lt"/>
              <a:ea typeface="+mn-ea"/>
              <a:cs typeface="+mn-cs"/>
            </a:rPr>
            <a:t>Pour un nombre limité d’hospitalisations, une expertise médicale permet de différencier les pathologies selon leur caractère aigu ou chronique et ainsi séparer les prises en charge non programmables (racines dites « chaudes ») de celles qui ne le sont pas (racines dites « froides »). Comme il n’existe pas de définition consensuelle ni de recueil dans le RSA pour distinguer les hospitalisations programmables et non programmables, cette notion est approchée via les diagnostics, certains relevant de l’urgence (ex. fracture), d’autres non (arthrose).</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L’expertise permet à ce jour de cibler </a:t>
          </a:r>
          <a:r>
            <a:rPr lang="fr-FR" sz="1100" b="1">
              <a:solidFill>
                <a:schemeClr val="dk1"/>
              </a:solidFill>
              <a:effectLst/>
              <a:latin typeface="+mn-lt"/>
              <a:ea typeface="+mn-ea"/>
              <a:cs typeface="+mn-cs"/>
            </a:rPr>
            <a:t>neuf couples de racines chaudes versus froides</a:t>
          </a:r>
          <a:r>
            <a:rPr lang="fr-FR" sz="1100">
              <a:solidFill>
                <a:schemeClr val="dk1"/>
              </a:solidFill>
              <a:effectLst/>
              <a:latin typeface="+mn-lt"/>
              <a:ea typeface="+mn-ea"/>
              <a:cs typeface="+mn-cs"/>
            </a:rPr>
            <a:t>. Cinq de ces couples relèvent de la CMD 8 (</a:t>
          </a:r>
          <a:r>
            <a:rPr lang="fr-FR" sz="1100" i="1">
              <a:solidFill>
                <a:schemeClr val="dk1"/>
              </a:solidFill>
              <a:effectLst/>
              <a:latin typeface="+mn-lt"/>
              <a:ea typeface="+mn-ea"/>
              <a:cs typeface="+mn-cs"/>
            </a:rPr>
            <a:t>affections et traumatismes de l’appareil musculo-squelettique et du tissu conjonctif</a:t>
          </a:r>
          <a:r>
            <a:rPr lang="fr-FR" sz="1100">
              <a:solidFill>
                <a:schemeClr val="dk1"/>
              </a:solidFill>
              <a:effectLst/>
              <a:latin typeface="+mn-lt"/>
              <a:ea typeface="+mn-ea"/>
              <a:cs typeface="+mn-cs"/>
            </a:rPr>
            <a:t>) dont la description a fait l’objet de travaux importants visant l’amélioration de la description des racines de sa partie médicale puis de sa partie chirurgicale. </a:t>
          </a:r>
          <a:endParaRPr lang="fr-FR">
            <a:effectLst/>
          </a:endParaRP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     - Seulement 6% des séjours sont classés selon la typologie chaud/froid. Ils</a:t>
          </a:r>
          <a:r>
            <a:rPr lang="fr-FR" sz="1100" baseline="0">
              <a:solidFill>
                <a:schemeClr val="dk1"/>
              </a:solidFill>
              <a:effectLst/>
              <a:latin typeface="+mn-lt"/>
              <a:ea typeface="+mn-ea"/>
              <a:cs typeface="+mn-cs"/>
            </a:rPr>
            <a:t> représentent 12% du volume économique.</a:t>
          </a:r>
          <a:endParaRPr lang="fr-FR">
            <a:effectLst/>
          </a:endParaRPr>
        </a:p>
        <a:p>
          <a:r>
            <a:rPr lang="fr-FR" sz="1100" baseline="0">
              <a:solidFill>
                <a:schemeClr val="dk1"/>
              </a:solidFill>
              <a:effectLst/>
              <a:latin typeface="+mn-lt"/>
              <a:ea typeface="+mn-ea"/>
              <a:cs typeface="+mn-cs"/>
            </a:rPr>
            <a:t>     - Parmi ces racines classées, les racines froides représentent 77% des séjours (soit 75% du volume). </a:t>
          </a:r>
          <a:endParaRPr lang="fr-FR">
            <a:effectLst/>
          </a:endParaRPr>
        </a:p>
        <a:p>
          <a:r>
            <a:rPr lang="fr-FR" sz="1100" baseline="0">
              <a:solidFill>
                <a:schemeClr val="dk1"/>
              </a:solidFill>
              <a:effectLst/>
              <a:latin typeface="+mn-lt"/>
              <a:ea typeface="+mn-ea"/>
              <a:cs typeface="+mn-cs"/>
            </a:rPr>
            <a:t>     - Le volume économique des racines chaudes et froides est plus dynamique que la moyenne globale des séjours.</a:t>
          </a:r>
          <a:endParaRPr lang="fr-FR">
            <a:effectLst/>
          </a:endParaRPr>
        </a:p>
      </xdr:txBody>
    </xdr:sp>
    <xdr:clientData/>
  </xdr:twoCellAnchor>
  <xdr:twoCellAnchor editAs="oneCell">
    <xdr:from>
      <xdr:col>0</xdr:col>
      <xdr:colOff>1257300</xdr:colOff>
      <xdr:row>19</xdr:row>
      <xdr:rowOff>47625</xdr:rowOff>
    </xdr:from>
    <xdr:to>
      <xdr:col>6</xdr:col>
      <xdr:colOff>161435</xdr:colOff>
      <xdr:row>36</xdr:row>
      <xdr:rowOff>37757</xdr:rowOff>
    </xdr:to>
    <xdr:pic>
      <xdr:nvPicPr>
        <xdr:cNvPr id="2" name="Image 1"/>
        <xdr:cNvPicPr>
          <a:picLocks noChangeAspect="1"/>
        </xdr:cNvPicPr>
      </xdr:nvPicPr>
      <xdr:blipFill>
        <a:blip xmlns:r="http://schemas.openxmlformats.org/officeDocument/2006/relationships" r:embed="rId1"/>
        <a:stretch>
          <a:fillRect/>
        </a:stretch>
      </xdr:blipFill>
      <xdr:spPr>
        <a:xfrm>
          <a:off x="1257300" y="3676650"/>
          <a:ext cx="3923810" cy="2742857"/>
        </a:xfrm>
        <a:prstGeom prst="rect">
          <a:avLst/>
        </a:prstGeom>
      </xdr:spPr>
    </xdr:pic>
    <xdr:clientData/>
  </xdr:twoCellAnchor>
  <xdr:twoCellAnchor editAs="oneCell">
    <xdr:from>
      <xdr:col>7</xdr:col>
      <xdr:colOff>257175</xdr:colOff>
      <xdr:row>19</xdr:row>
      <xdr:rowOff>47625</xdr:rowOff>
    </xdr:from>
    <xdr:to>
      <xdr:col>13</xdr:col>
      <xdr:colOff>428118</xdr:colOff>
      <xdr:row>36</xdr:row>
      <xdr:rowOff>37757</xdr:rowOff>
    </xdr:to>
    <xdr:pic>
      <xdr:nvPicPr>
        <xdr:cNvPr id="3" name="Image 2"/>
        <xdr:cNvPicPr>
          <a:picLocks noChangeAspect="1"/>
        </xdr:cNvPicPr>
      </xdr:nvPicPr>
      <xdr:blipFill>
        <a:blip xmlns:r="http://schemas.openxmlformats.org/officeDocument/2006/relationships" r:embed="rId2"/>
        <a:stretch>
          <a:fillRect/>
        </a:stretch>
      </xdr:blipFill>
      <xdr:spPr>
        <a:xfrm>
          <a:off x="5924550" y="3676650"/>
          <a:ext cx="4057143" cy="2742857"/>
        </a:xfrm>
        <a:prstGeom prst="rect">
          <a:avLst/>
        </a:prstGeom>
      </xdr:spPr>
    </xdr:pic>
    <xdr:clientData/>
  </xdr:twoCellAnchor>
  <xdr:twoCellAnchor>
    <xdr:from>
      <xdr:col>12</xdr:col>
      <xdr:colOff>590550</xdr:colOff>
      <xdr:row>30</xdr:row>
      <xdr:rowOff>28575</xdr:rowOff>
    </xdr:from>
    <xdr:to>
      <xdr:col>13</xdr:col>
      <xdr:colOff>361949</xdr:colOff>
      <xdr:row>31</xdr:row>
      <xdr:rowOff>66675</xdr:rowOff>
    </xdr:to>
    <xdr:sp macro="" textlink="">
      <xdr:nvSpPr>
        <xdr:cNvPr id="4" name="ZoneTexte 3"/>
        <xdr:cNvSpPr txBox="1"/>
      </xdr:nvSpPr>
      <xdr:spPr>
        <a:xfrm>
          <a:off x="9563100" y="6076950"/>
          <a:ext cx="419099"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25%</a:t>
          </a:r>
        </a:p>
      </xdr:txBody>
    </xdr:sp>
    <xdr:clientData/>
  </xdr:twoCellAnchor>
  <xdr:twoCellAnchor>
    <xdr:from>
      <xdr:col>5</xdr:col>
      <xdr:colOff>438150</xdr:colOff>
      <xdr:row>30</xdr:row>
      <xdr:rowOff>19050</xdr:rowOff>
    </xdr:from>
    <xdr:to>
      <xdr:col>6</xdr:col>
      <xdr:colOff>142874</xdr:colOff>
      <xdr:row>31</xdr:row>
      <xdr:rowOff>57150</xdr:rowOff>
    </xdr:to>
    <xdr:sp macro="" textlink="">
      <xdr:nvSpPr>
        <xdr:cNvPr id="7" name="ZoneTexte 6"/>
        <xdr:cNvSpPr txBox="1"/>
      </xdr:nvSpPr>
      <xdr:spPr>
        <a:xfrm>
          <a:off x="4743450" y="6067425"/>
          <a:ext cx="419099"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23%</a:t>
          </a:r>
        </a:p>
      </xdr:txBody>
    </xdr:sp>
    <xdr:clientData/>
  </xdr:twoCellAnchor>
  <xdr:twoCellAnchor>
    <xdr:from>
      <xdr:col>12</xdr:col>
      <xdr:colOff>514350</xdr:colOff>
      <xdr:row>22</xdr:row>
      <xdr:rowOff>19050</xdr:rowOff>
    </xdr:from>
    <xdr:to>
      <xdr:col>13</xdr:col>
      <xdr:colOff>285749</xdr:colOff>
      <xdr:row>23</xdr:row>
      <xdr:rowOff>57150</xdr:rowOff>
    </xdr:to>
    <xdr:sp macro="" textlink="">
      <xdr:nvSpPr>
        <xdr:cNvPr id="8" name="ZoneTexte 7"/>
        <xdr:cNvSpPr txBox="1"/>
      </xdr:nvSpPr>
      <xdr:spPr>
        <a:xfrm>
          <a:off x="9486900" y="4772025"/>
          <a:ext cx="419099"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75%</a:t>
          </a:r>
        </a:p>
      </xdr:txBody>
    </xdr:sp>
    <xdr:clientData/>
  </xdr:twoCellAnchor>
  <xdr:twoCellAnchor>
    <xdr:from>
      <xdr:col>5</xdr:col>
      <xdr:colOff>219075</xdr:colOff>
      <xdr:row>22</xdr:row>
      <xdr:rowOff>19050</xdr:rowOff>
    </xdr:from>
    <xdr:to>
      <xdr:col>5</xdr:col>
      <xdr:colOff>638174</xdr:colOff>
      <xdr:row>23</xdr:row>
      <xdr:rowOff>57150</xdr:rowOff>
    </xdr:to>
    <xdr:sp macro="" textlink="">
      <xdr:nvSpPr>
        <xdr:cNvPr id="9" name="ZoneTexte 8"/>
        <xdr:cNvSpPr txBox="1"/>
      </xdr:nvSpPr>
      <xdr:spPr>
        <a:xfrm>
          <a:off x="4524375" y="4772025"/>
          <a:ext cx="419099"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77%</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2038349</xdr:colOff>
      <xdr:row>23</xdr:row>
      <xdr:rowOff>0</xdr:rowOff>
    </xdr:from>
    <xdr:to>
      <xdr:col>8</xdr:col>
      <xdr:colOff>204224</xdr:colOff>
      <xdr:row>41</xdr:row>
      <xdr:rowOff>145350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2038349</xdr:colOff>
      <xdr:row>56</xdr:row>
      <xdr:rowOff>152399</xdr:rowOff>
    </xdr:from>
    <xdr:to>
      <xdr:col>8</xdr:col>
      <xdr:colOff>204224</xdr:colOff>
      <xdr:row>75</xdr:row>
      <xdr:rowOff>135824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0</xdr:row>
      <xdr:rowOff>38100</xdr:rowOff>
    </xdr:from>
    <xdr:to>
      <xdr:col>17</xdr:col>
      <xdr:colOff>619124</xdr:colOff>
      <xdr:row>8</xdr:row>
      <xdr:rowOff>133350</xdr:rowOff>
    </xdr:to>
    <xdr:sp macro="" textlink="">
      <xdr:nvSpPr>
        <xdr:cNvPr id="4" name="ZoneTexte 3"/>
        <xdr:cNvSpPr txBox="1"/>
      </xdr:nvSpPr>
      <xdr:spPr>
        <a:xfrm>
          <a:off x="38099" y="38100"/>
          <a:ext cx="13325475"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Tops des GHM (hors séances) </a:t>
          </a:r>
        </a:p>
        <a:p>
          <a:endParaRPr lang="fr-FR" sz="1100" b="1">
            <a:solidFill>
              <a:schemeClr val="bg2"/>
            </a:solidFill>
          </a:endParaRPr>
        </a:p>
        <a:p>
          <a:r>
            <a:rPr lang="fr-FR" sz="1100">
              <a:solidFill>
                <a:schemeClr val="dk1"/>
              </a:solidFill>
              <a:effectLst/>
              <a:latin typeface="+mn-lt"/>
              <a:ea typeface="+mn-ea"/>
              <a:cs typeface="+mn-cs"/>
            </a:rPr>
            <a:t>     - Parmi les GHM qui </a:t>
          </a:r>
          <a:r>
            <a:rPr lang="fr-FR" sz="1100" baseline="0">
              <a:solidFill>
                <a:schemeClr val="dk1"/>
              </a:solidFill>
              <a:effectLst/>
              <a:latin typeface="+mn-lt"/>
              <a:ea typeface="+mn-ea"/>
              <a:cs typeface="+mn-cs"/>
            </a:rPr>
            <a:t>concentrent le plus de séjours, on retrouve les endoscopies digestives réalisées en ambulatoire ou sur moins de 2 jours (racine 06K02Z et racine 06K04J), la chirurgie de la cataracte en ambulatoire (02C05J)</a:t>
          </a:r>
        </a:p>
        <a:p>
          <a:r>
            <a:rPr lang="fr-FR" sz="1100" baseline="0">
              <a:solidFill>
                <a:schemeClr val="dk1"/>
              </a:solidFill>
              <a:effectLst/>
              <a:latin typeface="+mn-lt"/>
              <a:ea typeface="+mn-ea"/>
              <a:cs typeface="+mn-cs"/>
            </a:rPr>
            <a:t>     - Ce sont les mêmes GHM qui représentent la plus grande part de volume économique.</a:t>
          </a:r>
        </a:p>
        <a:p>
          <a:r>
            <a:rPr lang="fr-FR" sz="1100" baseline="0">
              <a:solidFill>
                <a:schemeClr val="dk1"/>
              </a:solidFill>
              <a:effectLst/>
              <a:latin typeface="+mn-lt"/>
              <a:ea typeface="+mn-ea"/>
              <a:cs typeface="+mn-cs"/>
            </a:rPr>
            <a:t>     - Les GHM qui contribuent le plus à la croissance du volume économique du secteur sont la chirurgie de la cataracte en ambulatoire (02C05J), les interventions digestives autres que les gastroplasties , pour obésité, niveau 1 (10C131),  et les prothèses de genou, niveau 1 (08C241)</a:t>
          </a:r>
        </a:p>
        <a:p>
          <a:r>
            <a:rPr lang="fr-FR" sz="1100" baseline="0">
              <a:solidFill>
                <a:schemeClr val="dk1"/>
              </a:solidFill>
              <a:effectLst/>
              <a:latin typeface="+mn-lt"/>
              <a:ea typeface="+mn-ea"/>
              <a:cs typeface="+mn-cs"/>
            </a:rPr>
            <a:t> </a:t>
          </a:r>
          <a:endParaRPr lang="fr-FR">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xdr:colOff>
      <xdr:row>0</xdr:row>
      <xdr:rowOff>38100</xdr:rowOff>
    </xdr:from>
    <xdr:to>
      <xdr:col>12</xdr:col>
      <xdr:colOff>638175</xdr:colOff>
      <xdr:row>6</xdr:row>
      <xdr:rowOff>133350</xdr:rowOff>
    </xdr:to>
    <xdr:sp macro="" textlink="">
      <xdr:nvSpPr>
        <xdr:cNvPr id="2" name="ZoneTexte 1"/>
        <xdr:cNvSpPr txBox="1"/>
      </xdr:nvSpPr>
      <xdr:spPr>
        <a:xfrm>
          <a:off x="38100" y="38100"/>
          <a:ext cx="10172700" cy="1066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 type de séances </a:t>
          </a:r>
        </a:p>
        <a:p>
          <a:endParaRPr lang="fr-FR" sz="1100" b="1">
            <a:solidFill>
              <a:schemeClr val="bg2"/>
            </a:solidFill>
          </a:endParaRPr>
        </a:p>
        <a:p>
          <a:r>
            <a:rPr lang="fr-FR" sz="1100">
              <a:solidFill>
                <a:schemeClr val="dk1"/>
              </a:solidFill>
              <a:effectLst/>
              <a:latin typeface="+mn-lt"/>
              <a:ea typeface="+mn-ea"/>
              <a:cs typeface="+mn-cs"/>
            </a:rPr>
            <a:t>     - L'activité</a:t>
          </a:r>
          <a:r>
            <a:rPr lang="fr-FR" sz="1100" baseline="0">
              <a:solidFill>
                <a:schemeClr val="dk1"/>
              </a:solidFill>
              <a:effectLst/>
              <a:latin typeface="+mn-lt"/>
              <a:ea typeface="+mn-ea"/>
              <a:cs typeface="+mn-cs"/>
            </a:rPr>
            <a:t> de séances étant hétérogène d'un point de vue médical et statistique, les différents types de séances sont considérés séparément. Notons que l'activité de dialyse financées en forfaits D (dialyse hors centre) a été ajoutée afin de compléter le panorama.</a:t>
          </a:r>
          <a:endParaRPr lang="fr-FR">
            <a:effectLst/>
          </a:endParaRPr>
        </a:p>
        <a:p>
          <a:r>
            <a:rPr lang="fr-FR" sz="1100" baseline="0">
              <a:solidFill>
                <a:schemeClr val="dk1"/>
              </a:solidFill>
              <a:effectLst/>
              <a:latin typeface="+mn-lt"/>
              <a:ea typeface="+mn-ea"/>
              <a:cs typeface="+mn-cs"/>
            </a:rPr>
            <a:t>     - Entre 2012 et 2013, les séances et les forfaits de dialyse évoluent fortement (+3,6% en volume économique et +3,7% en nombre de séjours/séances).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342900</xdr:colOff>
      <xdr:row>1</xdr:row>
      <xdr:rowOff>133350</xdr:rowOff>
    </xdr:to>
    <xdr:sp macro="" textlink="">
      <xdr:nvSpPr>
        <xdr:cNvPr id="2" name="ZoneTexte 1"/>
        <xdr:cNvSpPr txBox="1"/>
      </xdr:nvSpPr>
      <xdr:spPr>
        <a:xfrm>
          <a:off x="0" y="0"/>
          <a:ext cx="4267200"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a:t>
          </a:r>
          <a:r>
            <a:rPr lang="fr-FR" sz="1100" b="1" baseline="0">
              <a:solidFill>
                <a:schemeClr val="bg2"/>
              </a:solidFill>
            </a:rPr>
            <a:t> GHM (hors séances) </a:t>
          </a:r>
          <a:endParaRPr lang="fr-FR" sz="1100" b="1">
            <a:solidFill>
              <a:schemeClr val="bg2"/>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0</xdr:rowOff>
    </xdr:from>
    <xdr:to>
      <xdr:col>4</xdr:col>
      <xdr:colOff>381001</xdr:colOff>
      <xdr:row>1</xdr:row>
      <xdr:rowOff>133350</xdr:rowOff>
    </xdr:to>
    <xdr:sp macro="" textlink="">
      <xdr:nvSpPr>
        <xdr:cNvPr id="2" name="ZoneTexte 1"/>
        <xdr:cNvSpPr txBox="1"/>
      </xdr:nvSpPr>
      <xdr:spPr>
        <a:xfrm>
          <a:off x="1" y="0"/>
          <a:ext cx="4267200"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a:t>
          </a:r>
          <a:r>
            <a:rPr lang="fr-FR" sz="1100" b="1" baseline="0">
              <a:solidFill>
                <a:schemeClr val="bg2"/>
              </a:solidFill>
            </a:rPr>
            <a:t> racine (hors séances) </a:t>
          </a:r>
          <a:endParaRPr lang="fr-FR" sz="1100" b="1">
            <a:solidFill>
              <a:schemeClr val="bg2"/>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107156</xdr:colOff>
      <xdr:row>19</xdr:row>
      <xdr:rowOff>95247</xdr:rowOff>
    </xdr:from>
    <xdr:to>
      <xdr:col>4</xdr:col>
      <xdr:colOff>345282</xdr:colOff>
      <xdr:row>39</xdr:row>
      <xdr:rowOff>130969</xdr:rowOff>
    </xdr:to>
    <xdr:graphicFrame macro="">
      <xdr:nvGraphicFramePr>
        <xdr:cNvPr id="2709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476251</xdr:colOff>
      <xdr:row>19</xdr:row>
      <xdr:rowOff>142874</xdr:rowOff>
    </xdr:from>
    <xdr:to>
      <xdr:col>10</xdr:col>
      <xdr:colOff>142875</xdr:colOff>
      <xdr:row>39</xdr:row>
      <xdr:rowOff>130970</xdr:rowOff>
    </xdr:to>
    <xdr:graphicFrame macro="">
      <xdr:nvGraphicFramePr>
        <xdr:cNvPr id="2709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276223</xdr:colOff>
      <xdr:row>19</xdr:row>
      <xdr:rowOff>85726</xdr:rowOff>
    </xdr:from>
    <xdr:to>
      <xdr:col>16</xdr:col>
      <xdr:colOff>396673</xdr:colOff>
      <xdr:row>38</xdr:row>
      <xdr:rowOff>69151</xdr:rowOff>
    </xdr:to>
    <xdr:graphicFrame macro="">
      <xdr:nvGraphicFramePr>
        <xdr:cNvPr id="27093"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38099</xdr:colOff>
      <xdr:row>0</xdr:row>
      <xdr:rowOff>38100</xdr:rowOff>
    </xdr:from>
    <xdr:to>
      <xdr:col>16</xdr:col>
      <xdr:colOff>647699</xdr:colOff>
      <xdr:row>8</xdr:row>
      <xdr:rowOff>133350</xdr:rowOff>
    </xdr:to>
    <xdr:sp macro="" textlink="">
      <xdr:nvSpPr>
        <xdr:cNvPr id="5" name="ZoneTexte 4"/>
        <xdr:cNvSpPr txBox="1"/>
      </xdr:nvSpPr>
      <xdr:spPr>
        <a:xfrm>
          <a:off x="38099" y="38100"/>
          <a:ext cx="12030075"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 type d'hospitalisation (y</a:t>
          </a:r>
          <a:r>
            <a:rPr lang="fr-FR" sz="1100" b="1" baseline="0">
              <a:solidFill>
                <a:schemeClr val="bg2"/>
              </a:solidFill>
            </a:rPr>
            <a:t> compris séances</a:t>
          </a:r>
          <a:r>
            <a:rPr lang="fr-FR" sz="1100" b="1">
              <a:solidFill>
                <a:schemeClr val="bg2"/>
              </a:solidFill>
            </a:rPr>
            <a:t> et forfaits de dialyse) </a:t>
          </a:r>
        </a:p>
        <a:p>
          <a:endParaRPr lang="fr-FR" sz="1100" b="1">
            <a:solidFill>
              <a:schemeClr val="bg2"/>
            </a:solidFill>
          </a:endParaRPr>
        </a:p>
        <a:p>
          <a:r>
            <a:rPr lang="fr-FR" sz="1100"/>
            <a:t>     - Les séances/forfaits</a:t>
          </a:r>
          <a:r>
            <a:rPr lang="fr-FR" sz="1100" baseline="0"/>
            <a:t> représentent 46% de l'activité du secteur. Ce résultat est essentiellement dû à la prise en charge de la dialyse qui représente 85% des séances/forfaits du secteur.</a:t>
          </a:r>
        </a:p>
        <a:p>
          <a:r>
            <a:rPr lang="fr-FR" sz="1100" baseline="0"/>
            <a:t>     - L'activité de séjours représente 54% de l'activité, soit 82% du volume économique. </a:t>
          </a:r>
        </a:p>
        <a:p>
          <a:r>
            <a:rPr lang="fr-FR" sz="1100" baseline="0"/>
            <a:t>     - Le nombre de séjours en ambulatoire poursuit son augmentation (+2,4%), soit une hausse du volume économique de +2,4%.</a:t>
          </a:r>
        </a:p>
        <a:p>
          <a:r>
            <a:rPr lang="fr-FR" sz="1100" baseline="0"/>
            <a:t>     - La baisse du volume économique et du nombre de séjours en hospitalisation complète explique la décroissance de l'activité de séjours, ainsi que la faible croissance du volume économique.</a:t>
          </a:r>
        </a:p>
        <a:p>
          <a:r>
            <a:rPr lang="fr-FR" sz="1100" baseline="0"/>
            <a:t> </a:t>
          </a:r>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38100</xdr:rowOff>
    </xdr:from>
    <xdr:to>
      <xdr:col>17</xdr:col>
      <xdr:colOff>0</xdr:colOff>
      <xdr:row>8</xdr:row>
      <xdr:rowOff>133350</xdr:rowOff>
    </xdr:to>
    <xdr:sp macro="" textlink="">
      <xdr:nvSpPr>
        <xdr:cNvPr id="6" name="ZoneTexte 5"/>
        <xdr:cNvSpPr txBox="1"/>
      </xdr:nvSpPr>
      <xdr:spPr>
        <a:xfrm>
          <a:off x="38100" y="38100"/>
          <a:ext cx="1228725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 région (hors séances) </a:t>
          </a:r>
        </a:p>
        <a:p>
          <a:endParaRPr lang="fr-FR" sz="1100" b="1">
            <a:solidFill>
              <a:schemeClr val="bg2"/>
            </a:solidFill>
          </a:endParaRPr>
        </a:p>
        <a:p>
          <a:r>
            <a:rPr lang="fr-FR" sz="1100">
              <a:solidFill>
                <a:schemeClr val="dk1"/>
              </a:solidFill>
              <a:effectLst/>
              <a:latin typeface="+mn-lt"/>
              <a:ea typeface="+mn-ea"/>
              <a:cs typeface="+mn-cs"/>
            </a:rPr>
            <a:t>     - L'Ile-de-France</a:t>
          </a:r>
          <a:r>
            <a:rPr lang="fr-FR" sz="1100" baseline="0">
              <a:solidFill>
                <a:schemeClr val="dk1"/>
              </a:solidFill>
              <a:effectLst/>
              <a:latin typeface="+mn-lt"/>
              <a:ea typeface="+mn-ea"/>
              <a:cs typeface="+mn-cs"/>
            </a:rPr>
            <a:t> concentre à elle seule 17%  de l'activité du secteur.</a:t>
          </a:r>
          <a:endParaRPr lang="fr-FR">
            <a:effectLst/>
          </a:endParaRPr>
        </a:p>
        <a:p>
          <a:r>
            <a:rPr lang="fr-FR" sz="1100" baseline="0">
              <a:solidFill>
                <a:schemeClr val="dk1"/>
              </a:solidFill>
              <a:effectLst/>
              <a:latin typeface="+mn-lt"/>
              <a:ea typeface="+mn-ea"/>
              <a:cs typeface="+mn-cs"/>
            </a:rPr>
            <a:t>     - Les DOM et l'Alsace sont les régions dont le volume économique augmente le plus (augmentation supérieure à +2%).</a:t>
          </a:r>
          <a:endParaRPr lang="fr-FR">
            <a:effectLst/>
          </a:endParaRPr>
        </a:p>
        <a:p>
          <a:pPr eaLnBrk="1" fontAlgn="auto" latinLnBrk="0" hangingPunct="1"/>
          <a:r>
            <a:rPr lang="fr-FR" sz="1100" baseline="0">
              <a:solidFill>
                <a:schemeClr val="dk1"/>
              </a:solidFill>
              <a:effectLst/>
              <a:latin typeface="+mn-lt"/>
              <a:ea typeface="+mn-ea"/>
              <a:cs typeface="+mn-cs"/>
            </a:rPr>
            <a:t>     - 12 régions affichent une baisse du volume économique entre 2012 et 2013. La baisse du volume économique en particulier en Ile-de-France, dans le Nord-Pas-de-Calais, Auvergne et en région Centre contribue au ralentissement de la croissance du volume économique.</a:t>
          </a:r>
          <a:endParaRPr lang="fr-FR">
            <a:effectLst/>
          </a:endParaRPr>
        </a:p>
      </xdr:txBody>
    </xdr:sp>
    <xdr:clientData/>
  </xdr:twoCellAnchor>
  <xdr:twoCellAnchor editAs="oneCell">
    <xdr:from>
      <xdr:col>0</xdr:col>
      <xdr:colOff>962025</xdr:colOff>
      <xdr:row>42</xdr:row>
      <xdr:rowOff>57150</xdr:rowOff>
    </xdr:from>
    <xdr:to>
      <xdr:col>6</xdr:col>
      <xdr:colOff>456638</xdr:colOff>
      <xdr:row>61</xdr:row>
      <xdr:rowOff>37718</xdr:rowOff>
    </xdr:to>
    <xdr:pic>
      <xdr:nvPicPr>
        <xdr:cNvPr id="4" name="Image 3"/>
        <xdr:cNvPicPr>
          <a:picLocks noChangeAspect="1"/>
        </xdr:cNvPicPr>
      </xdr:nvPicPr>
      <xdr:blipFill>
        <a:blip xmlns:r="http://schemas.openxmlformats.org/officeDocument/2006/relationships" r:embed="rId1"/>
        <a:stretch>
          <a:fillRect/>
        </a:stretch>
      </xdr:blipFill>
      <xdr:spPr>
        <a:xfrm>
          <a:off x="962025" y="7410450"/>
          <a:ext cx="4495238" cy="3057143"/>
        </a:xfrm>
        <a:prstGeom prst="rect">
          <a:avLst/>
        </a:prstGeom>
      </xdr:spPr>
    </xdr:pic>
    <xdr:clientData/>
  </xdr:twoCellAnchor>
  <xdr:twoCellAnchor editAs="oneCell">
    <xdr:from>
      <xdr:col>8</xdr:col>
      <xdr:colOff>952500</xdr:colOff>
      <xdr:row>42</xdr:row>
      <xdr:rowOff>66675</xdr:rowOff>
    </xdr:from>
    <xdr:to>
      <xdr:col>15</xdr:col>
      <xdr:colOff>475688</xdr:colOff>
      <xdr:row>61</xdr:row>
      <xdr:rowOff>47243</xdr:rowOff>
    </xdr:to>
    <xdr:pic>
      <xdr:nvPicPr>
        <xdr:cNvPr id="2" name="Image 1"/>
        <xdr:cNvPicPr>
          <a:picLocks noChangeAspect="1"/>
        </xdr:cNvPicPr>
      </xdr:nvPicPr>
      <xdr:blipFill>
        <a:blip xmlns:r="http://schemas.openxmlformats.org/officeDocument/2006/relationships" r:embed="rId2"/>
        <a:stretch>
          <a:fillRect/>
        </a:stretch>
      </xdr:blipFill>
      <xdr:spPr>
        <a:xfrm>
          <a:off x="952500" y="11144250"/>
          <a:ext cx="4495238" cy="30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228598</xdr:colOff>
      <xdr:row>23</xdr:row>
      <xdr:rowOff>85725</xdr:rowOff>
    </xdr:from>
    <xdr:to>
      <xdr:col>3</xdr:col>
      <xdr:colOff>520048</xdr:colOff>
      <xdr:row>42</xdr:row>
      <xdr:rowOff>69150</xdr:rowOff>
    </xdr:to>
    <xdr:graphicFrame macro="">
      <xdr:nvGraphicFramePr>
        <xdr:cNvPr id="9738"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495300</xdr:colOff>
      <xdr:row>23</xdr:row>
      <xdr:rowOff>95250</xdr:rowOff>
    </xdr:from>
    <xdr:to>
      <xdr:col>9</xdr:col>
      <xdr:colOff>224775</xdr:colOff>
      <xdr:row>42</xdr:row>
      <xdr:rowOff>78675</xdr:rowOff>
    </xdr:to>
    <xdr:graphicFrame macro="">
      <xdr:nvGraphicFramePr>
        <xdr:cNvPr id="9739"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285748</xdr:colOff>
      <xdr:row>23</xdr:row>
      <xdr:rowOff>104774</xdr:rowOff>
    </xdr:from>
    <xdr:to>
      <xdr:col>16</xdr:col>
      <xdr:colOff>406198</xdr:colOff>
      <xdr:row>42</xdr:row>
      <xdr:rowOff>88199</xdr:rowOff>
    </xdr:to>
    <xdr:graphicFrame macro="">
      <xdr:nvGraphicFramePr>
        <xdr:cNvPr id="9740"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38099</xdr:colOff>
      <xdr:row>0</xdr:row>
      <xdr:rowOff>38100</xdr:rowOff>
    </xdr:from>
    <xdr:to>
      <xdr:col>16</xdr:col>
      <xdr:colOff>638174</xdr:colOff>
      <xdr:row>9</xdr:row>
      <xdr:rowOff>47625</xdr:rowOff>
    </xdr:to>
    <xdr:sp macro="" textlink="">
      <xdr:nvSpPr>
        <xdr:cNvPr id="5" name="ZoneTexte 4"/>
        <xdr:cNvSpPr txBox="1"/>
      </xdr:nvSpPr>
      <xdr:spPr>
        <a:xfrm>
          <a:off x="38099" y="38100"/>
          <a:ext cx="11687175" cy="1466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 classe d'âge (hors séances) </a:t>
          </a:r>
        </a:p>
        <a:p>
          <a:endParaRPr lang="fr-FR" sz="1100" b="1">
            <a:solidFill>
              <a:schemeClr val="bg2"/>
            </a:solidFill>
          </a:endParaRPr>
        </a:p>
        <a:p>
          <a:r>
            <a:rPr lang="fr-FR" sz="1100"/>
            <a:t>     - Les séjours</a:t>
          </a:r>
          <a:r>
            <a:rPr lang="fr-FR" sz="1100" baseline="0"/>
            <a:t> des patients âgés de 65 ans et plus concentrent 36% des séjours, soit 45% du volume économique.</a:t>
          </a:r>
        </a:p>
        <a:p>
          <a:r>
            <a:rPr lang="fr-FR" sz="1100" baseline="0"/>
            <a:t>     - Trois classes d'âge sont concernées par une hausse du volume économique : les séjours des patients âgés de 65 à 69 ans, ceux de âgés de 70 à 74 ans et ceux de 80 ans et plus.</a:t>
          </a:r>
        </a:p>
        <a:p>
          <a:r>
            <a:rPr lang="fr-FR" sz="1100" baseline="0"/>
            <a:t>     - Ce sont ces trois classes d'âge qui contribuent à la hausse du volume économique du secteur, et qui freinent par ailleurs la baisse du nombre de séjours.</a:t>
          </a:r>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57149</xdr:colOff>
      <xdr:row>23</xdr:row>
      <xdr:rowOff>95249</xdr:rowOff>
    </xdr:from>
    <xdr:to>
      <xdr:col>3</xdr:col>
      <xdr:colOff>91424</xdr:colOff>
      <xdr:row>42</xdr:row>
      <xdr:rowOff>78674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263524</xdr:colOff>
      <xdr:row>23</xdr:row>
      <xdr:rowOff>95249</xdr:rowOff>
    </xdr:from>
    <xdr:to>
      <xdr:col>7</xdr:col>
      <xdr:colOff>574024</xdr:colOff>
      <xdr:row>42</xdr:row>
      <xdr:rowOff>78674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152399</xdr:colOff>
      <xdr:row>23</xdr:row>
      <xdr:rowOff>95250</xdr:rowOff>
    </xdr:from>
    <xdr:to>
      <xdr:col>18</xdr:col>
      <xdr:colOff>24149</xdr:colOff>
      <xdr:row>42</xdr:row>
      <xdr:rowOff>78675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38099</xdr:colOff>
      <xdr:row>0</xdr:row>
      <xdr:rowOff>38102</xdr:rowOff>
    </xdr:from>
    <xdr:to>
      <xdr:col>16</xdr:col>
      <xdr:colOff>628649</xdr:colOff>
      <xdr:row>7</xdr:row>
      <xdr:rowOff>1562101</xdr:rowOff>
    </xdr:to>
    <xdr:sp macro="" textlink="">
      <xdr:nvSpPr>
        <xdr:cNvPr id="5" name="ZoneTexte 4"/>
        <xdr:cNvSpPr txBox="1"/>
      </xdr:nvSpPr>
      <xdr:spPr>
        <a:xfrm>
          <a:off x="38099" y="38102"/>
          <a:ext cx="12544425" cy="26574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 catégorie</a:t>
          </a:r>
          <a:r>
            <a:rPr lang="fr-FR" sz="1100" b="1" baseline="0">
              <a:solidFill>
                <a:schemeClr val="bg2"/>
              </a:solidFill>
            </a:rPr>
            <a:t> d'établissements</a:t>
          </a:r>
          <a:r>
            <a:rPr lang="fr-FR" sz="1100" b="1">
              <a:solidFill>
                <a:schemeClr val="bg2"/>
              </a:solidFill>
            </a:rPr>
            <a:t> </a:t>
          </a:r>
        </a:p>
        <a:p>
          <a:endParaRPr lang="fr-FR" sz="1100" b="1">
            <a:solidFill>
              <a:schemeClr val="bg2"/>
            </a:solidFill>
          </a:endParaRPr>
        </a:p>
        <a:p>
          <a:r>
            <a:rPr lang="fr-FR" sz="1100"/>
            <a:t>Les établissements de ce secteur ont été regroupés selon les mêmes critères descriptifs que pour l’analyse de l’activité 2011 et 2012, à savoir :</a:t>
          </a:r>
        </a:p>
        <a:p>
          <a:r>
            <a:rPr lang="fr-FR" sz="1100"/>
            <a:t>	• le volume économique annuel, avec comme seuil les percentiles 33 et 66, soit 6 M€ et 13 M€ ;</a:t>
          </a:r>
        </a:p>
        <a:p>
          <a:r>
            <a:rPr lang="fr-FR" sz="1100"/>
            <a:t>	• la part de séjours de chirurgie (en nombre de séjours) , avec comme seuil la médiane, soit 44,41%.</a:t>
          </a:r>
        </a:p>
        <a:p>
          <a:r>
            <a:rPr lang="fr-FR" sz="1100"/>
            <a:t>Selon la pertinence de l’information :</a:t>
          </a:r>
        </a:p>
        <a:p>
          <a:r>
            <a:rPr lang="fr-FR" sz="1100"/>
            <a:t>	• pour les établissements réalisant peu de séjours en chirurgie, la part des séjours en obstétrique  ;</a:t>
          </a:r>
        </a:p>
        <a:p>
          <a:r>
            <a:rPr lang="fr-FR" sz="1100"/>
            <a:t>	• pour les établissements réalisant beaucoup de séjours en chirurgie, la part des prises en charge en chirurgie ambulatoire.</a:t>
          </a:r>
        </a:p>
        <a:p>
          <a:r>
            <a:rPr lang="fr-FR" sz="1100"/>
            <a:t>Huit groupes d’établissements sont retenus. </a:t>
          </a:r>
        </a:p>
        <a:p>
          <a:endParaRPr lang="fr-FR" sz="1100"/>
        </a:p>
        <a:p>
          <a:r>
            <a:rPr lang="fr-FR" sz="1100"/>
            <a:t>     - Plus</a:t>
          </a:r>
          <a:r>
            <a:rPr lang="fr-FR" sz="1100" baseline="0"/>
            <a:t> de 60% des séjours sont réalisés dans des "gros" établissements (volume économique &gt; 13M€), ce qui représente 68,5% du volume économique</a:t>
          </a:r>
        </a:p>
        <a:p>
          <a:r>
            <a:rPr lang="fr-FR" sz="1100" baseline="0"/>
            <a:t>     - Que l'activité soit diversifiée ou ciblée sur certaines activités, les différences de dynamique d'activités s'observent surtout en raison de la taille : les catégories dont le volume économique est supérieur à 13M€ affichent une hausse du volume et du nombre de séjours, alors que les "petits" et "moyens" établissements affichent une baisse du volume économique, et une baisse du nombre de séjours.</a:t>
          </a:r>
        </a:p>
        <a:p>
          <a:r>
            <a:rPr lang="fr-FR" sz="1100" baseline="0"/>
            <a:t>     - De manière logique, ce sont les "gros" établissements qui contribuent à la croissance du volume économique global, et les "petits" établissements qui freinent cette croissance.</a:t>
          </a:r>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514351</xdr:colOff>
      <xdr:row>27</xdr:row>
      <xdr:rowOff>66675</xdr:rowOff>
    </xdr:from>
    <xdr:to>
      <xdr:col>3</xdr:col>
      <xdr:colOff>262876</xdr:colOff>
      <xdr:row>46</xdr:row>
      <xdr:rowOff>50100</xdr:rowOff>
    </xdr:to>
    <xdr:graphicFrame macro="">
      <xdr:nvGraphicFramePr>
        <xdr:cNvPr id="7212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333375</xdr:colOff>
      <xdr:row>27</xdr:row>
      <xdr:rowOff>66676</xdr:rowOff>
    </xdr:from>
    <xdr:to>
      <xdr:col>9</xdr:col>
      <xdr:colOff>62850</xdr:colOff>
      <xdr:row>46</xdr:row>
      <xdr:rowOff>50101</xdr:rowOff>
    </xdr:to>
    <xdr:graphicFrame macro="">
      <xdr:nvGraphicFramePr>
        <xdr:cNvPr id="72128"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476248</xdr:colOff>
      <xdr:row>27</xdr:row>
      <xdr:rowOff>66675</xdr:rowOff>
    </xdr:from>
    <xdr:to>
      <xdr:col>17</xdr:col>
      <xdr:colOff>209550</xdr:colOff>
      <xdr:row>46</xdr:row>
      <xdr:rowOff>50100</xdr:rowOff>
    </xdr:to>
    <xdr:graphicFrame macro="">
      <xdr:nvGraphicFramePr>
        <xdr:cNvPr id="72129"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0</xdr:row>
      <xdr:rowOff>38100</xdr:rowOff>
    </xdr:from>
    <xdr:to>
      <xdr:col>16</xdr:col>
      <xdr:colOff>638175</xdr:colOff>
      <xdr:row>7</xdr:row>
      <xdr:rowOff>152401</xdr:rowOff>
    </xdr:to>
    <xdr:sp macro="" textlink="">
      <xdr:nvSpPr>
        <xdr:cNvPr id="5" name="ZoneTexte 4"/>
        <xdr:cNvSpPr txBox="1"/>
      </xdr:nvSpPr>
      <xdr:spPr>
        <a:xfrm>
          <a:off x="38100" y="38100"/>
          <a:ext cx="12839700" cy="12477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 catégorie d'activité de soins (hors séances) </a:t>
          </a:r>
        </a:p>
        <a:p>
          <a:endParaRPr lang="fr-FR" sz="1100" b="1">
            <a:solidFill>
              <a:schemeClr val="bg2"/>
            </a:solidFill>
          </a:endParaRPr>
        </a:p>
        <a:p>
          <a:r>
            <a:rPr lang="fr-FR" sz="1100"/>
            <a:t>     - L'activité</a:t>
          </a:r>
          <a:r>
            <a:rPr lang="fr-FR" sz="1100" baseline="0"/>
            <a:t> du secteur ex OQN est ciblée sur deux catégories de soins : la chirurgie, et les techniques peu invasives. La chirurgie représente près de la moitié des séjours, les techniques peu invasives, un tiers des séjours. Environ la moitié des séjours de chirurgie sont pris en charge en ambulatoire.</a:t>
          </a:r>
        </a:p>
        <a:p>
          <a:r>
            <a:rPr lang="fr-FR" sz="1100" baseline="0"/>
            <a:t>     - En termes d'évolution 2012/2013, seules la chirurgie ambulatoire et les techniques peu invasives affichent une croissance du volume économique et du nombre de séjours.</a:t>
          </a:r>
        </a:p>
        <a:p>
          <a:r>
            <a:rPr lang="fr-FR" sz="1100" baseline="0"/>
            <a:t>     - La baisse d'activité sur la chirurgie non ambulatoire explique en majeure partie la baisse du nombre de séjours global, et le ralentissement du volume économique du secteur.</a:t>
          </a:r>
          <a:endParaRPr lang="fr-F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219075</xdr:colOff>
      <xdr:row>29</xdr:row>
      <xdr:rowOff>95250</xdr:rowOff>
    </xdr:from>
    <xdr:to>
      <xdr:col>3</xdr:col>
      <xdr:colOff>510525</xdr:colOff>
      <xdr:row>48</xdr:row>
      <xdr:rowOff>78675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152400</xdr:colOff>
      <xdr:row>52</xdr:row>
      <xdr:rowOff>95250</xdr:rowOff>
    </xdr:from>
    <xdr:to>
      <xdr:col>14</xdr:col>
      <xdr:colOff>586200</xdr:colOff>
      <xdr:row>71</xdr:row>
      <xdr:rowOff>78675</xdr:rowOff>
    </xdr:to>
    <xdr:graphicFrame macro="">
      <xdr:nvGraphicFramePr>
        <xdr:cNvPr id="4"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533400</xdr:colOff>
      <xdr:row>29</xdr:row>
      <xdr:rowOff>95250</xdr:rowOff>
    </xdr:from>
    <xdr:to>
      <xdr:col>10</xdr:col>
      <xdr:colOff>262875</xdr:colOff>
      <xdr:row>48</xdr:row>
      <xdr:rowOff>78675</xdr:rowOff>
    </xdr:to>
    <xdr:graphicFrame macro="">
      <xdr:nvGraphicFramePr>
        <xdr:cNvPr id="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38099</xdr:colOff>
      <xdr:row>0</xdr:row>
      <xdr:rowOff>38100</xdr:rowOff>
    </xdr:from>
    <xdr:to>
      <xdr:col>16</xdr:col>
      <xdr:colOff>628649</xdr:colOff>
      <xdr:row>8</xdr:row>
      <xdr:rowOff>133350</xdr:rowOff>
    </xdr:to>
    <xdr:sp macro="" textlink="">
      <xdr:nvSpPr>
        <xdr:cNvPr id="6" name="ZoneTexte 5"/>
        <xdr:cNvSpPr txBox="1"/>
      </xdr:nvSpPr>
      <xdr:spPr>
        <a:xfrm>
          <a:off x="38099" y="38100"/>
          <a:ext cx="11763375"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a:t>
          </a:r>
          <a:r>
            <a:rPr lang="fr-FR" sz="1100" b="1" baseline="0">
              <a:solidFill>
                <a:schemeClr val="bg2"/>
              </a:solidFill>
            </a:rPr>
            <a:t> niveau de sévérité  (hors séances) </a:t>
          </a:r>
          <a:endParaRPr lang="fr-FR" sz="1100" b="1">
            <a:solidFill>
              <a:schemeClr val="bg2"/>
            </a:solidFill>
          </a:endParaRPr>
        </a:p>
        <a:p>
          <a:endParaRPr lang="fr-FR" sz="1100" b="1">
            <a:solidFill>
              <a:schemeClr val="bg2"/>
            </a:solidFill>
          </a:endParaRPr>
        </a:p>
        <a:p>
          <a:r>
            <a:rPr lang="fr-FR" sz="1100"/>
            <a:t>     - 84% de l'activité</a:t>
          </a:r>
          <a:r>
            <a:rPr lang="fr-FR" sz="1100" baseline="0"/>
            <a:t> de séjours concernent des séjours de niveaux 1, 2, 3, 4, J ou T, soit 87% du volume économique.</a:t>
          </a:r>
        </a:p>
        <a:p>
          <a:r>
            <a:rPr lang="fr-FR" sz="1100" baseline="0"/>
            <a:t>     - Sur ces 5 niveaux, les niveaux 1 et T affichent une baisse du volume économique et du nombre de séjours (</a:t>
          </a:r>
          <a:r>
            <a:rPr lang="fr-FR" sz="1100" baseline="0">
              <a:solidFill>
                <a:schemeClr val="dk1"/>
              </a:solidFill>
              <a:effectLst/>
              <a:latin typeface="+mn-lt"/>
              <a:ea typeface="+mn-ea"/>
              <a:cs typeface="+mn-cs"/>
            </a:rPr>
            <a:t>resp. </a:t>
          </a:r>
          <a:r>
            <a:rPr lang="fr-FR" sz="1100" baseline="0"/>
            <a:t>-3,1% et -5,6% pour le niveau 1). La baisse des séjours de niveau 1 contribue à la quasi totalité de la décroissance des séjours du secteur, et du ralentissement de la progression du volume économique.</a:t>
          </a:r>
        </a:p>
        <a:p>
          <a:r>
            <a:rPr lang="fr-FR" sz="1100" baseline="0"/>
            <a:t>     - La croissance du volume économique des séjours de niveaux 3, 4 et J est en revanche soutenue, en raison d'une hausse importante du nombre de séjours. L'augmentation du volume économique des séjours de niveau J contribue à la majeure partie de la croissance du volume économique du secteur.</a:t>
          </a:r>
          <a:endParaRPr lang="fr-FR" sz="1100"/>
        </a:p>
      </xdr:txBody>
    </xdr:sp>
    <xdr:clientData/>
  </xdr:twoCellAnchor>
  <xdr:twoCellAnchor editAs="oneCell">
    <xdr:from>
      <xdr:col>0</xdr:col>
      <xdr:colOff>257175</xdr:colOff>
      <xdr:row>52</xdr:row>
      <xdr:rowOff>95250</xdr:rowOff>
    </xdr:from>
    <xdr:to>
      <xdr:col>6</xdr:col>
      <xdr:colOff>561310</xdr:colOff>
      <xdr:row>71</xdr:row>
      <xdr:rowOff>75818</xdr:rowOff>
    </xdr:to>
    <xdr:pic>
      <xdr:nvPicPr>
        <xdr:cNvPr id="8" name="Image 7"/>
        <xdr:cNvPicPr>
          <a:picLocks noChangeAspect="1"/>
        </xdr:cNvPicPr>
      </xdr:nvPicPr>
      <xdr:blipFill>
        <a:blip xmlns:r="http://schemas.openxmlformats.org/officeDocument/2006/relationships" r:embed="rId4"/>
        <a:stretch>
          <a:fillRect/>
        </a:stretch>
      </xdr:blipFill>
      <xdr:spPr>
        <a:xfrm>
          <a:off x="257175" y="9067800"/>
          <a:ext cx="5323810" cy="30571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38100</xdr:rowOff>
    </xdr:from>
    <xdr:to>
      <xdr:col>17</xdr:col>
      <xdr:colOff>638175</xdr:colOff>
      <xdr:row>8</xdr:row>
      <xdr:rowOff>133350</xdr:rowOff>
    </xdr:to>
    <xdr:sp macro="" textlink="">
      <xdr:nvSpPr>
        <xdr:cNvPr id="5" name="ZoneTexte 4"/>
        <xdr:cNvSpPr txBox="1"/>
      </xdr:nvSpPr>
      <xdr:spPr>
        <a:xfrm>
          <a:off x="38100" y="38100"/>
          <a:ext cx="134112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a:t>
          </a:r>
          <a:r>
            <a:rPr lang="fr-FR" sz="1100" b="1" baseline="0">
              <a:solidFill>
                <a:schemeClr val="bg2"/>
              </a:solidFill>
            </a:rPr>
            <a:t> catégorie majeure de diagnostic (hors séances) </a:t>
          </a:r>
          <a:endParaRPr lang="fr-FR" sz="1100" b="1">
            <a:solidFill>
              <a:schemeClr val="bg2"/>
            </a:solidFill>
          </a:endParaRPr>
        </a:p>
        <a:p>
          <a:endParaRPr lang="fr-FR" sz="1100" b="1">
            <a:solidFill>
              <a:schemeClr val="bg2"/>
            </a:solidFill>
          </a:endParaRPr>
        </a:p>
        <a:p>
          <a:r>
            <a:rPr lang="fr-FR" sz="1100"/>
            <a:t>     - Les</a:t>
          </a:r>
          <a:r>
            <a:rPr lang="fr-FR" sz="1100" baseline="0"/>
            <a:t> affections du système digestif (CMD 6) représentent 24% des séjours du secteur ex OQN, soit 16% du volume économique. Néanmoins, le volume et le nombre de séjours de cette CMD sont en légère baisse par rapport à 2012.</a:t>
          </a:r>
        </a:p>
        <a:p>
          <a:r>
            <a:rPr lang="fr-FR" sz="1100" baseline="0"/>
            <a:t>     - Les CMD qui contribuent le plus à la décroissance </a:t>
          </a:r>
          <a:r>
            <a:rPr lang="fr-FR" sz="1100" baseline="0">
              <a:solidFill>
                <a:schemeClr val="dk1"/>
              </a:solidFill>
              <a:effectLst/>
              <a:latin typeface="+mn-lt"/>
              <a:ea typeface="+mn-ea"/>
              <a:cs typeface="+mn-cs"/>
            </a:rPr>
            <a:t>globale</a:t>
          </a:r>
          <a:r>
            <a:rPr lang="fr-FR" sz="1100" baseline="0"/>
            <a:t> des séjours, et au ralentissement de la hausse du volume économique, sont les CMD d'obstétrique (CMD 14 et 15) et les affections des oreilles, du nez, de la gorge, de la bouche et des dents (CMD 3).</a:t>
          </a:r>
        </a:p>
        <a:p>
          <a:r>
            <a:rPr lang="fr-FR" sz="1100" baseline="0"/>
            <a:t>     - Les </a:t>
          </a:r>
          <a:r>
            <a:rPr lang="fr-FR" sz="1100" baseline="0">
              <a:solidFill>
                <a:schemeClr val="dk1"/>
              </a:solidFill>
              <a:effectLst/>
              <a:latin typeface="+mn-lt"/>
              <a:ea typeface="+mn-ea"/>
              <a:cs typeface="+mn-cs"/>
            </a:rPr>
            <a:t>affections et traumatismes de l'appareil musculosquelettique et du tissu conjonctif (CMD 8) </a:t>
          </a:r>
          <a:r>
            <a:rPr lang="fr-FR" sz="1100" baseline="0"/>
            <a:t>contribuent le plus à la hausse du volume économique.</a:t>
          </a:r>
          <a:endParaRPr lang="fr-FR" sz="1100"/>
        </a:p>
      </xdr:txBody>
    </xdr:sp>
    <xdr:clientData/>
  </xdr:twoCellAnchor>
  <xdr:twoCellAnchor editAs="oneCell">
    <xdr:from>
      <xdr:col>1</xdr:col>
      <xdr:colOff>476250</xdr:colOff>
      <xdr:row>41</xdr:row>
      <xdr:rowOff>47625</xdr:rowOff>
    </xdr:from>
    <xdr:to>
      <xdr:col>6</xdr:col>
      <xdr:colOff>247071</xdr:colOff>
      <xdr:row>60</xdr:row>
      <xdr:rowOff>28193</xdr:rowOff>
    </xdr:to>
    <xdr:pic>
      <xdr:nvPicPr>
        <xdr:cNvPr id="2" name="Image 1"/>
        <xdr:cNvPicPr>
          <a:picLocks noChangeAspect="1"/>
        </xdr:cNvPicPr>
      </xdr:nvPicPr>
      <xdr:blipFill>
        <a:blip xmlns:r="http://schemas.openxmlformats.org/officeDocument/2006/relationships" r:embed="rId1"/>
        <a:stretch>
          <a:fillRect/>
        </a:stretch>
      </xdr:blipFill>
      <xdr:spPr>
        <a:xfrm>
          <a:off x="990600" y="9153525"/>
          <a:ext cx="4638096" cy="3057143"/>
        </a:xfrm>
        <a:prstGeom prst="rect">
          <a:avLst/>
        </a:prstGeom>
      </xdr:spPr>
    </xdr:pic>
    <xdr:clientData/>
  </xdr:twoCellAnchor>
  <xdr:twoCellAnchor editAs="oneCell">
    <xdr:from>
      <xdr:col>8</xdr:col>
      <xdr:colOff>352425</xdr:colOff>
      <xdr:row>41</xdr:row>
      <xdr:rowOff>47625</xdr:rowOff>
    </xdr:from>
    <xdr:to>
      <xdr:col>15</xdr:col>
      <xdr:colOff>389946</xdr:colOff>
      <xdr:row>60</xdr:row>
      <xdr:rowOff>28193</xdr:rowOff>
    </xdr:to>
    <xdr:pic>
      <xdr:nvPicPr>
        <xdr:cNvPr id="3" name="Image 2"/>
        <xdr:cNvPicPr>
          <a:picLocks noChangeAspect="1"/>
        </xdr:cNvPicPr>
      </xdr:nvPicPr>
      <xdr:blipFill>
        <a:blip xmlns:r="http://schemas.openxmlformats.org/officeDocument/2006/relationships" r:embed="rId2"/>
        <a:stretch>
          <a:fillRect/>
        </a:stretch>
      </xdr:blipFill>
      <xdr:spPr>
        <a:xfrm>
          <a:off x="7162800" y="9153525"/>
          <a:ext cx="4638096" cy="3057143"/>
        </a:xfrm>
        <a:prstGeom prst="rect">
          <a:avLst/>
        </a:prstGeom>
      </xdr:spPr>
    </xdr:pic>
    <xdr:clientData/>
  </xdr:twoCellAnchor>
  <xdr:twoCellAnchor editAs="oneCell">
    <xdr:from>
      <xdr:col>4</xdr:col>
      <xdr:colOff>133350</xdr:colOff>
      <xdr:row>65</xdr:row>
      <xdr:rowOff>57150</xdr:rowOff>
    </xdr:from>
    <xdr:to>
      <xdr:col>10</xdr:col>
      <xdr:colOff>475688</xdr:colOff>
      <xdr:row>84</xdr:row>
      <xdr:rowOff>37718</xdr:rowOff>
    </xdr:to>
    <xdr:pic>
      <xdr:nvPicPr>
        <xdr:cNvPr id="4" name="Image 3"/>
        <xdr:cNvPicPr>
          <a:picLocks noChangeAspect="1"/>
        </xdr:cNvPicPr>
      </xdr:nvPicPr>
      <xdr:blipFill>
        <a:blip xmlns:r="http://schemas.openxmlformats.org/officeDocument/2006/relationships" r:embed="rId3"/>
        <a:stretch>
          <a:fillRect/>
        </a:stretch>
      </xdr:blipFill>
      <xdr:spPr>
        <a:xfrm>
          <a:off x="4086225" y="13049250"/>
          <a:ext cx="4495238" cy="30571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38099</xdr:colOff>
      <xdr:row>0</xdr:row>
      <xdr:rowOff>38100</xdr:rowOff>
    </xdr:from>
    <xdr:to>
      <xdr:col>18</xdr:col>
      <xdr:colOff>619124</xdr:colOff>
      <xdr:row>8</xdr:row>
      <xdr:rowOff>133350</xdr:rowOff>
    </xdr:to>
    <xdr:sp macro="" textlink="">
      <xdr:nvSpPr>
        <xdr:cNvPr id="2" name="ZoneTexte 1"/>
        <xdr:cNvSpPr txBox="1"/>
      </xdr:nvSpPr>
      <xdr:spPr>
        <a:xfrm>
          <a:off x="38099" y="38100"/>
          <a:ext cx="13611225"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 catégorie majeure de diagnostic et racine </a:t>
          </a:r>
        </a:p>
        <a:p>
          <a:endParaRPr lang="fr-FR" sz="1100" b="1">
            <a:solidFill>
              <a:schemeClr val="bg2"/>
            </a:solidFill>
          </a:endParaRPr>
        </a:p>
        <a:p>
          <a:r>
            <a:rPr lang="fr-FR" sz="1100">
              <a:solidFill>
                <a:schemeClr val="dk1"/>
              </a:solidFill>
              <a:effectLst/>
              <a:latin typeface="+mn-lt"/>
              <a:ea typeface="+mn-ea"/>
              <a:cs typeface="+mn-cs"/>
            </a:rPr>
            <a:t>     - Les</a:t>
          </a:r>
          <a:r>
            <a:rPr lang="fr-FR" sz="1100" baseline="0">
              <a:solidFill>
                <a:schemeClr val="dk1"/>
              </a:solidFill>
              <a:effectLst/>
              <a:latin typeface="+mn-lt"/>
              <a:ea typeface="+mn-ea"/>
              <a:cs typeface="+mn-cs"/>
            </a:rPr>
            <a:t> 5 CMD qui contribuent le plus à la croissance du volume économique hors séances sont : les affections de l'oeil (CMD 2), les affections de l'appareil circulatoire (CMD 5), les affections et traumatismes de l'appareil musculosquelettique et du tissu conjonctif (CMD 8), les affections endocriniennes, métaboliques et nutritionnelles (CMD 10)  et les affections du rein et des voies urinaires (CMD 11).</a:t>
          </a:r>
          <a:endParaRPr lang="fr-FR">
            <a:effectLst/>
          </a:endParaRPr>
        </a:p>
        <a:p>
          <a:r>
            <a:rPr lang="fr-FR" sz="1100" baseline="0">
              <a:solidFill>
                <a:schemeClr val="dk1"/>
              </a:solidFill>
              <a:effectLst/>
              <a:latin typeface="+mn-lt"/>
              <a:ea typeface="+mn-ea"/>
              <a:cs typeface="+mn-cs"/>
            </a:rPr>
            <a:t>    - Au sein de ces 5 CMD, les 5 racines les plus contributrices à la croissance du volume économique de la CMD sont présentées.</a:t>
          </a:r>
          <a:endParaRPr lang="fr-FR">
            <a:effectLst/>
          </a:endParaRPr>
        </a:p>
        <a:p>
          <a:r>
            <a:rPr lang="fr-FR" sz="1100" baseline="0">
              <a:solidFill>
                <a:schemeClr val="dk1"/>
              </a:solidFill>
              <a:effectLst/>
              <a:latin typeface="+mn-lt"/>
              <a:ea typeface="+mn-ea"/>
              <a:cs typeface="+mn-cs"/>
            </a:rPr>
            <a:t>    - A titre d'exemple, la racine la plus contributrice à la croissance du volume économique de la CMD 2 correspond aux interventions sur le cristallin avec ou sans vitrectomie (02C05). Cette racine représente notamment 85% des séjours de la CMD (et 83% du volume économique). Cette racine affiche une hausse du volume économique de +1,3% entre 2012 et 2013.</a:t>
          </a:r>
          <a:endParaRPr lang="fr-FR">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BT/Doc/Versions%20GHM/cmd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BT/Doc/Versions%20GHM/regroupements_GHM_V11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BT/Doc/Versions%20GHM/regroupements_racinesGHM-V11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d11"/>
    </sheetNames>
    <sheetDataSet>
      <sheetData sheetId="0">
        <row r="2">
          <cell r="A2" t="str">
            <v>01</v>
          </cell>
          <cell r="B2" t="str">
            <v>Affections du système nerveux</v>
          </cell>
        </row>
        <row r="3">
          <cell r="A3" t="str">
            <v>02</v>
          </cell>
          <cell r="B3" t="str">
            <v xml:space="preserve">Affections de l'oeil </v>
          </cell>
        </row>
        <row r="4">
          <cell r="A4" t="str">
            <v>03</v>
          </cell>
          <cell r="B4" t="str">
            <v xml:space="preserve"> Affections des oreilles, du nez, de la gorge, de la bouche et des dents</v>
          </cell>
        </row>
        <row r="5">
          <cell r="A5" t="str">
            <v>04</v>
          </cell>
          <cell r="B5" t="str">
            <v>Affections de l'appareil respiratoire</v>
          </cell>
        </row>
        <row r="6">
          <cell r="A6" t="str">
            <v>05</v>
          </cell>
          <cell r="B6" t="str">
            <v xml:space="preserve">Affections de l'appareil circulatoire </v>
          </cell>
        </row>
        <row r="7">
          <cell r="A7" t="str">
            <v>06</v>
          </cell>
          <cell r="B7" t="str">
            <v xml:space="preserve"> Affections du tube digestif</v>
          </cell>
        </row>
        <row r="8">
          <cell r="A8" t="str">
            <v>07</v>
          </cell>
          <cell r="B8" t="str">
            <v xml:space="preserve"> Affections du système hépatobiliaire et du pancréas</v>
          </cell>
        </row>
        <row r="9">
          <cell r="A9" t="str">
            <v>08</v>
          </cell>
          <cell r="B9" t="str">
            <v>Affections et traumatismes de l'appareil musculosquelettique et du tissu conjonctif</v>
          </cell>
        </row>
        <row r="10">
          <cell r="A10" t="str">
            <v>09</v>
          </cell>
          <cell r="B10" t="str">
            <v>Affections de la peau, des tissus sous-cutanés et des seins</v>
          </cell>
        </row>
        <row r="11">
          <cell r="A11" t="str">
            <v>10</v>
          </cell>
          <cell r="B11" t="str">
            <v>Affections endocriniennes, métaboliques et nutritionnelles</v>
          </cell>
        </row>
        <row r="12">
          <cell r="A12" t="str">
            <v>11</v>
          </cell>
          <cell r="B12" t="str">
            <v>Affections du rein et des voies urinaires</v>
          </cell>
        </row>
        <row r="13">
          <cell r="A13" t="str">
            <v>12</v>
          </cell>
          <cell r="B13" t="str">
            <v xml:space="preserve"> Affections de l'appareil génital masculin</v>
          </cell>
        </row>
        <row r="14">
          <cell r="A14" t="str">
            <v>13</v>
          </cell>
          <cell r="B14" t="str">
            <v xml:space="preserve">Affections de l'appareil génital féminin </v>
          </cell>
        </row>
        <row r="15">
          <cell r="A15" t="str">
            <v>14</v>
          </cell>
          <cell r="B15" t="str">
            <v>Grossesses pathologiques, accouchements et affections du post-partum</v>
          </cell>
        </row>
        <row r="16">
          <cell r="A16" t="str">
            <v>15</v>
          </cell>
          <cell r="B16" t="str">
            <v xml:space="preserve"> Nouveau-nés, prématurés et affections de la période périnatale</v>
          </cell>
        </row>
        <row r="17">
          <cell r="A17" t="str">
            <v>16</v>
          </cell>
          <cell r="B17" t="str">
            <v>Affections du sang et des organes hématopoïétiques.</v>
          </cell>
        </row>
        <row r="18">
          <cell r="A18" t="str">
            <v>17</v>
          </cell>
          <cell r="B18" t="str">
            <v>Affections myéloprolifératives et tumeurs de siège imprécis ou diffus</v>
          </cell>
        </row>
        <row r="19">
          <cell r="A19" t="str">
            <v>18</v>
          </cell>
          <cell r="B19" t="str">
            <v xml:space="preserve">Maladies infectieuses et parasitaires </v>
          </cell>
        </row>
        <row r="20">
          <cell r="A20" t="str">
            <v>19</v>
          </cell>
          <cell r="B20" t="str">
            <v>Maladies et troubles mentaux</v>
          </cell>
        </row>
        <row r="21">
          <cell r="A21" t="str">
            <v>20</v>
          </cell>
          <cell r="B21" t="str">
            <v>Troubles mentaux organiques liés à l'absorption de drogues ou induits par celles-ci</v>
          </cell>
        </row>
        <row r="22">
          <cell r="A22" t="str">
            <v>21</v>
          </cell>
          <cell r="B22" t="str">
            <v xml:space="preserve">Traumatismes, allergies et empoisonnements </v>
          </cell>
        </row>
        <row r="23">
          <cell r="A23" t="str">
            <v>22</v>
          </cell>
          <cell r="B23" t="str">
            <v>Brûlures</v>
          </cell>
        </row>
        <row r="24">
          <cell r="A24" t="str">
            <v>23</v>
          </cell>
          <cell r="B24" t="str">
            <v>Facteurs influant sur l'état de santé et autres motifs de recours aux services de santé</v>
          </cell>
        </row>
        <row r="25">
          <cell r="A25" t="str">
            <v>25</v>
          </cell>
          <cell r="B25" t="str">
            <v>Maladies dues à une infection par le VIH</v>
          </cell>
        </row>
        <row r="26">
          <cell r="A26" t="str">
            <v>26</v>
          </cell>
          <cell r="B26" t="str">
            <v>Traumatismes multiples graves</v>
          </cell>
        </row>
        <row r="27">
          <cell r="A27" t="str">
            <v>27</v>
          </cell>
          <cell r="B27" t="str">
            <v xml:space="preserve">Transplantations d'organes </v>
          </cell>
        </row>
        <row r="28">
          <cell r="A28" t="str">
            <v>28</v>
          </cell>
          <cell r="B28" t="str">
            <v>Séances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s>
    <sheetDataSet>
      <sheetData sheetId="0">
        <row r="4">
          <cell r="A4" t="str">
            <v>01C031</v>
          </cell>
          <cell r="B4" t="str">
            <v>Craniotomies pour traumatisme, âge supérieur à 17 ans, niveau 1</v>
          </cell>
          <cell r="E4" t="str">
            <v>D05</v>
          </cell>
          <cell r="F4" t="str">
            <v>Système nerveux (hors cathétérismes vasculaires diagnostiques et interventionnels)</v>
          </cell>
        </row>
        <row r="5">
          <cell r="A5" t="str">
            <v>01C032</v>
          </cell>
          <cell r="B5" t="str">
            <v>Craniotomies pour traumatisme, âge supérieur à 17 ans, niveau 2</v>
          </cell>
          <cell r="E5" t="str">
            <v>D05</v>
          </cell>
          <cell r="F5" t="str">
            <v>Système nerveux (hors cathétérismes vasculaires diagnostiques et interventionnels)</v>
          </cell>
        </row>
        <row r="6">
          <cell r="A6" t="str">
            <v>01C033</v>
          </cell>
          <cell r="B6" t="str">
            <v>Craniotomies pour traumatisme, âge supérieur à 17 ans, niveau 3</v>
          </cell>
          <cell r="E6" t="str">
            <v>D05</v>
          </cell>
          <cell r="F6" t="str">
            <v>Système nerveux (hors cathétérismes vasculaires diagnostiques et interventionnels)</v>
          </cell>
        </row>
        <row r="7">
          <cell r="A7" t="str">
            <v>01C034</v>
          </cell>
          <cell r="B7" t="str">
            <v>Craniotomies pour traumatisme, âge supérieur à 17 ans, niveau 4</v>
          </cell>
          <cell r="E7" t="str">
            <v>D05</v>
          </cell>
          <cell r="F7" t="str">
            <v>Système nerveux (hors cathétérismes vasculaires diagnostiques et interventionnels)</v>
          </cell>
        </row>
        <row r="8">
          <cell r="A8" t="str">
            <v>01C041</v>
          </cell>
          <cell r="B8" t="str">
            <v>Craniotomies en dehors de tout traumatisme, âge supérieur à 17 ans, niveau 1</v>
          </cell>
          <cell r="E8" t="str">
            <v>D05</v>
          </cell>
          <cell r="F8" t="str">
            <v>Système nerveux (hors cathétérismes vasculaires diagnostiques et interventionnels)</v>
          </cell>
        </row>
        <row r="9">
          <cell r="A9" t="str">
            <v>01C042</v>
          </cell>
          <cell r="B9" t="str">
            <v>Craniotomies en dehors de tout traumatisme, âge supérieur à 17 ans, niveau 2</v>
          </cell>
          <cell r="E9" t="str">
            <v>D05</v>
          </cell>
          <cell r="F9" t="str">
            <v>Système nerveux (hors cathétérismes vasculaires diagnostiques et interventionnels)</v>
          </cell>
        </row>
        <row r="10">
          <cell r="A10" t="str">
            <v>01C043</v>
          </cell>
          <cell r="B10" t="str">
            <v>Craniotomies en dehors de tout traumatisme, âge supérieur à 17 ans, niveau 3</v>
          </cell>
          <cell r="E10" t="str">
            <v>D05</v>
          </cell>
          <cell r="F10" t="str">
            <v>Système nerveux (hors cathétérismes vasculaires diagnostiques et interventionnels)</v>
          </cell>
        </row>
        <row r="11">
          <cell r="A11" t="str">
            <v>01C044</v>
          </cell>
          <cell r="B11" t="str">
            <v>Craniotomies en dehors de tout traumatisme, âge supérieur à 17 ans, niveau 4</v>
          </cell>
          <cell r="E11" t="str">
            <v>D05</v>
          </cell>
          <cell r="F11" t="str">
            <v>Système nerveux (hors cathétérismes vasculaires diagnostiques et interventionnels)</v>
          </cell>
        </row>
        <row r="12">
          <cell r="A12" t="str">
            <v>01C051</v>
          </cell>
          <cell r="B12" t="str">
            <v>Interventions sur le rachis et la moelle pour des affections neurologiques, niveau 1</v>
          </cell>
          <cell r="E12" t="str">
            <v>D05</v>
          </cell>
          <cell r="F12" t="str">
            <v>Système nerveux (hors cathétérismes vasculaires diagnostiques et interventionnels)</v>
          </cell>
        </row>
        <row r="13">
          <cell r="A13" t="str">
            <v>01C052</v>
          </cell>
          <cell r="B13" t="str">
            <v>Interventions sur le rachis et la moelle pour des affections neurologiques, niveau 2</v>
          </cell>
          <cell r="E13" t="str">
            <v>D05</v>
          </cell>
          <cell r="F13" t="str">
            <v>Système nerveux (hors cathétérismes vasculaires diagnostiques et interventionnels)</v>
          </cell>
        </row>
        <row r="14">
          <cell r="A14" t="str">
            <v>01C053</v>
          </cell>
          <cell r="B14" t="str">
            <v>Interventions sur le rachis et la moelle pour des affections neurologiques, niveau 3</v>
          </cell>
          <cell r="E14" t="str">
            <v>D05</v>
          </cell>
          <cell r="F14" t="str">
            <v>Système nerveux (hors cathétérismes vasculaires diagnostiques et interventionnels)</v>
          </cell>
        </row>
        <row r="15">
          <cell r="A15" t="str">
            <v>01C054</v>
          </cell>
          <cell r="B15" t="str">
            <v>Interventions sur le rachis et la moelle pour des affections neurologiques, niveau 4</v>
          </cell>
          <cell r="E15" t="str">
            <v>D05</v>
          </cell>
          <cell r="F15" t="str">
            <v>Système nerveux (hors cathétérismes vasculaires diagnostiques et interventionnels)</v>
          </cell>
        </row>
        <row r="16">
          <cell r="A16" t="str">
            <v>01C061</v>
          </cell>
          <cell r="B16" t="str">
            <v>Interventions sur le système vasculaire précérébral, niveau 1</v>
          </cell>
          <cell r="E16" t="str">
            <v>D07</v>
          </cell>
          <cell r="F16" t="str">
            <v>Cardio-vasculaire (hors cathétérismes vasculaires diagnostiques et interventionnels)</v>
          </cell>
        </row>
        <row r="17">
          <cell r="A17" t="str">
            <v>01C062</v>
          </cell>
          <cell r="B17" t="str">
            <v>Interventions sur le système vasculaire précérébral, niveau 2</v>
          </cell>
          <cell r="E17" t="str">
            <v>D07</v>
          </cell>
          <cell r="F17" t="str">
            <v>Cardio-vasculaire (hors cathétérismes vasculaires diagnostiques et interventionnels)</v>
          </cell>
        </row>
        <row r="18">
          <cell r="A18" t="str">
            <v>01C063</v>
          </cell>
          <cell r="B18" t="str">
            <v>Interventions sur le système vasculaire précérébral, niveau 3</v>
          </cell>
          <cell r="E18" t="str">
            <v>D07</v>
          </cell>
          <cell r="F18" t="str">
            <v>Cardio-vasculaire (hors cathétérismes vasculaires diagnostiques et interventionnels)</v>
          </cell>
        </row>
        <row r="19">
          <cell r="A19" t="str">
            <v>01C064</v>
          </cell>
          <cell r="B19" t="str">
            <v>Interventions sur le système vasculaire précérébral, niveau 4</v>
          </cell>
          <cell r="E19" t="str">
            <v>D07</v>
          </cell>
          <cell r="F19" t="str">
            <v>Cardio-vasculaire (hors cathétérismes vasculaires diagnostiques et interventionnels)</v>
          </cell>
        </row>
        <row r="20">
          <cell r="A20" t="str">
            <v>01C081</v>
          </cell>
          <cell r="B20" t="str">
            <v>Interventions sur les nerfs crâniens ou périphériques et autres interventions sur le système nerveux, niveau 1</v>
          </cell>
          <cell r="E20" t="str">
            <v>D26</v>
          </cell>
          <cell r="F20" t="str">
            <v>Activités inter spécialités, suivi thérapeutique d'affections connues</v>
          </cell>
        </row>
        <row r="21">
          <cell r="A21" t="str">
            <v>01C082</v>
          </cell>
          <cell r="B21" t="str">
            <v>Interventions sur les nerfs crâniens ou périphériques et autres interventions sur le système nerveux, niveau 2</v>
          </cell>
          <cell r="E21" t="str">
            <v>D26</v>
          </cell>
          <cell r="F21" t="str">
            <v>Activités inter spécialités, suivi thérapeutique d'affections connues</v>
          </cell>
        </row>
        <row r="22">
          <cell r="A22" t="str">
            <v>01C083</v>
          </cell>
          <cell r="B22" t="str">
            <v>Interventions sur les nerfs crâniens ou périphériques et autres interventions sur le système nerveux, niveau 3</v>
          </cell>
          <cell r="E22" t="str">
            <v>D26</v>
          </cell>
          <cell r="F22" t="str">
            <v>Activités inter spécialités, suivi thérapeutique d'affections connues</v>
          </cell>
        </row>
        <row r="23">
          <cell r="A23" t="str">
            <v>01C084</v>
          </cell>
          <cell r="B23" t="str">
            <v>Interventions sur les nerfs crâniens ou périphériques et autres interventions sur le système nerveux, niveau 4</v>
          </cell>
          <cell r="E23" t="str">
            <v>D26</v>
          </cell>
          <cell r="F23" t="str">
            <v>Activités inter spécialités, suivi thérapeutique d'affections connues</v>
          </cell>
        </row>
        <row r="24">
          <cell r="A24" t="str">
            <v>01C08J</v>
          </cell>
          <cell r="B24" t="str">
            <v>Interventions sur les nerfs crâniens ou périphériques et autres interventions sur le système nerveux, en ambulatoire</v>
          </cell>
          <cell r="E24" t="str">
            <v>D26</v>
          </cell>
          <cell r="F24" t="str">
            <v>Activités inter spécialités, suivi thérapeutique d'affections connues</v>
          </cell>
        </row>
        <row r="25">
          <cell r="A25" t="str">
            <v>01C091</v>
          </cell>
          <cell r="B25" t="str">
            <v>Pose d'un stimulateur cérébral, niveau 1</v>
          </cell>
          <cell r="E25" t="str">
            <v>D05</v>
          </cell>
          <cell r="F25" t="str">
            <v>Système nerveux (hors cathétérismes vasculaires diagnostiques et interventionnels)</v>
          </cell>
        </row>
        <row r="26">
          <cell r="A26" t="str">
            <v>01C092</v>
          </cell>
          <cell r="B26" t="str">
            <v>Pose d'un stimulateur cérébral, niveau 2</v>
          </cell>
          <cell r="E26" t="str">
            <v>D05</v>
          </cell>
          <cell r="F26" t="str">
            <v>Système nerveux (hors cathétérismes vasculaires diagnostiques et interventionnels)</v>
          </cell>
        </row>
        <row r="27">
          <cell r="A27" t="str">
            <v>01C093</v>
          </cell>
          <cell r="B27" t="str">
            <v>Pose d'un stimulateur cérébral, niveau 3</v>
          </cell>
          <cell r="E27" t="str">
            <v>D05</v>
          </cell>
          <cell r="F27" t="str">
            <v>Système nerveux (hors cathétérismes vasculaires diagnostiques et interventionnels)</v>
          </cell>
        </row>
        <row r="28">
          <cell r="A28" t="str">
            <v>01C094</v>
          </cell>
          <cell r="B28" t="str">
            <v>Pose d'un stimulateur cérébral, niveau 4</v>
          </cell>
          <cell r="E28" t="str">
            <v>D05</v>
          </cell>
          <cell r="F28" t="str">
            <v>Système nerveux (hors cathétérismes vasculaires diagnostiques et interventionnels)</v>
          </cell>
        </row>
        <row r="29">
          <cell r="A29" t="str">
            <v>01C101</v>
          </cell>
          <cell r="B29" t="str">
            <v>Pose d'un stimulateur médullaire, niveau 1</v>
          </cell>
          <cell r="E29" t="str">
            <v>D05</v>
          </cell>
          <cell r="F29" t="str">
            <v>Système nerveux (hors cathétérismes vasculaires diagnostiques et interventionnels)</v>
          </cell>
        </row>
        <row r="30">
          <cell r="A30" t="str">
            <v>01C102</v>
          </cell>
          <cell r="B30" t="str">
            <v>Pose d'un stimulateur médullaire, niveau 2</v>
          </cell>
          <cell r="E30" t="str">
            <v>D05</v>
          </cell>
          <cell r="F30" t="str">
            <v>Système nerveux (hors cathétérismes vasculaires diagnostiques et interventionnels)</v>
          </cell>
        </row>
        <row r="31">
          <cell r="A31" t="str">
            <v>01C103</v>
          </cell>
          <cell r="B31" t="str">
            <v>Pose d'un stimulateur médullaire, niveau 3</v>
          </cell>
          <cell r="E31" t="str">
            <v>D05</v>
          </cell>
          <cell r="F31" t="str">
            <v>Système nerveux (hors cathétérismes vasculaires diagnostiques et interventionnels)</v>
          </cell>
        </row>
        <row r="32">
          <cell r="A32" t="str">
            <v>01C104</v>
          </cell>
          <cell r="B32" t="str">
            <v>Pose d'un stimulateur médullaire, niveau 4</v>
          </cell>
          <cell r="E32" t="str">
            <v>D05</v>
          </cell>
          <cell r="F32" t="str">
            <v>Système nerveux (hors cathétérismes vasculaires diagnostiques et interventionnels)</v>
          </cell>
        </row>
        <row r="33">
          <cell r="A33" t="str">
            <v>01C10J</v>
          </cell>
          <cell r="B33" t="str">
            <v>Pose d'un stimulateur médullaire, en ambulatoire</v>
          </cell>
          <cell r="E33" t="str">
            <v>D05</v>
          </cell>
          <cell r="F33" t="str">
            <v>Système nerveux (hors cathétérismes vasculaires diagnostiques et interventionnels)</v>
          </cell>
        </row>
        <row r="34">
          <cell r="A34" t="str">
            <v>01C111</v>
          </cell>
          <cell r="B34" t="str">
            <v>Craniotomies pour tumeurs, âge inférieur à 18 ans, niveau 1</v>
          </cell>
          <cell r="E34" t="str">
            <v>D05</v>
          </cell>
          <cell r="F34" t="str">
            <v>Système nerveux (hors cathétérismes vasculaires diagnostiques et interventionnels)</v>
          </cell>
        </row>
        <row r="35">
          <cell r="A35" t="str">
            <v>01C112</v>
          </cell>
          <cell r="B35" t="str">
            <v>Craniotomies pour tumeurs, âge inférieur à 18 ans, niveau 2</v>
          </cell>
          <cell r="E35" t="str">
            <v>D05</v>
          </cell>
          <cell r="F35" t="str">
            <v>Système nerveux (hors cathétérismes vasculaires diagnostiques et interventionnels)</v>
          </cell>
        </row>
        <row r="36">
          <cell r="A36" t="str">
            <v>01C113</v>
          </cell>
          <cell r="B36" t="str">
            <v>Craniotomies pour tumeurs, âge inférieur à 18 ans, niveau 3</v>
          </cell>
          <cell r="E36" t="str">
            <v>D05</v>
          </cell>
          <cell r="F36" t="str">
            <v>Système nerveux (hors cathétérismes vasculaires diagnostiques et interventionnels)</v>
          </cell>
        </row>
        <row r="37">
          <cell r="A37" t="str">
            <v>01C114</v>
          </cell>
          <cell r="B37" t="str">
            <v>Craniotomies pour tumeurs, âge inférieur à 18 ans, niveau 4</v>
          </cell>
          <cell r="E37" t="str">
            <v>D05</v>
          </cell>
          <cell r="F37" t="str">
            <v>Système nerveux (hors cathétérismes vasculaires diagnostiques et interventionnels)</v>
          </cell>
        </row>
        <row r="38">
          <cell r="A38" t="str">
            <v>01C121</v>
          </cell>
          <cell r="B38" t="str">
            <v>Craniotomies pour affections non tumorales, âge inférieur à 18 ans, niveau 1</v>
          </cell>
          <cell r="E38" t="str">
            <v>D05</v>
          </cell>
          <cell r="F38" t="str">
            <v>Système nerveux (hors cathétérismes vasculaires diagnostiques et interventionnels)</v>
          </cell>
        </row>
        <row r="39">
          <cell r="A39" t="str">
            <v>01C122</v>
          </cell>
          <cell r="B39" t="str">
            <v>Craniotomies pour affections non tumorales, âge inférieur à 18 ans, niveau 2</v>
          </cell>
          <cell r="E39" t="str">
            <v>D05</v>
          </cell>
          <cell r="F39" t="str">
            <v>Système nerveux (hors cathétérismes vasculaires diagnostiques et interventionnels)</v>
          </cell>
        </row>
        <row r="40">
          <cell r="A40" t="str">
            <v>01C123</v>
          </cell>
          <cell r="B40" t="str">
            <v>Craniotomies pour affections non tumorales, âge inférieur à 18 ans, niveau 3</v>
          </cell>
          <cell r="E40" t="str">
            <v>D05</v>
          </cell>
          <cell r="F40" t="str">
            <v>Système nerveux (hors cathétérismes vasculaires diagnostiques et interventionnels)</v>
          </cell>
        </row>
        <row r="41">
          <cell r="A41" t="str">
            <v>01C124</v>
          </cell>
          <cell r="B41" t="str">
            <v>Craniotomies pour affections non tumorales, âge inférieur à 18 ans, niveau 4</v>
          </cell>
          <cell r="E41" t="str">
            <v>D05</v>
          </cell>
          <cell r="F41" t="str">
            <v>Système nerveux (hors cathétérismes vasculaires diagnostiques et interventionnels)</v>
          </cell>
        </row>
        <row r="42">
          <cell r="A42" t="str">
            <v>01C141</v>
          </cell>
          <cell r="B42" t="str">
            <v>Libérations de nerfs superficiels à l'exception du médian au canal carpien, niveau 1</v>
          </cell>
          <cell r="E42" t="str">
            <v>D02</v>
          </cell>
          <cell r="F42" t="str">
            <v>Orthopédie traumatologie</v>
          </cell>
        </row>
        <row r="43">
          <cell r="A43" t="str">
            <v>01C142</v>
          </cell>
          <cell r="B43" t="str">
            <v>Libérations de nerfs superficiels à l'exception du médian au canal carpien, niveau 2</v>
          </cell>
          <cell r="E43" t="str">
            <v>D02</v>
          </cell>
          <cell r="F43" t="str">
            <v>Orthopédie traumatologie</v>
          </cell>
        </row>
        <row r="44">
          <cell r="A44" t="str">
            <v>01C143</v>
          </cell>
          <cell r="B44" t="str">
            <v>Libérations de nerfs superficiels à l'exception du médian au canal carpien, niveau 3</v>
          </cell>
          <cell r="E44" t="str">
            <v>D02</v>
          </cell>
          <cell r="F44" t="str">
            <v>Orthopédie traumatologie</v>
          </cell>
        </row>
        <row r="45">
          <cell r="A45" t="str">
            <v>01C144</v>
          </cell>
          <cell r="B45" t="str">
            <v>Libérations de nerfs superficiels à l'exception du médian au canal carpien, niveau 4</v>
          </cell>
          <cell r="E45" t="str">
            <v>D02</v>
          </cell>
          <cell r="F45" t="str">
            <v>Orthopédie traumatologie</v>
          </cell>
        </row>
        <row r="46">
          <cell r="A46" t="str">
            <v>01C14J</v>
          </cell>
          <cell r="B46" t="str">
            <v>Libérations de nerfs superficiels à l'exception du médian au canal carpien, en ambulatoire</v>
          </cell>
          <cell r="E46" t="str">
            <v>D02</v>
          </cell>
          <cell r="F46" t="str">
            <v>Orthopédie traumatologie</v>
          </cell>
        </row>
        <row r="47">
          <cell r="A47" t="str">
            <v>01C151</v>
          </cell>
          <cell r="B47" t="str">
            <v>Libérations du médian au canal carpien, niveau 1</v>
          </cell>
          <cell r="E47" t="str">
            <v>D02</v>
          </cell>
          <cell r="F47" t="str">
            <v>Orthopédie traumatologie</v>
          </cell>
        </row>
        <row r="48">
          <cell r="A48" t="str">
            <v>01C152</v>
          </cell>
          <cell r="B48" t="str">
            <v>Libérations du médian au canal carpien, niveau 2</v>
          </cell>
          <cell r="E48" t="str">
            <v>D02</v>
          </cell>
          <cell r="F48" t="str">
            <v>Orthopédie traumatologie</v>
          </cell>
        </row>
        <row r="49">
          <cell r="A49" t="str">
            <v>01C153</v>
          </cell>
          <cell r="B49" t="str">
            <v>Libérations du médian au canal carpien, niveau 3</v>
          </cell>
          <cell r="E49" t="str">
            <v>D02</v>
          </cell>
          <cell r="F49" t="str">
            <v>Orthopédie traumatologie</v>
          </cell>
        </row>
        <row r="50">
          <cell r="A50" t="str">
            <v>01C154</v>
          </cell>
          <cell r="B50" t="str">
            <v>Libérations du médian au canal carpien, niveau 4</v>
          </cell>
          <cell r="E50" t="str">
            <v>D02</v>
          </cell>
          <cell r="F50" t="str">
            <v>Orthopédie traumatologie</v>
          </cell>
        </row>
        <row r="51">
          <cell r="A51" t="str">
            <v>01C15J</v>
          </cell>
          <cell r="B51" t="str">
            <v>Libérations du médian au canal carpien, en ambulatoire</v>
          </cell>
          <cell r="E51" t="str">
            <v>D02</v>
          </cell>
          <cell r="F51" t="str">
            <v>Orthopédie traumatologie</v>
          </cell>
        </row>
        <row r="52">
          <cell r="A52" t="str">
            <v>01K021</v>
          </cell>
          <cell r="B52" t="str">
            <v>Autres embolisations intracrâniennes et médullaires, niveau 1</v>
          </cell>
          <cell r="E52" t="str">
            <v>D06</v>
          </cell>
          <cell r="F52" t="str">
            <v>Cathétérismes vasculaires diagnostiques et interventionnels</v>
          </cell>
        </row>
        <row r="53">
          <cell r="A53" t="str">
            <v>01K022</v>
          </cell>
          <cell r="B53" t="str">
            <v>Autres embolisations intracrâniennes et médullaires, niveau 2</v>
          </cell>
          <cell r="E53" t="str">
            <v>D06</v>
          </cell>
          <cell r="F53" t="str">
            <v>Cathétérismes vasculaires diagnostiques et interventionnels</v>
          </cell>
        </row>
        <row r="54">
          <cell r="A54" t="str">
            <v>01K023</v>
          </cell>
          <cell r="B54" t="str">
            <v>Autres embolisations intracrâniennes et médullaires, niveau 3</v>
          </cell>
          <cell r="E54" t="str">
            <v>D06</v>
          </cell>
          <cell r="F54" t="str">
            <v>Cathétérismes vasculaires diagnostiques et interventionnels</v>
          </cell>
        </row>
        <row r="55">
          <cell r="A55" t="str">
            <v>01K024</v>
          </cell>
          <cell r="B55" t="str">
            <v>Autres embolisations intracrâniennes et médullaires, niveau 4</v>
          </cell>
          <cell r="E55" t="str">
            <v>D06</v>
          </cell>
          <cell r="F55" t="str">
            <v>Cathétérismes vasculaires diagnostiques et interventionnels</v>
          </cell>
        </row>
        <row r="56">
          <cell r="A56" t="str">
            <v>01K031</v>
          </cell>
          <cell r="B56" t="str">
            <v>Autres actes thérapeutiques par voie vasculaire du système nerveux, niveau 1</v>
          </cell>
          <cell r="E56" t="str">
            <v>D06</v>
          </cell>
          <cell r="F56" t="str">
            <v>Cathétérismes vasculaires diagnostiques et interventionnels</v>
          </cell>
        </row>
        <row r="57">
          <cell r="A57" t="str">
            <v>01K032</v>
          </cell>
          <cell r="B57" t="str">
            <v>Autres actes thérapeutiques par voie vasculaire du système nerveux, niveau 2</v>
          </cell>
          <cell r="E57" t="str">
            <v>D06</v>
          </cell>
          <cell r="F57" t="str">
            <v>Cathétérismes vasculaires diagnostiques et interventionnels</v>
          </cell>
        </row>
        <row r="58">
          <cell r="A58" t="str">
            <v>01K033</v>
          </cell>
          <cell r="B58" t="str">
            <v>Autres actes thérapeutiques par voie vasculaire du système nerveux, niveau 3</v>
          </cell>
          <cell r="E58" t="str">
            <v>D06</v>
          </cell>
          <cell r="F58" t="str">
            <v>Cathétérismes vasculaires diagnostiques et interventionnels</v>
          </cell>
        </row>
        <row r="59">
          <cell r="A59" t="str">
            <v>01K034</v>
          </cell>
          <cell r="B59" t="str">
            <v>Autres actes thérapeutiques par voie vasculaire du système nerveux, niveau 4</v>
          </cell>
          <cell r="E59" t="str">
            <v>D06</v>
          </cell>
          <cell r="F59" t="str">
            <v>Cathétérismes vasculaires diagnostiques et interventionnels</v>
          </cell>
        </row>
        <row r="60">
          <cell r="A60" t="str">
            <v>01K04J</v>
          </cell>
          <cell r="B60" t="str">
            <v>Injections de toxine botulique, en ambulatoire</v>
          </cell>
          <cell r="E60" t="str">
            <v>D05</v>
          </cell>
          <cell r="F60" t="str">
            <v>Système nerveux (hors cathétérismes vasculaires diagnostiques et interventionnels)</v>
          </cell>
        </row>
        <row r="61">
          <cell r="A61" t="str">
            <v>01K05J</v>
          </cell>
          <cell r="B61" t="str">
            <v>Séjours pour douleurs chroniques rebelles comprenant un bloc ou une infiltration, en ambulatoire</v>
          </cell>
          <cell r="E61" t="str">
            <v>D24</v>
          </cell>
          <cell r="F61" t="str">
            <v>Douleurs chroniques, Soins palliatifs</v>
          </cell>
        </row>
        <row r="62">
          <cell r="A62" t="str">
            <v>01K06J</v>
          </cell>
          <cell r="B62" t="str">
            <v>Affections du système nerveux sans acte opératoire avec anesthésie, en ambulatoire</v>
          </cell>
          <cell r="E62" t="str">
            <v>D05</v>
          </cell>
          <cell r="F62" t="str">
            <v>Système nerveux (hors cathétérismes vasculaires diagnostiques et interventionnels)</v>
          </cell>
        </row>
        <row r="63">
          <cell r="A63" t="str">
            <v>01K071</v>
          </cell>
          <cell r="B63" t="str">
            <v>Embolisations intracrâniennes et médullaires pour hémorragie, niveau 1</v>
          </cell>
          <cell r="E63" t="str">
            <v>D06</v>
          </cell>
          <cell r="F63" t="str">
            <v>Cathétérismes vasculaires diagnostiques et interventionnels</v>
          </cell>
        </row>
        <row r="64">
          <cell r="A64" t="str">
            <v>01K072</v>
          </cell>
          <cell r="B64" t="str">
            <v>Embolisations intracrâniennes et médullaires pour hémorragie, niveau 2</v>
          </cell>
          <cell r="E64" t="str">
            <v>D06</v>
          </cell>
          <cell r="F64" t="str">
            <v>Cathétérismes vasculaires diagnostiques et interventionnels</v>
          </cell>
        </row>
        <row r="65">
          <cell r="A65" t="str">
            <v>01K073</v>
          </cell>
          <cell r="B65" t="str">
            <v>Embolisations intracrâniennes et médullaires pour hémorragie, niveau 3</v>
          </cell>
          <cell r="E65" t="str">
            <v>D06</v>
          </cell>
          <cell r="F65" t="str">
            <v>Cathétérismes vasculaires diagnostiques et interventionnels</v>
          </cell>
        </row>
        <row r="66">
          <cell r="A66" t="str">
            <v>01K074</v>
          </cell>
          <cell r="B66" t="str">
            <v>Embolisations intracrâniennes et médullaires pour hémorragie, niveau 4</v>
          </cell>
          <cell r="E66" t="str">
            <v>D06</v>
          </cell>
          <cell r="F66" t="str">
            <v>Cathétérismes vasculaires diagnostiques et interventionnels</v>
          </cell>
        </row>
        <row r="67">
          <cell r="A67" t="str">
            <v>01M041</v>
          </cell>
          <cell r="B67" t="str">
            <v>Méningites virales, niveau 1</v>
          </cell>
          <cell r="E67" t="str">
            <v>D05</v>
          </cell>
          <cell r="F67" t="str">
            <v>Système nerveux (hors cathétérismes vasculaires diagnostiques et interventionnels)</v>
          </cell>
        </row>
        <row r="68">
          <cell r="A68" t="str">
            <v>01M042</v>
          </cell>
          <cell r="B68" t="str">
            <v>Méningites virales, niveau 2</v>
          </cell>
          <cell r="E68" t="str">
            <v>D05</v>
          </cell>
          <cell r="F68" t="str">
            <v>Système nerveux (hors cathétérismes vasculaires diagnostiques et interventionnels)</v>
          </cell>
        </row>
        <row r="69">
          <cell r="A69" t="str">
            <v>01M043</v>
          </cell>
          <cell r="B69" t="str">
            <v>Méningites virales, niveau 3</v>
          </cell>
          <cell r="E69" t="str">
            <v>D05</v>
          </cell>
          <cell r="F69" t="str">
            <v>Système nerveux (hors cathétérismes vasculaires diagnostiques et interventionnels)</v>
          </cell>
        </row>
        <row r="70">
          <cell r="A70" t="str">
            <v>01M044</v>
          </cell>
          <cell r="B70" t="str">
            <v>Méningites virales, niveau 4</v>
          </cell>
          <cell r="E70" t="str">
            <v>D05</v>
          </cell>
          <cell r="F70" t="str">
            <v>Système nerveux (hors cathétérismes vasculaires diagnostiques et interventionnels)</v>
          </cell>
        </row>
        <row r="71">
          <cell r="A71" t="str">
            <v>01M04T</v>
          </cell>
          <cell r="B71" t="str">
            <v>Méningites virales, très courte durée</v>
          </cell>
          <cell r="E71" t="str">
            <v>D05</v>
          </cell>
          <cell r="F71" t="str">
            <v>Système nerveux (hors cathétérismes vasculaires diagnostiques et interventionnels)</v>
          </cell>
        </row>
        <row r="72">
          <cell r="A72" t="str">
            <v>01M051</v>
          </cell>
          <cell r="B72" t="str">
            <v>Infections du système nerveux à l'exception des méningites virales, niveau 1</v>
          </cell>
          <cell r="E72" t="str">
            <v>D05</v>
          </cell>
          <cell r="F72" t="str">
            <v>Système nerveux (hors cathétérismes vasculaires diagnostiques et interventionnels)</v>
          </cell>
        </row>
        <row r="73">
          <cell r="A73" t="str">
            <v>01M052</v>
          </cell>
          <cell r="B73" t="str">
            <v>Infections du système nerveux à l'exception des méningites virales, niveau 2</v>
          </cell>
          <cell r="E73" t="str">
            <v>D05</v>
          </cell>
          <cell r="F73" t="str">
            <v>Système nerveux (hors cathétérismes vasculaires diagnostiques et interventionnels)</v>
          </cell>
        </row>
        <row r="74">
          <cell r="A74" t="str">
            <v>01M053</v>
          </cell>
          <cell r="B74" t="str">
            <v>Infections du système nerveux à l'exception des méningites virales, niveau 3</v>
          </cell>
          <cell r="E74" t="str">
            <v>D05</v>
          </cell>
          <cell r="F74" t="str">
            <v>Système nerveux (hors cathétérismes vasculaires diagnostiques et interventionnels)</v>
          </cell>
        </row>
        <row r="75">
          <cell r="A75" t="str">
            <v>01M054</v>
          </cell>
          <cell r="B75" t="str">
            <v>Infections du système nerveux à l'exception des méningites virales, niveau 4</v>
          </cell>
          <cell r="E75" t="str">
            <v>D05</v>
          </cell>
          <cell r="F75" t="str">
            <v>Système nerveux (hors cathétérismes vasculaires diagnostiques et interventionnels)</v>
          </cell>
        </row>
        <row r="76">
          <cell r="A76" t="str">
            <v>01M05T</v>
          </cell>
          <cell r="B76" t="str">
            <v>Infections du système nerveux à l'exception des méningites virales, très courte durée</v>
          </cell>
          <cell r="E76" t="str">
            <v>D05</v>
          </cell>
          <cell r="F76" t="str">
            <v>Système nerveux (hors cathétérismes vasculaires diagnostiques et interventionnels)</v>
          </cell>
        </row>
        <row r="77">
          <cell r="A77" t="str">
            <v>01M071</v>
          </cell>
          <cell r="B77" t="str">
            <v>Maladies dégénératives du système nerveux, âge supérieur à 79 ans, niveau 1</v>
          </cell>
          <cell r="E77" t="str">
            <v>D05</v>
          </cell>
          <cell r="F77" t="str">
            <v>Système nerveux (hors cathétérismes vasculaires diagnostiques et interventionnels)</v>
          </cell>
        </row>
        <row r="78">
          <cell r="A78" t="str">
            <v>01M072</v>
          </cell>
          <cell r="B78" t="str">
            <v>Maladies dégénératives du système nerveux, âge supérieur à 79 ans, niveau 2</v>
          </cell>
          <cell r="E78" t="str">
            <v>D05</v>
          </cell>
          <cell r="F78" t="str">
            <v>Système nerveux (hors cathétérismes vasculaires diagnostiques et interventionnels)</v>
          </cell>
        </row>
        <row r="79">
          <cell r="A79" t="str">
            <v>01M073</v>
          </cell>
          <cell r="B79" t="str">
            <v>Maladies dégénératives du système nerveux, âge supérieur à 79 ans, niveau 3</v>
          </cell>
          <cell r="E79" t="str">
            <v>D05</v>
          </cell>
          <cell r="F79" t="str">
            <v>Système nerveux (hors cathétérismes vasculaires diagnostiques et interventionnels)</v>
          </cell>
        </row>
        <row r="80">
          <cell r="A80" t="str">
            <v>01M074</v>
          </cell>
          <cell r="B80" t="str">
            <v>Maladies dégénératives du système nerveux, âge supérieur à 79 ans, niveau 4</v>
          </cell>
          <cell r="E80" t="str">
            <v>D05</v>
          </cell>
          <cell r="F80" t="str">
            <v>Système nerveux (hors cathétérismes vasculaires diagnostiques et interventionnels)</v>
          </cell>
        </row>
        <row r="81">
          <cell r="A81" t="str">
            <v>01M07T</v>
          </cell>
          <cell r="B81" t="str">
            <v>Maladies dégénératives du système nerveux, âge supérieur à 79 ans, très courte durée</v>
          </cell>
          <cell r="E81" t="str">
            <v>D05</v>
          </cell>
          <cell r="F81" t="str">
            <v>Système nerveux (hors cathétérismes vasculaires diagnostiques et interventionnels)</v>
          </cell>
        </row>
        <row r="82">
          <cell r="A82" t="str">
            <v>01M081</v>
          </cell>
          <cell r="B82" t="str">
            <v>Maladies dégénératives du système nerveux, âge inférieur à 80 ans, niveau 1</v>
          </cell>
          <cell r="E82" t="str">
            <v>D05</v>
          </cell>
          <cell r="F82" t="str">
            <v>Système nerveux (hors cathétérismes vasculaires diagnostiques et interventionnels)</v>
          </cell>
        </row>
        <row r="83">
          <cell r="A83" t="str">
            <v>01M082</v>
          </cell>
          <cell r="B83" t="str">
            <v>Maladies dégénératives du système nerveux, âge inférieur à 80 ans, niveau 2</v>
          </cell>
          <cell r="E83" t="str">
            <v>D05</v>
          </cell>
          <cell r="F83" t="str">
            <v>Système nerveux (hors cathétérismes vasculaires diagnostiques et interventionnels)</v>
          </cell>
        </row>
        <row r="84">
          <cell r="A84" t="str">
            <v>01M083</v>
          </cell>
          <cell r="B84" t="str">
            <v>Maladies dégénératives du système nerveux, âge inférieur à 80 ans, niveau 3</v>
          </cell>
          <cell r="E84" t="str">
            <v>D05</v>
          </cell>
          <cell r="F84" t="str">
            <v>Système nerveux (hors cathétérismes vasculaires diagnostiques et interventionnels)</v>
          </cell>
        </row>
        <row r="85">
          <cell r="A85" t="str">
            <v>01M084</v>
          </cell>
          <cell r="B85" t="str">
            <v>Maladies dégénératives du système nerveux, âge inférieur à 80 ans, niveau 4</v>
          </cell>
          <cell r="E85" t="str">
            <v>D05</v>
          </cell>
          <cell r="F85" t="str">
            <v>Système nerveux (hors cathétérismes vasculaires diagnostiques et interventionnels)</v>
          </cell>
        </row>
        <row r="86">
          <cell r="A86" t="str">
            <v>01M08T</v>
          </cell>
          <cell r="B86" t="str">
            <v>Maladies dégénératives du système nerveux, âge inférieur à 80 ans, très courte durée</v>
          </cell>
          <cell r="E86" t="str">
            <v>D05</v>
          </cell>
          <cell r="F86" t="str">
            <v>Système nerveux (hors cathétérismes vasculaires diagnostiques et interventionnels)</v>
          </cell>
        </row>
        <row r="87">
          <cell r="A87" t="str">
            <v>01M091</v>
          </cell>
          <cell r="B87" t="str">
            <v>Affections et lésions du rachis et de la moelle, niveau 1</v>
          </cell>
          <cell r="E87" t="str">
            <v>D05</v>
          </cell>
          <cell r="F87" t="str">
            <v>Système nerveux (hors cathétérismes vasculaires diagnostiques et interventionnels)</v>
          </cell>
        </row>
        <row r="88">
          <cell r="A88" t="str">
            <v>01M092</v>
          </cell>
          <cell r="B88" t="str">
            <v>Affections et lésions du rachis et de la moelle, niveau 2</v>
          </cell>
          <cell r="E88" t="str">
            <v>D05</v>
          </cell>
          <cell r="F88" t="str">
            <v>Système nerveux (hors cathétérismes vasculaires diagnostiques et interventionnels)</v>
          </cell>
        </row>
        <row r="89">
          <cell r="A89" t="str">
            <v>01M093</v>
          </cell>
          <cell r="B89" t="str">
            <v>Affections et lésions du rachis et de la moelle, niveau 3</v>
          </cell>
          <cell r="E89" t="str">
            <v>D05</v>
          </cell>
          <cell r="F89" t="str">
            <v>Système nerveux (hors cathétérismes vasculaires diagnostiques et interventionnels)</v>
          </cell>
        </row>
        <row r="90">
          <cell r="A90" t="str">
            <v>01M094</v>
          </cell>
          <cell r="B90" t="str">
            <v>Affections et lésions du rachis et de la moelle, niveau 4</v>
          </cell>
          <cell r="E90" t="str">
            <v>D05</v>
          </cell>
          <cell r="F90" t="str">
            <v>Système nerveux (hors cathétérismes vasculaires diagnostiques et interventionnels)</v>
          </cell>
        </row>
        <row r="91">
          <cell r="A91" t="str">
            <v>01M09T</v>
          </cell>
          <cell r="B91" t="str">
            <v>Affections et lésions du rachis et de la moelle, très courte durée</v>
          </cell>
          <cell r="E91" t="str">
            <v>D05</v>
          </cell>
          <cell r="F91" t="str">
            <v>Système nerveux (hors cathétérismes vasculaires diagnostiques et interventionnels)</v>
          </cell>
        </row>
        <row r="92">
          <cell r="A92" t="str">
            <v>01M101</v>
          </cell>
          <cell r="B92" t="str">
            <v>Autres affections cérébrovasculaires, niveau 1</v>
          </cell>
          <cell r="E92" t="str">
            <v>D05</v>
          </cell>
          <cell r="F92" t="str">
            <v>Système nerveux (hors cathétérismes vasculaires diagnostiques et interventionnels)</v>
          </cell>
        </row>
        <row r="93">
          <cell r="A93" t="str">
            <v>01M102</v>
          </cell>
          <cell r="B93" t="str">
            <v>Autres affections cérébrovasculaires, niveau 2</v>
          </cell>
          <cell r="E93" t="str">
            <v>D05</v>
          </cell>
          <cell r="F93" t="str">
            <v>Système nerveux (hors cathétérismes vasculaires diagnostiques et interventionnels)</v>
          </cell>
        </row>
        <row r="94">
          <cell r="A94" t="str">
            <v>01M103</v>
          </cell>
          <cell r="B94" t="str">
            <v>Autres affections cérébrovasculaires, niveau 3</v>
          </cell>
          <cell r="E94" t="str">
            <v>D05</v>
          </cell>
          <cell r="F94" t="str">
            <v>Système nerveux (hors cathétérismes vasculaires diagnostiques et interventionnels)</v>
          </cell>
        </row>
        <row r="95">
          <cell r="A95" t="str">
            <v>01M104</v>
          </cell>
          <cell r="B95" t="str">
            <v>Autres affections cérébrovasculaires, niveau 4</v>
          </cell>
          <cell r="E95" t="str">
            <v>D05</v>
          </cell>
          <cell r="F95" t="str">
            <v>Système nerveux (hors cathétérismes vasculaires diagnostiques et interventionnels)</v>
          </cell>
        </row>
        <row r="96">
          <cell r="A96" t="str">
            <v>01M10T</v>
          </cell>
          <cell r="B96" t="str">
            <v>Autres affections cérébrovasculaires, très courte durée</v>
          </cell>
          <cell r="E96" t="str">
            <v>D05</v>
          </cell>
          <cell r="F96" t="str">
            <v>Système nerveux (hors cathétérismes vasculaires diagnostiques et interventionnels)</v>
          </cell>
        </row>
        <row r="97">
          <cell r="A97" t="str">
            <v>01M111</v>
          </cell>
          <cell r="B97" t="str">
            <v>Affections des nerfs crâniens et rachidiens, niveau 1</v>
          </cell>
          <cell r="E97" t="str">
            <v>D05</v>
          </cell>
          <cell r="F97" t="str">
            <v>Système nerveux (hors cathétérismes vasculaires diagnostiques et interventionnels)</v>
          </cell>
        </row>
        <row r="98">
          <cell r="A98" t="str">
            <v>01M112</v>
          </cell>
          <cell r="B98" t="str">
            <v>Affections des nerfs crâniens et rachidiens, niveau 2</v>
          </cell>
          <cell r="E98" t="str">
            <v>D05</v>
          </cell>
          <cell r="F98" t="str">
            <v>Système nerveux (hors cathétérismes vasculaires diagnostiques et interventionnels)</v>
          </cell>
        </row>
        <row r="99">
          <cell r="A99" t="str">
            <v>01M113</v>
          </cell>
          <cell r="B99" t="str">
            <v>Affections des nerfs crâniens et rachidiens, niveau 3</v>
          </cell>
          <cell r="E99" t="str">
            <v>D05</v>
          </cell>
          <cell r="F99" t="str">
            <v>Système nerveux (hors cathétérismes vasculaires diagnostiques et interventionnels)</v>
          </cell>
        </row>
        <row r="100">
          <cell r="A100" t="str">
            <v>01M114</v>
          </cell>
          <cell r="B100" t="str">
            <v>Affections des nerfs crâniens et rachidiens, niveau 4</v>
          </cell>
          <cell r="E100" t="str">
            <v>D05</v>
          </cell>
          <cell r="F100" t="str">
            <v>Système nerveux (hors cathétérismes vasculaires diagnostiques et interventionnels)</v>
          </cell>
        </row>
        <row r="101">
          <cell r="A101" t="str">
            <v>01M11T</v>
          </cell>
          <cell r="B101" t="str">
            <v>Affections des nerfs crâniens et rachidiens, très courte durée</v>
          </cell>
          <cell r="E101" t="str">
            <v>D05</v>
          </cell>
          <cell r="F101" t="str">
            <v>Système nerveux (hors cathétérismes vasculaires diagnostiques et interventionnels)</v>
          </cell>
        </row>
        <row r="102">
          <cell r="A102" t="str">
            <v>01M121</v>
          </cell>
          <cell r="B102" t="str">
            <v>Autres affections du système nerveux, niveau 1</v>
          </cell>
          <cell r="E102" t="str">
            <v>D05</v>
          </cell>
          <cell r="F102" t="str">
            <v>Système nerveux (hors cathétérismes vasculaires diagnostiques et interventionnels)</v>
          </cell>
        </row>
        <row r="103">
          <cell r="A103" t="str">
            <v>01M122</v>
          </cell>
          <cell r="B103" t="str">
            <v>Autres affections du système nerveux, niveau 2</v>
          </cell>
          <cell r="E103" t="str">
            <v>D05</v>
          </cell>
          <cell r="F103" t="str">
            <v>Système nerveux (hors cathétérismes vasculaires diagnostiques et interventionnels)</v>
          </cell>
        </row>
        <row r="104">
          <cell r="A104" t="str">
            <v>01M123</v>
          </cell>
          <cell r="B104" t="str">
            <v>Autres affections du système nerveux, niveau 3</v>
          </cell>
          <cell r="E104" t="str">
            <v>D05</v>
          </cell>
          <cell r="F104" t="str">
            <v>Système nerveux (hors cathétérismes vasculaires diagnostiques et interventionnels)</v>
          </cell>
        </row>
        <row r="105">
          <cell r="A105" t="str">
            <v>01M124</v>
          </cell>
          <cell r="B105" t="str">
            <v>Autres affections du système nerveux, niveau 4</v>
          </cell>
          <cell r="E105" t="str">
            <v>D05</v>
          </cell>
          <cell r="F105" t="str">
            <v>Système nerveux (hors cathétérismes vasculaires diagnostiques et interventionnels)</v>
          </cell>
        </row>
        <row r="106">
          <cell r="A106" t="str">
            <v>01M12T</v>
          </cell>
          <cell r="B106" t="str">
            <v>Autres affections du système nerveux, très courte durée</v>
          </cell>
          <cell r="E106" t="str">
            <v>D05</v>
          </cell>
          <cell r="F106" t="str">
            <v>Système nerveux (hors cathétérismes vasculaires diagnostiques et interventionnels)</v>
          </cell>
        </row>
        <row r="107">
          <cell r="A107" t="str">
            <v>01M131</v>
          </cell>
          <cell r="B107" t="str">
            <v>Troubles de la conscience et comas d'origine non traumatique, niveau 1</v>
          </cell>
          <cell r="E107" t="str">
            <v>D05</v>
          </cell>
          <cell r="F107" t="str">
            <v>Système nerveux (hors cathétérismes vasculaires diagnostiques et interventionnels)</v>
          </cell>
        </row>
        <row r="108">
          <cell r="A108" t="str">
            <v>01M132</v>
          </cell>
          <cell r="B108" t="str">
            <v>Troubles de la conscience et comas d'origine non traumatique, niveau 2</v>
          </cell>
          <cell r="E108" t="str">
            <v>D05</v>
          </cell>
          <cell r="F108" t="str">
            <v>Système nerveux (hors cathétérismes vasculaires diagnostiques et interventionnels)</v>
          </cell>
        </row>
        <row r="109">
          <cell r="A109" t="str">
            <v>01M133</v>
          </cell>
          <cell r="B109" t="str">
            <v>Troubles de la conscience et comas d'origine non traumatique, niveau 3</v>
          </cell>
          <cell r="E109" t="str">
            <v>D05</v>
          </cell>
          <cell r="F109" t="str">
            <v>Système nerveux (hors cathétérismes vasculaires diagnostiques et interventionnels)</v>
          </cell>
        </row>
        <row r="110">
          <cell r="A110" t="str">
            <v>01M134</v>
          </cell>
          <cell r="B110" t="str">
            <v>Troubles de la conscience et comas d'origine non traumatique, niveau 4</v>
          </cell>
          <cell r="E110" t="str">
            <v>D05</v>
          </cell>
          <cell r="F110" t="str">
            <v>Système nerveux (hors cathétérismes vasculaires diagnostiques et interventionnels)</v>
          </cell>
        </row>
        <row r="111">
          <cell r="A111" t="str">
            <v>01M151</v>
          </cell>
          <cell r="B111" t="str">
            <v>Accidents ischémiques transitoires et occlusions des artères précérébrales, âge supérieur à 79 ans, niveau 1</v>
          </cell>
          <cell r="E111" t="str">
            <v>D05</v>
          </cell>
          <cell r="F111" t="str">
            <v>Système nerveux (hors cathétérismes vasculaires diagnostiques et interventionnels)</v>
          </cell>
        </row>
        <row r="112">
          <cell r="A112" t="str">
            <v>01M152</v>
          </cell>
          <cell r="B112" t="str">
            <v>Accidents ischémiques transitoires et occlusions des artères précérébrales, âge supérieur à 79 ans, niveau 2</v>
          </cell>
          <cell r="E112" t="str">
            <v>D05</v>
          </cell>
          <cell r="F112" t="str">
            <v>Système nerveux (hors cathétérismes vasculaires diagnostiques et interventionnels)</v>
          </cell>
        </row>
        <row r="113">
          <cell r="A113" t="str">
            <v>01M153</v>
          </cell>
          <cell r="B113" t="str">
            <v>Accidents ischémiques transitoires et occlusions des artères précérébrales, âge supérieur à 79 ans, niveau 3</v>
          </cell>
          <cell r="E113" t="str">
            <v>D05</v>
          </cell>
          <cell r="F113" t="str">
            <v>Système nerveux (hors cathétérismes vasculaires diagnostiques et interventionnels)</v>
          </cell>
        </row>
        <row r="114">
          <cell r="A114" t="str">
            <v>01M154</v>
          </cell>
          <cell r="B114" t="str">
            <v>Accidents ischémiques transitoires et occlusions des artères précérébrales, âge supérieur à 79 ans, niveau 4</v>
          </cell>
          <cell r="E114" t="str">
            <v>D05</v>
          </cell>
          <cell r="F114" t="str">
            <v>Système nerveux (hors cathétérismes vasculaires diagnostiques et interventionnels)</v>
          </cell>
        </row>
        <row r="115">
          <cell r="A115" t="str">
            <v>01M15T</v>
          </cell>
          <cell r="B115" t="str">
            <v>Accidents ischémiques transitoires et occlusions des artères précérébrales, âge supérieur à 79 ans, très courte durée</v>
          </cell>
          <cell r="E115" t="str">
            <v>D05</v>
          </cell>
          <cell r="F115" t="str">
            <v>Système nerveux (hors cathétérismes vasculaires diagnostiques et interventionnels)</v>
          </cell>
        </row>
        <row r="116">
          <cell r="A116" t="str">
            <v>01M161</v>
          </cell>
          <cell r="B116" t="str">
            <v>Accidents ischémiques transitoires et occlusions des artères précérébrales, âge inférieur à 80 ans, niveau 1</v>
          </cell>
          <cell r="E116" t="str">
            <v>D05</v>
          </cell>
          <cell r="F116" t="str">
            <v>Système nerveux (hors cathétérismes vasculaires diagnostiques et interventionnels)</v>
          </cell>
        </row>
        <row r="117">
          <cell r="A117" t="str">
            <v>01M162</v>
          </cell>
          <cell r="B117" t="str">
            <v>Accidents ischémiques transitoires et occlusions des artères précérébrales, âge inférieur à 80 ans, niveau 2</v>
          </cell>
          <cell r="E117" t="str">
            <v>D05</v>
          </cell>
          <cell r="F117" t="str">
            <v>Système nerveux (hors cathétérismes vasculaires diagnostiques et interventionnels)</v>
          </cell>
        </row>
        <row r="118">
          <cell r="A118" t="str">
            <v>01M163</v>
          </cell>
          <cell r="B118" t="str">
            <v>Accidents ischémiques transitoires et occlusions des artères précérébrales, âge inférieur à 80 ans, niveau 3</v>
          </cell>
          <cell r="E118" t="str">
            <v>D05</v>
          </cell>
          <cell r="F118" t="str">
            <v>Système nerveux (hors cathétérismes vasculaires diagnostiques et interventionnels)</v>
          </cell>
        </row>
        <row r="119">
          <cell r="A119" t="str">
            <v>01M164</v>
          </cell>
          <cell r="B119" t="str">
            <v>Accidents ischémiques transitoires et occlusions des artères précérébrales, âge inférieur à 80 ans, niveau 4</v>
          </cell>
          <cell r="E119" t="str">
            <v>D05</v>
          </cell>
          <cell r="F119" t="str">
            <v>Système nerveux (hors cathétérismes vasculaires diagnostiques et interventionnels)</v>
          </cell>
        </row>
        <row r="120">
          <cell r="A120" t="str">
            <v>01M16T</v>
          </cell>
          <cell r="B120" t="str">
            <v>Accidents ischémiques transitoires et occlusions des artères précérébrales, âge inférieur à 80 ans, très courte durée</v>
          </cell>
          <cell r="E120" t="str">
            <v>D05</v>
          </cell>
          <cell r="F120" t="str">
            <v>Système nerveux (hors cathétérismes vasculaires diagnostiques et interventionnels)</v>
          </cell>
        </row>
        <row r="121">
          <cell r="A121" t="str">
            <v>01M171</v>
          </cell>
          <cell r="B121" t="str">
            <v>Sclérose en plaques et ataxie cérébelleuse, niveau 1</v>
          </cell>
          <cell r="E121" t="str">
            <v>D05</v>
          </cell>
          <cell r="F121" t="str">
            <v>Système nerveux (hors cathétérismes vasculaires diagnostiques et interventionnels)</v>
          </cell>
        </row>
        <row r="122">
          <cell r="A122" t="str">
            <v>01M172</v>
          </cell>
          <cell r="B122" t="str">
            <v>Sclérose en plaques et ataxie cérébelleuse, niveau 2</v>
          </cell>
          <cell r="E122" t="str">
            <v>D05</v>
          </cell>
          <cell r="F122" t="str">
            <v>Système nerveux (hors cathétérismes vasculaires diagnostiques et interventionnels)</v>
          </cell>
        </row>
        <row r="123">
          <cell r="A123" t="str">
            <v>01M173</v>
          </cell>
          <cell r="B123" t="str">
            <v>Sclérose en plaques et ataxie cérébelleuse, niveau 3</v>
          </cell>
          <cell r="E123" t="str">
            <v>D05</v>
          </cell>
          <cell r="F123" t="str">
            <v>Système nerveux (hors cathétérismes vasculaires diagnostiques et interventionnels)</v>
          </cell>
        </row>
        <row r="124">
          <cell r="A124" t="str">
            <v>01M174</v>
          </cell>
          <cell r="B124" t="str">
            <v>Sclérose en plaques et ataxie cérébelleuse, niveau 4</v>
          </cell>
          <cell r="E124" t="str">
            <v>D05</v>
          </cell>
          <cell r="F124" t="str">
            <v>Système nerveux (hors cathétérismes vasculaires diagnostiques et interventionnels)</v>
          </cell>
        </row>
        <row r="125">
          <cell r="A125" t="str">
            <v>01M17T</v>
          </cell>
          <cell r="B125" t="str">
            <v>Sclérose en plaques et ataxie cérébelleuse, très courte durée</v>
          </cell>
          <cell r="E125" t="str">
            <v>D05</v>
          </cell>
          <cell r="F125" t="str">
            <v>Système nerveux (hors cathétérismes vasculaires diagnostiques et interventionnels)</v>
          </cell>
        </row>
        <row r="126">
          <cell r="A126" t="str">
            <v>01M181</v>
          </cell>
          <cell r="B126" t="str">
            <v>Lésions traumatiques intracrâniennes sévères, niveau 1</v>
          </cell>
          <cell r="E126" t="str">
            <v>D05</v>
          </cell>
          <cell r="F126" t="str">
            <v>Système nerveux (hors cathétérismes vasculaires diagnostiques et interventionnels)</v>
          </cell>
        </row>
        <row r="127">
          <cell r="A127" t="str">
            <v>01M182</v>
          </cell>
          <cell r="B127" t="str">
            <v>Lésions traumatiques intracrâniennes sévères, niveau 2</v>
          </cell>
          <cell r="E127" t="str">
            <v>D05</v>
          </cell>
          <cell r="F127" t="str">
            <v>Système nerveux (hors cathétérismes vasculaires diagnostiques et interventionnels)</v>
          </cell>
        </row>
        <row r="128">
          <cell r="A128" t="str">
            <v>01M183</v>
          </cell>
          <cell r="B128" t="str">
            <v>Lésions traumatiques intracrâniennes sévères, niveau 3</v>
          </cell>
          <cell r="E128" t="str">
            <v>D05</v>
          </cell>
          <cell r="F128" t="str">
            <v>Système nerveux (hors cathétérismes vasculaires diagnostiques et interventionnels)</v>
          </cell>
        </row>
        <row r="129">
          <cell r="A129" t="str">
            <v>01M184</v>
          </cell>
          <cell r="B129" t="str">
            <v>Lésions traumatiques intracrâniennes sévères, niveau 4</v>
          </cell>
          <cell r="E129" t="str">
            <v>D05</v>
          </cell>
          <cell r="F129" t="str">
            <v>Système nerveux (hors cathétérismes vasculaires diagnostiques et interventionnels)</v>
          </cell>
        </row>
        <row r="130">
          <cell r="A130" t="str">
            <v>01M18T</v>
          </cell>
          <cell r="B130" t="str">
            <v>Lésions traumatiques intracrâniennes sévères, très courte durée</v>
          </cell>
          <cell r="E130" t="str">
            <v>D05</v>
          </cell>
          <cell r="F130" t="str">
            <v>Système nerveux (hors cathétérismes vasculaires diagnostiques et interventionnels)</v>
          </cell>
        </row>
        <row r="131">
          <cell r="A131" t="str">
            <v>01M191</v>
          </cell>
          <cell r="B131" t="str">
            <v>Autres lésions traumatiques intracrâniennes, sauf commotions, niveau 1</v>
          </cell>
          <cell r="E131" t="str">
            <v>D05</v>
          </cell>
          <cell r="F131" t="str">
            <v>Système nerveux (hors cathétérismes vasculaires diagnostiques et interventionnels)</v>
          </cell>
        </row>
        <row r="132">
          <cell r="A132" t="str">
            <v>01M192</v>
          </cell>
          <cell r="B132" t="str">
            <v>Autres lésions traumatiques intracrâniennes, sauf commotions, niveau 2</v>
          </cell>
          <cell r="E132" t="str">
            <v>D05</v>
          </cell>
          <cell r="F132" t="str">
            <v>Système nerveux (hors cathétérismes vasculaires diagnostiques et interventionnels)</v>
          </cell>
        </row>
        <row r="133">
          <cell r="A133" t="str">
            <v>01M193</v>
          </cell>
          <cell r="B133" t="str">
            <v>Autres lésions traumatiques intracrâniennes, sauf commotions, niveau 3</v>
          </cell>
          <cell r="E133" t="str">
            <v>D05</v>
          </cell>
          <cell r="F133" t="str">
            <v>Système nerveux (hors cathétérismes vasculaires diagnostiques et interventionnels)</v>
          </cell>
        </row>
        <row r="134">
          <cell r="A134" t="str">
            <v>01M194</v>
          </cell>
          <cell r="B134" t="str">
            <v>Autres lésions traumatiques intracrâniennes, sauf commotions, niveau 4</v>
          </cell>
          <cell r="E134" t="str">
            <v>D05</v>
          </cell>
          <cell r="F134" t="str">
            <v>Système nerveux (hors cathétérismes vasculaires diagnostiques et interventionnels)</v>
          </cell>
        </row>
        <row r="135">
          <cell r="A135" t="str">
            <v>01M201</v>
          </cell>
          <cell r="B135" t="str">
            <v>Commotions cérébrales, niveau 1</v>
          </cell>
          <cell r="E135" t="str">
            <v>D05</v>
          </cell>
          <cell r="F135" t="str">
            <v>Système nerveux (hors cathétérismes vasculaires diagnostiques et interventionnels)</v>
          </cell>
        </row>
        <row r="136">
          <cell r="A136" t="str">
            <v>01M202</v>
          </cell>
          <cell r="B136" t="str">
            <v>Commotions cérébrales, niveau 2</v>
          </cell>
          <cell r="E136" t="str">
            <v>D05</v>
          </cell>
          <cell r="F136" t="str">
            <v>Système nerveux (hors cathétérismes vasculaires diagnostiques et interventionnels)</v>
          </cell>
        </row>
        <row r="137">
          <cell r="A137" t="str">
            <v>01M203</v>
          </cell>
          <cell r="B137" t="str">
            <v>Commotions cérébrales, niveau 3</v>
          </cell>
          <cell r="E137" t="str">
            <v>D05</v>
          </cell>
          <cell r="F137" t="str">
            <v>Système nerveux (hors cathétérismes vasculaires diagnostiques et interventionnels)</v>
          </cell>
        </row>
        <row r="138">
          <cell r="A138" t="str">
            <v>01M204</v>
          </cell>
          <cell r="B138" t="str">
            <v>Commotions cérébrales, niveau 4</v>
          </cell>
          <cell r="E138" t="str">
            <v>D05</v>
          </cell>
          <cell r="F138" t="str">
            <v>Système nerveux (hors cathétérismes vasculaires diagnostiques et interventionnels)</v>
          </cell>
        </row>
        <row r="139">
          <cell r="A139" t="str">
            <v>01M211</v>
          </cell>
          <cell r="B139" t="str">
            <v>Douleurs chroniques rebelles, niveau 1</v>
          </cell>
          <cell r="E139" t="str">
            <v>D24</v>
          </cell>
          <cell r="F139" t="str">
            <v>Douleurs chroniques, Soins palliatifs</v>
          </cell>
        </row>
        <row r="140">
          <cell r="A140" t="str">
            <v>01M212</v>
          </cell>
          <cell r="B140" t="str">
            <v>Douleurs chroniques rebelles, niveau 2</v>
          </cell>
          <cell r="E140" t="str">
            <v>D24</v>
          </cell>
          <cell r="F140" t="str">
            <v>Douleurs chroniques, Soins palliatifs</v>
          </cell>
        </row>
        <row r="141">
          <cell r="A141" t="str">
            <v>01M213</v>
          </cell>
          <cell r="B141" t="str">
            <v>Douleurs chroniques rebelles, niveau 3</v>
          </cell>
          <cell r="E141" t="str">
            <v>D24</v>
          </cell>
          <cell r="F141" t="str">
            <v>Douleurs chroniques, Soins palliatifs</v>
          </cell>
        </row>
        <row r="142">
          <cell r="A142" t="str">
            <v>01M214</v>
          </cell>
          <cell r="B142" t="str">
            <v>Douleurs chroniques rebelles, niveau 4</v>
          </cell>
          <cell r="E142" t="str">
            <v>D24</v>
          </cell>
          <cell r="F142" t="str">
            <v>Douleurs chroniques, Soins palliatifs</v>
          </cell>
        </row>
        <row r="143">
          <cell r="A143" t="str">
            <v>01M21T</v>
          </cell>
          <cell r="B143" t="str">
            <v>Douleurs chroniques rebelles, très courte durée</v>
          </cell>
          <cell r="E143" t="str">
            <v>D24</v>
          </cell>
          <cell r="F143" t="str">
            <v>Douleurs chroniques, Soins palliatifs</v>
          </cell>
        </row>
        <row r="144">
          <cell r="A144" t="str">
            <v>01M221</v>
          </cell>
          <cell r="B144" t="str">
            <v>Migraines et céphalées, niveau 1</v>
          </cell>
          <cell r="E144" t="str">
            <v>D05</v>
          </cell>
          <cell r="F144" t="str">
            <v>Système nerveux (hors cathétérismes vasculaires diagnostiques et interventionnels)</v>
          </cell>
        </row>
        <row r="145">
          <cell r="A145" t="str">
            <v>01M222</v>
          </cell>
          <cell r="B145" t="str">
            <v>Migraines et céphalées, niveau 2</v>
          </cell>
          <cell r="E145" t="str">
            <v>D05</v>
          </cell>
          <cell r="F145" t="str">
            <v>Système nerveux (hors cathétérismes vasculaires diagnostiques et interventionnels)</v>
          </cell>
        </row>
        <row r="146">
          <cell r="A146" t="str">
            <v>01M223</v>
          </cell>
          <cell r="B146" t="str">
            <v>Migraines et céphalées, niveau 3</v>
          </cell>
          <cell r="E146" t="str">
            <v>D05</v>
          </cell>
          <cell r="F146" t="str">
            <v>Système nerveux (hors cathétérismes vasculaires diagnostiques et interventionnels)</v>
          </cell>
        </row>
        <row r="147">
          <cell r="A147" t="str">
            <v>01M224</v>
          </cell>
          <cell r="B147" t="str">
            <v>Migraines et céphalées, niveau 4</v>
          </cell>
          <cell r="E147" t="str">
            <v>D05</v>
          </cell>
          <cell r="F147" t="str">
            <v>Système nerveux (hors cathétérismes vasculaires diagnostiques et interventionnels)</v>
          </cell>
        </row>
        <row r="148">
          <cell r="A148" t="str">
            <v>01M22T</v>
          </cell>
          <cell r="B148" t="str">
            <v>Migraines et céphalées, très courte durée</v>
          </cell>
          <cell r="E148" t="str">
            <v>D05</v>
          </cell>
          <cell r="F148" t="str">
            <v>Système nerveux (hors cathétérismes vasculaires diagnostiques et interventionnels)</v>
          </cell>
        </row>
        <row r="149">
          <cell r="A149" t="str">
            <v>01M231</v>
          </cell>
          <cell r="B149" t="str">
            <v>Convulsions hyperthermiques, niveau 1</v>
          </cell>
          <cell r="E149" t="str">
            <v>D05</v>
          </cell>
          <cell r="F149" t="str">
            <v>Système nerveux (hors cathétérismes vasculaires diagnostiques et interventionnels)</v>
          </cell>
        </row>
        <row r="150">
          <cell r="A150" t="str">
            <v>01M232</v>
          </cell>
          <cell r="B150" t="str">
            <v>Convulsions hyperthermiques, niveau 2</v>
          </cell>
          <cell r="E150" t="str">
            <v>D05</v>
          </cell>
          <cell r="F150" t="str">
            <v>Système nerveux (hors cathétérismes vasculaires diagnostiques et interventionnels)</v>
          </cell>
        </row>
        <row r="151">
          <cell r="A151" t="str">
            <v>01M233</v>
          </cell>
          <cell r="B151" t="str">
            <v>Convulsions hyperthermiques, niveau 3</v>
          </cell>
          <cell r="E151" t="str">
            <v>D05</v>
          </cell>
          <cell r="F151" t="str">
            <v>Système nerveux (hors cathétérismes vasculaires diagnostiques et interventionnels)</v>
          </cell>
        </row>
        <row r="152">
          <cell r="A152" t="str">
            <v>01M234</v>
          </cell>
          <cell r="B152" t="str">
            <v>Convulsions hyperthermiques, niveau 4</v>
          </cell>
          <cell r="E152" t="str">
            <v>D05</v>
          </cell>
          <cell r="F152" t="str">
            <v>Système nerveux (hors cathétérismes vasculaires diagnostiques et interventionnels)</v>
          </cell>
        </row>
        <row r="153">
          <cell r="A153" t="str">
            <v>01M241</v>
          </cell>
          <cell r="B153" t="str">
            <v>Epilepsie, âge inférieur à 18 ans, niveau 1</v>
          </cell>
          <cell r="E153" t="str">
            <v>D05</v>
          </cell>
          <cell r="F153" t="str">
            <v>Système nerveux (hors cathétérismes vasculaires diagnostiques et interventionnels)</v>
          </cell>
        </row>
        <row r="154">
          <cell r="A154" t="str">
            <v>01M242</v>
          </cell>
          <cell r="B154" t="str">
            <v>Epilepsie, âge inférieur à 18 ans, niveau 2</v>
          </cell>
          <cell r="E154" t="str">
            <v>D05</v>
          </cell>
          <cell r="F154" t="str">
            <v>Système nerveux (hors cathétérismes vasculaires diagnostiques et interventionnels)</v>
          </cell>
        </row>
        <row r="155">
          <cell r="A155" t="str">
            <v>01M243</v>
          </cell>
          <cell r="B155" t="str">
            <v>Epilepsie, âge inférieur à 18 ans, niveau 3</v>
          </cell>
          <cell r="E155" t="str">
            <v>D05</v>
          </cell>
          <cell r="F155" t="str">
            <v>Système nerveux (hors cathétérismes vasculaires diagnostiques et interventionnels)</v>
          </cell>
        </row>
        <row r="156">
          <cell r="A156" t="str">
            <v>01M244</v>
          </cell>
          <cell r="B156" t="str">
            <v>Epilepsie, âge inférieur à 18 ans, niveau 4</v>
          </cell>
          <cell r="E156" t="str">
            <v>D05</v>
          </cell>
          <cell r="F156" t="str">
            <v>Système nerveux (hors cathétérismes vasculaires diagnostiques et interventionnels)</v>
          </cell>
        </row>
        <row r="157">
          <cell r="A157" t="str">
            <v>01M24T</v>
          </cell>
          <cell r="B157" t="str">
            <v>Epilepsie, âge inférieur à 18 ans, très courte durée</v>
          </cell>
          <cell r="E157" t="str">
            <v>D05</v>
          </cell>
          <cell r="F157" t="str">
            <v>Système nerveux (hors cathétérismes vasculaires diagnostiques et interventionnels)</v>
          </cell>
        </row>
        <row r="158">
          <cell r="A158" t="str">
            <v>01M251</v>
          </cell>
          <cell r="B158" t="str">
            <v>Epilepsie, âge supérieur à 17 ans, niveau 1</v>
          </cell>
          <cell r="E158" t="str">
            <v>D05</v>
          </cell>
          <cell r="F158" t="str">
            <v>Système nerveux (hors cathétérismes vasculaires diagnostiques et interventionnels)</v>
          </cell>
        </row>
        <row r="159">
          <cell r="A159" t="str">
            <v>01M252</v>
          </cell>
          <cell r="B159" t="str">
            <v>Epilepsie, âge supérieur à 17 ans, niveau 2</v>
          </cell>
          <cell r="E159" t="str">
            <v>D05</v>
          </cell>
          <cell r="F159" t="str">
            <v>Système nerveux (hors cathétérismes vasculaires diagnostiques et interventionnels)</v>
          </cell>
        </row>
        <row r="160">
          <cell r="A160" t="str">
            <v>01M253</v>
          </cell>
          <cell r="B160" t="str">
            <v>Epilepsie, âge supérieur à 17 ans, niveau 3</v>
          </cell>
          <cell r="E160" t="str">
            <v>D05</v>
          </cell>
          <cell r="F160" t="str">
            <v>Système nerveux (hors cathétérismes vasculaires diagnostiques et interventionnels)</v>
          </cell>
        </row>
        <row r="161">
          <cell r="A161" t="str">
            <v>01M254</v>
          </cell>
          <cell r="B161" t="str">
            <v>Epilepsie, âge supérieur à 17 ans, niveau 4</v>
          </cell>
          <cell r="E161" t="str">
            <v>D05</v>
          </cell>
          <cell r="F161" t="str">
            <v>Système nerveux (hors cathétérismes vasculaires diagnostiques et interventionnels)</v>
          </cell>
        </row>
        <row r="162">
          <cell r="A162" t="str">
            <v>01M25T</v>
          </cell>
          <cell r="B162" t="str">
            <v>Epilepsie, âge supérieur à 17 ans, très courte durée</v>
          </cell>
          <cell r="E162" t="str">
            <v>D05</v>
          </cell>
          <cell r="F162" t="str">
            <v>Système nerveux (hors cathétérismes vasculaires diagnostiques et interventionnels)</v>
          </cell>
        </row>
        <row r="163">
          <cell r="A163" t="str">
            <v>01M261</v>
          </cell>
          <cell r="B163" t="str">
            <v>Tumeurs malignes du système nerveux, niveau 1</v>
          </cell>
          <cell r="E163" t="str">
            <v>D05</v>
          </cell>
          <cell r="F163" t="str">
            <v>Système nerveux (hors cathétérismes vasculaires diagnostiques et interventionnels)</v>
          </cell>
        </row>
        <row r="164">
          <cell r="A164" t="str">
            <v>01M262</v>
          </cell>
          <cell r="B164" t="str">
            <v>Tumeurs malignes du système nerveux, niveau 2</v>
          </cell>
          <cell r="E164" t="str">
            <v>D05</v>
          </cell>
          <cell r="F164" t="str">
            <v>Système nerveux (hors cathétérismes vasculaires diagnostiques et interventionnels)</v>
          </cell>
        </row>
        <row r="165">
          <cell r="A165" t="str">
            <v>01M263</v>
          </cell>
          <cell r="B165" t="str">
            <v>Tumeurs malignes du système nerveux, niveau 3</v>
          </cell>
          <cell r="E165" t="str">
            <v>D05</v>
          </cell>
          <cell r="F165" t="str">
            <v>Système nerveux (hors cathétérismes vasculaires diagnostiques et interventionnels)</v>
          </cell>
        </row>
        <row r="166">
          <cell r="A166" t="str">
            <v>01M264</v>
          </cell>
          <cell r="B166" t="str">
            <v>Tumeurs malignes du système nerveux, niveau 4</v>
          </cell>
          <cell r="E166" t="str">
            <v>D05</v>
          </cell>
          <cell r="F166" t="str">
            <v>Système nerveux (hors cathétérismes vasculaires diagnostiques et interventionnels)</v>
          </cell>
        </row>
        <row r="167">
          <cell r="A167" t="str">
            <v>01M26T</v>
          </cell>
          <cell r="B167" t="str">
            <v>Tumeurs malignes du système nerveux, très courte durée</v>
          </cell>
          <cell r="E167" t="str">
            <v>D05</v>
          </cell>
          <cell r="F167" t="str">
            <v>Système nerveux (hors cathétérismes vasculaires diagnostiques et interventionnels)</v>
          </cell>
        </row>
        <row r="168">
          <cell r="A168" t="str">
            <v>01M271</v>
          </cell>
          <cell r="B168" t="str">
            <v>Autres tumeurs du système nerveux, niveau 1</v>
          </cell>
          <cell r="E168" t="str">
            <v>D05</v>
          </cell>
          <cell r="F168" t="str">
            <v>Système nerveux (hors cathétérismes vasculaires diagnostiques et interventionnels)</v>
          </cell>
        </row>
        <row r="169">
          <cell r="A169" t="str">
            <v>01M272</v>
          </cell>
          <cell r="B169" t="str">
            <v>Autres tumeurs du système nerveux, niveau 2</v>
          </cell>
          <cell r="E169" t="str">
            <v>D05</v>
          </cell>
          <cell r="F169" t="str">
            <v>Système nerveux (hors cathétérismes vasculaires diagnostiques et interventionnels)</v>
          </cell>
        </row>
        <row r="170">
          <cell r="A170" t="str">
            <v>01M273</v>
          </cell>
          <cell r="B170" t="str">
            <v>Autres tumeurs du système nerveux, niveau 3</v>
          </cell>
          <cell r="E170" t="str">
            <v>D05</v>
          </cell>
          <cell r="F170" t="str">
            <v>Système nerveux (hors cathétérismes vasculaires diagnostiques et interventionnels)</v>
          </cell>
        </row>
        <row r="171">
          <cell r="A171" t="str">
            <v>01M274</v>
          </cell>
          <cell r="B171" t="str">
            <v>Autres tumeurs du système nerveux, niveau 4</v>
          </cell>
          <cell r="E171" t="str">
            <v>D05</v>
          </cell>
          <cell r="F171" t="str">
            <v>Système nerveux (hors cathétérismes vasculaires diagnostiques et interventionnels)</v>
          </cell>
        </row>
        <row r="172">
          <cell r="A172" t="str">
            <v>01M27T</v>
          </cell>
          <cell r="B172" t="str">
            <v>Autres tumeurs du système nerveux, très courte durée</v>
          </cell>
          <cell r="E172" t="str">
            <v>D05</v>
          </cell>
          <cell r="F172" t="str">
            <v>Système nerveux (hors cathétérismes vasculaires diagnostiques et interventionnels)</v>
          </cell>
        </row>
        <row r="173">
          <cell r="A173" t="str">
            <v>01M281</v>
          </cell>
          <cell r="B173" t="str">
            <v>Hydrocéphalies, niveau 1</v>
          </cell>
          <cell r="E173" t="str">
            <v>D05</v>
          </cell>
          <cell r="F173" t="str">
            <v>Système nerveux (hors cathétérismes vasculaires diagnostiques et interventionnels)</v>
          </cell>
        </row>
        <row r="174">
          <cell r="A174" t="str">
            <v>01M282</v>
          </cell>
          <cell r="B174" t="str">
            <v>Hydrocéphalies, niveau 2</v>
          </cell>
          <cell r="E174" t="str">
            <v>D05</v>
          </cell>
          <cell r="F174" t="str">
            <v>Système nerveux (hors cathétérismes vasculaires diagnostiques et interventionnels)</v>
          </cell>
        </row>
        <row r="175">
          <cell r="A175" t="str">
            <v>01M283</v>
          </cell>
          <cell r="B175" t="str">
            <v>Hydrocéphalies, niveau 3</v>
          </cell>
          <cell r="E175" t="str">
            <v>D05</v>
          </cell>
          <cell r="F175" t="str">
            <v>Système nerveux (hors cathétérismes vasculaires diagnostiques et interventionnels)</v>
          </cell>
        </row>
        <row r="176">
          <cell r="A176" t="str">
            <v>01M284</v>
          </cell>
          <cell r="B176" t="str">
            <v>Hydrocéphalies, niveau 4</v>
          </cell>
          <cell r="E176" t="str">
            <v>D05</v>
          </cell>
          <cell r="F176" t="str">
            <v>Système nerveux (hors cathétérismes vasculaires diagnostiques et interventionnels)</v>
          </cell>
        </row>
        <row r="177">
          <cell r="A177" t="str">
            <v>01M28T</v>
          </cell>
          <cell r="B177" t="str">
            <v>Hydrocéphalies, très courte durée</v>
          </cell>
          <cell r="E177" t="str">
            <v>D05</v>
          </cell>
          <cell r="F177" t="str">
            <v>Système nerveux (hors cathétérismes vasculaires diagnostiques et interventionnels)</v>
          </cell>
        </row>
        <row r="178">
          <cell r="A178" t="str">
            <v>01M291</v>
          </cell>
          <cell r="B178" t="str">
            <v>Anévrysmes cérébraux, niveau 1</v>
          </cell>
          <cell r="E178" t="str">
            <v>D05</v>
          </cell>
          <cell r="F178" t="str">
            <v>Système nerveux (hors cathétérismes vasculaires diagnostiques et interventionnels)</v>
          </cell>
        </row>
        <row r="179">
          <cell r="A179" t="str">
            <v>01M292</v>
          </cell>
          <cell r="B179" t="str">
            <v>Anévrysmes cérébraux, niveau 2</v>
          </cell>
          <cell r="E179" t="str">
            <v>D05</v>
          </cell>
          <cell r="F179" t="str">
            <v>Système nerveux (hors cathétérismes vasculaires diagnostiques et interventionnels)</v>
          </cell>
        </row>
        <row r="180">
          <cell r="A180" t="str">
            <v>01M293</v>
          </cell>
          <cell r="B180" t="str">
            <v>Anévrysmes cérébraux, niveau 3</v>
          </cell>
          <cell r="E180" t="str">
            <v>D05</v>
          </cell>
          <cell r="F180" t="str">
            <v>Système nerveux (hors cathétérismes vasculaires diagnostiques et interventionnels)</v>
          </cell>
        </row>
        <row r="181">
          <cell r="A181" t="str">
            <v>01M294</v>
          </cell>
          <cell r="B181" t="str">
            <v>Anévrysmes cérébraux, niveau 4</v>
          </cell>
          <cell r="E181" t="str">
            <v>D05</v>
          </cell>
          <cell r="F181" t="str">
            <v>Système nerveux (hors cathétérismes vasculaires diagnostiques et interventionnels)</v>
          </cell>
        </row>
        <row r="182">
          <cell r="A182" t="str">
            <v>01M301</v>
          </cell>
          <cell r="B182" t="str">
            <v>Accidents vasculaires intracérébraux non transitoires, niveau 1</v>
          </cell>
          <cell r="E182" t="str">
            <v>D05</v>
          </cell>
          <cell r="F182" t="str">
            <v>Système nerveux (hors cathétérismes vasculaires diagnostiques et interventionnels)</v>
          </cell>
        </row>
        <row r="183">
          <cell r="A183" t="str">
            <v>01M302</v>
          </cell>
          <cell r="B183" t="str">
            <v>Accidents vasculaires intracérébraux non transitoires, niveau 2</v>
          </cell>
          <cell r="E183" t="str">
            <v>D05</v>
          </cell>
          <cell r="F183" t="str">
            <v>Système nerveux (hors cathétérismes vasculaires diagnostiques et interventionnels)</v>
          </cell>
        </row>
        <row r="184">
          <cell r="A184" t="str">
            <v>01M303</v>
          </cell>
          <cell r="B184" t="str">
            <v>Accidents vasculaires intracérébraux non transitoires, niveau 3</v>
          </cell>
          <cell r="E184" t="str">
            <v>D05</v>
          </cell>
          <cell r="F184" t="str">
            <v>Système nerveux (hors cathétérismes vasculaires diagnostiques et interventionnels)</v>
          </cell>
        </row>
        <row r="185">
          <cell r="A185" t="str">
            <v>01M304</v>
          </cell>
          <cell r="B185" t="str">
            <v>Accidents vasculaires intracérébraux non transitoires, niveau 4</v>
          </cell>
          <cell r="E185" t="str">
            <v>D05</v>
          </cell>
          <cell r="F185" t="str">
            <v>Système nerveux (hors cathétérismes vasculaires diagnostiques et interventionnels)</v>
          </cell>
        </row>
        <row r="186">
          <cell r="A186" t="str">
            <v>01M30T</v>
          </cell>
          <cell r="B186" t="str">
            <v>Transferts et autres séjours courts pour accidents vasculaires intracérébraux non transitoires</v>
          </cell>
          <cell r="E186" t="str">
            <v>D05</v>
          </cell>
          <cell r="F186" t="str">
            <v>Système nerveux (hors cathétérismes vasculaires diagnostiques et interventionnels)</v>
          </cell>
        </row>
        <row r="187">
          <cell r="A187" t="str">
            <v>01M311</v>
          </cell>
          <cell r="B187" t="str">
            <v>Autres accidents vasculaires cérébraux non transitoires, niveau 1</v>
          </cell>
          <cell r="E187" t="str">
            <v>D05</v>
          </cell>
          <cell r="F187" t="str">
            <v>Système nerveux (hors cathétérismes vasculaires diagnostiques et interventionnels)</v>
          </cell>
        </row>
        <row r="188">
          <cell r="A188" t="str">
            <v>01M312</v>
          </cell>
          <cell r="B188" t="str">
            <v>Autres accidents vasculaires cérébraux non transitoires, niveau 2</v>
          </cell>
          <cell r="E188" t="str">
            <v>D05</v>
          </cell>
          <cell r="F188" t="str">
            <v>Système nerveux (hors cathétérismes vasculaires diagnostiques et interventionnels)</v>
          </cell>
        </row>
        <row r="189">
          <cell r="A189" t="str">
            <v>01M313</v>
          </cell>
          <cell r="B189" t="str">
            <v>Autres accidents vasculaires cérébraux non transitoires, niveau 3</v>
          </cell>
          <cell r="E189" t="str">
            <v>D05</v>
          </cell>
          <cell r="F189" t="str">
            <v>Système nerveux (hors cathétérismes vasculaires diagnostiques et interventionnels)</v>
          </cell>
        </row>
        <row r="190">
          <cell r="A190" t="str">
            <v>01M314</v>
          </cell>
          <cell r="B190" t="str">
            <v>Autres accidents vasculaires cérébraux non transitoires, niveau 4</v>
          </cell>
          <cell r="E190" t="str">
            <v>D05</v>
          </cell>
          <cell r="F190" t="str">
            <v>Système nerveux (hors cathétérismes vasculaires diagnostiques et interventionnels)</v>
          </cell>
        </row>
        <row r="191">
          <cell r="A191" t="str">
            <v>01M31T</v>
          </cell>
          <cell r="B191" t="str">
            <v>Transferts et autres séjours courts pour autres accidents vasculaires cérébraux non transitoires</v>
          </cell>
          <cell r="E191" t="str">
            <v>D05</v>
          </cell>
          <cell r="F191" t="str">
            <v>Système nerveux (hors cathétérismes vasculaires diagnostiques et interventionnels)</v>
          </cell>
        </row>
        <row r="192">
          <cell r="A192" t="str">
            <v>01M32Z</v>
          </cell>
          <cell r="B192" t="str">
            <v>Explorations et surveillance pour affections du système nerveux</v>
          </cell>
          <cell r="E192" t="str">
            <v>D05</v>
          </cell>
          <cell r="F192" t="str">
            <v>Système nerveux (hors cathétérismes vasculaires diagnostiques et interventionnels)</v>
          </cell>
        </row>
        <row r="193">
          <cell r="A193" t="str">
            <v>01M331</v>
          </cell>
          <cell r="B193" t="str">
            <v>Troubles du sommeil, niveau 1</v>
          </cell>
          <cell r="E193" t="str">
            <v>D05</v>
          </cell>
          <cell r="F193" t="str">
            <v>Système nerveux (hors cathétérismes vasculaires diagnostiques et interventionnels)</v>
          </cell>
        </row>
        <row r="194">
          <cell r="A194" t="str">
            <v>01M332</v>
          </cell>
          <cell r="B194" t="str">
            <v>Troubles du sommeil, niveau 2</v>
          </cell>
          <cell r="E194" t="str">
            <v>D05</v>
          </cell>
          <cell r="F194" t="str">
            <v>Système nerveux (hors cathétérismes vasculaires diagnostiques et interventionnels)</v>
          </cell>
        </row>
        <row r="195">
          <cell r="A195" t="str">
            <v>01M333</v>
          </cell>
          <cell r="B195" t="str">
            <v>Troubles du sommeil, niveau 3</v>
          </cell>
          <cell r="E195" t="str">
            <v>D05</v>
          </cell>
          <cell r="F195" t="str">
            <v>Système nerveux (hors cathétérismes vasculaires diagnostiques et interventionnels)</v>
          </cell>
        </row>
        <row r="196">
          <cell r="A196" t="str">
            <v>01M334</v>
          </cell>
          <cell r="B196" t="str">
            <v>Troubles du sommeil, niveau 4</v>
          </cell>
          <cell r="E196" t="str">
            <v>D05</v>
          </cell>
          <cell r="F196" t="str">
            <v>Système nerveux (hors cathétérismes vasculaires diagnostiques et interventionnels)</v>
          </cell>
        </row>
        <row r="197">
          <cell r="A197" t="str">
            <v>01M34T</v>
          </cell>
          <cell r="B197" t="str">
            <v>Anomalies de la démarche d'origine neurologique, très courte durée</v>
          </cell>
          <cell r="E197" t="str">
            <v>D05</v>
          </cell>
          <cell r="F197" t="str">
            <v>Système nerveux (hors cathétérismes vasculaires diagnostiques et interventionnels)</v>
          </cell>
        </row>
        <row r="198">
          <cell r="A198" t="str">
            <v>01M34Z</v>
          </cell>
          <cell r="B198" t="str">
            <v>Anomalies de la démarche d'origine neurologique</v>
          </cell>
          <cell r="E198" t="str">
            <v>D05</v>
          </cell>
          <cell r="F198" t="str">
            <v>Système nerveux (hors cathétérismes vasculaires diagnostiques et interventionnels)</v>
          </cell>
        </row>
        <row r="199">
          <cell r="A199" t="str">
            <v>01M35T</v>
          </cell>
          <cell r="B199" t="str">
            <v>Symptômes et autres recours aux soins de la CMD 01, très courte durée</v>
          </cell>
          <cell r="E199" t="str">
            <v>D05</v>
          </cell>
          <cell r="F199" t="str">
            <v>Système nerveux (hors cathétérismes vasculaires diagnostiques et interventionnels)</v>
          </cell>
        </row>
        <row r="200">
          <cell r="A200" t="str">
            <v>01M35Z</v>
          </cell>
          <cell r="B200" t="str">
            <v>Symptômes et autres recours aux soins de la CMD 01</v>
          </cell>
          <cell r="E200" t="str">
            <v>D05</v>
          </cell>
          <cell r="F200" t="str">
            <v>Système nerveux (hors cathétérismes vasculaires diagnostiques et interventionnels)</v>
          </cell>
        </row>
        <row r="201">
          <cell r="A201" t="str">
            <v>01M36E</v>
          </cell>
          <cell r="B201" t="str">
            <v>Accidents vasculaires cérébraux non transitoires avec décès : séjours de moins de 2 jours</v>
          </cell>
          <cell r="E201" t="str">
            <v>D05</v>
          </cell>
          <cell r="F201" t="str">
            <v>Système nerveux (hors cathétérismes vasculaires diagnostiques et interventionnels)</v>
          </cell>
        </row>
        <row r="202">
          <cell r="A202" t="str">
            <v>01M37E</v>
          </cell>
          <cell r="B202" t="str">
            <v>Autres affections de la CMD 01 avec décès : séjours de moins de 2 jours</v>
          </cell>
          <cell r="E202" t="str">
            <v>D26</v>
          </cell>
          <cell r="F202" t="str">
            <v>Activités inter spécialités, suivi thérapeutique d'affections connues</v>
          </cell>
        </row>
        <row r="203">
          <cell r="A203" t="str">
            <v>01M381</v>
          </cell>
          <cell r="B203" t="str">
            <v>Autres affections neurologiques concernant majoritairement la petite enfance, niveau 1</v>
          </cell>
          <cell r="E203" t="str">
            <v>D05</v>
          </cell>
          <cell r="F203" t="str">
            <v>Système nerveux (hors cathétérismes vasculaires diagnostiques et interventionnels)</v>
          </cell>
        </row>
        <row r="204">
          <cell r="A204" t="str">
            <v>01M382</v>
          </cell>
          <cell r="B204" t="str">
            <v>Autres affections neurologiques concernant majoritairement la petite enfance, niveau 2</v>
          </cell>
          <cell r="E204" t="str">
            <v>D05</v>
          </cell>
          <cell r="F204" t="str">
            <v>Système nerveux (hors cathétérismes vasculaires diagnostiques et interventionnels)</v>
          </cell>
        </row>
        <row r="205">
          <cell r="A205" t="str">
            <v>01M383</v>
          </cell>
          <cell r="B205" t="str">
            <v>Autres affections neurologiques concernant majoritairement la petite enfance, niveau 3</v>
          </cell>
          <cell r="E205" t="str">
            <v>D05</v>
          </cell>
          <cell r="F205" t="str">
            <v>Système nerveux (hors cathétérismes vasculaires diagnostiques et interventionnels)</v>
          </cell>
        </row>
        <row r="206">
          <cell r="A206" t="str">
            <v>01M384</v>
          </cell>
          <cell r="B206" t="str">
            <v>Autres affections neurologiques concernant majoritairement la petite enfance, niveau 4</v>
          </cell>
          <cell r="E206" t="str">
            <v>D05</v>
          </cell>
          <cell r="F206" t="str">
            <v>Système nerveux (hors cathétérismes vasculaires diagnostiques et interventionnels)</v>
          </cell>
        </row>
        <row r="207">
          <cell r="A207" t="str">
            <v>01M391</v>
          </cell>
          <cell r="B207" t="str">
            <v>Troubles de la régulation thermique du nouveau-né et du nourrisson, niveau 1</v>
          </cell>
          <cell r="E207" t="str">
            <v>D05</v>
          </cell>
          <cell r="F207" t="str">
            <v>Système nerveux (hors cathétérismes vasculaires diagnostiques et interventionnels)</v>
          </cell>
        </row>
        <row r="208">
          <cell r="A208" t="str">
            <v>01M392</v>
          </cell>
          <cell r="B208" t="str">
            <v>Troubles de la régulation thermique du nouveau-né et du nourrisson, niveau 2</v>
          </cell>
          <cell r="E208" t="str">
            <v>D05</v>
          </cell>
          <cell r="F208" t="str">
            <v>Système nerveux (hors cathétérismes vasculaires diagnostiques et interventionnels)</v>
          </cell>
        </row>
        <row r="209">
          <cell r="A209" t="str">
            <v>01M393</v>
          </cell>
          <cell r="B209" t="str">
            <v>Troubles de la régulation thermique du nouveau-né et du nourrisson, niveau 3</v>
          </cell>
          <cell r="E209" t="str">
            <v>D05</v>
          </cell>
          <cell r="F209" t="str">
            <v>Système nerveux (hors cathétérismes vasculaires diagnostiques et interventionnels)</v>
          </cell>
        </row>
        <row r="210">
          <cell r="A210" t="str">
            <v>01M394</v>
          </cell>
          <cell r="B210" t="str">
            <v>Troubles de la régulation thermique du nouveau-né et du nourrisson, niveau 4</v>
          </cell>
          <cell r="E210" t="str">
            <v>D05</v>
          </cell>
          <cell r="F210" t="str">
            <v>Système nerveux (hors cathétérismes vasculaires diagnostiques et interventionnels)</v>
          </cell>
        </row>
        <row r="211">
          <cell r="A211" t="str">
            <v>02C021</v>
          </cell>
          <cell r="B211" t="str">
            <v>Interventions sur la rétine, niveau 1</v>
          </cell>
          <cell r="E211" t="str">
            <v>D11</v>
          </cell>
          <cell r="F211" t="str">
            <v>Ophtalmologie</v>
          </cell>
        </row>
        <row r="212">
          <cell r="A212" t="str">
            <v>02C022</v>
          </cell>
          <cell r="B212" t="str">
            <v>Interventions sur la rétine, niveau 2</v>
          </cell>
          <cell r="E212" t="str">
            <v>D11</v>
          </cell>
          <cell r="F212" t="str">
            <v>Ophtalmologie</v>
          </cell>
        </row>
        <row r="213">
          <cell r="A213" t="str">
            <v>02C023</v>
          </cell>
          <cell r="B213" t="str">
            <v>Interventions sur la rétine, niveau 3</v>
          </cell>
          <cell r="E213" t="str">
            <v>D11</v>
          </cell>
          <cell r="F213" t="str">
            <v>Ophtalmologie</v>
          </cell>
        </row>
        <row r="214">
          <cell r="A214" t="str">
            <v>02C024</v>
          </cell>
          <cell r="B214" t="str">
            <v>Interventions sur la rétine, niveau 4</v>
          </cell>
          <cell r="E214" t="str">
            <v>D11</v>
          </cell>
          <cell r="F214" t="str">
            <v>Ophtalmologie</v>
          </cell>
        </row>
        <row r="215">
          <cell r="A215" t="str">
            <v>02C02J</v>
          </cell>
          <cell r="B215" t="str">
            <v>Interventions sur la rétine, en ambulatoire</v>
          </cell>
          <cell r="E215" t="str">
            <v>D11</v>
          </cell>
          <cell r="F215" t="str">
            <v>Ophtalmologie</v>
          </cell>
        </row>
        <row r="216">
          <cell r="A216" t="str">
            <v>02C031</v>
          </cell>
          <cell r="B216" t="str">
            <v>Interventions sur l'orbite, niveau 1</v>
          </cell>
          <cell r="E216" t="str">
            <v>D11</v>
          </cell>
          <cell r="F216" t="str">
            <v>Ophtalmologie</v>
          </cell>
        </row>
        <row r="217">
          <cell r="A217" t="str">
            <v>02C032</v>
          </cell>
          <cell r="B217" t="str">
            <v>Interventions sur l'orbite, niveau 2</v>
          </cell>
          <cell r="E217" t="str">
            <v>D11</v>
          </cell>
          <cell r="F217" t="str">
            <v>Ophtalmologie</v>
          </cell>
        </row>
        <row r="218">
          <cell r="A218" t="str">
            <v>02C033</v>
          </cell>
          <cell r="B218" t="str">
            <v>Interventions sur l'orbite, niveau 3</v>
          </cell>
          <cell r="E218" t="str">
            <v>D11</v>
          </cell>
          <cell r="F218" t="str">
            <v>Ophtalmologie</v>
          </cell>
        </row>
        <row r="219">
          <cell r="A219" t="str">
            <v>02C034</v>
          </cell>
          <cell r="B219" t="str">
            <v>Interventions sur l'orbite, niveau 4</v>
          </cell>
          <cell r="E219" t="str">
            <v>D11</v>
          </cell>
          <cell r="F219" t="str">
            <v>Ophtalmologie</v>
          </cell>
        </row>
        <row r="220">
          <cell r="A220" t="str">
            <v>02C03J</v>
          </cell>
          <cell r="B220" t="str">
            <v>Interventions sur l'orbite, en ambulatoire</v>
          </cell>
          <cell r="E220" t="str">
            <v>D11</v>
          </cell>
          <cell r="F220" t="str">
            <v>Ophtalmologie</v>
          </cell>
        </row>
        <row r="221">
          <cell r="A221" t="str">
            <v>02C051</v>
          </cell>
          <cell r="B221" t="str">
            <v>Interventions sur le cristallin avec ou sans vitrectomie, niveau 1</v>
          </cell>
          <cell r="E221" t="str">
            <v>D11</v>
          </cell>
          <cell r="F221" t="str">
            <v>Ophtalmologie</v>
          </cell>
        </row>
        <row r="222">
          <cell r="A222" t="str">
            <v>02C052</v>
          </cell>
          <cell r="B222" t="str">
            <v>Interventions sur le cristallin avec ou sans vitrectomie, niveau 2</v>
          </cell>
          <cell r="E222" t="str">
            <v>D11</v>
          </cell>
          <cell r="F222" t="str">
            <v>Ophtalmologie</v>
          </cell>
        </row>
        <row r="223">
          <cell r="A223" t="str">
            <v>02C053</v>
          </cell>
          <cell r="B223" t="str">
            <v>Interventions sur le cristallin avec ou sans vitrectomie, niveau 3</v>
          </cell>
          <cell r="E223" t="str">
            <v>D11</v>
          </cell>
          <cell r="F223" t="str">
            <v>Ophtalmologie</v>
          </cell>
        </row>
        <row r="224">
          <cell r="A224" t="str">
            <v>02C054</v>
          </cell>
          <cell r="B224" t="str">
            <v>Interventions sur le cristallin avec ou sans vitrectomie, niveau 4</v>
          </cell>
          <cell r="E224" t="str">
            <v>D11</v>
          </cell>
          <cell r="F224" t="str">
            <v>Ophtalmologie</v>
          </cell>
        </row>
        <row r="225">
          <cell r="A225" t="str">
            <v>02C05J</v>
          </cell>
          <cell r="B225" t="str">
            <v>Interventions sur le cristallin avec ou sans vitrectomie, en ambulatoire</v>
          </cell>
          <cell r="E225" t="str">
            <v>D11</v>
          </cell>
          <cell r="F225" t="str">
            <v>Ophtalmologie</v>
          </cell>
        </row>
        <row r="226">
          <cell r="A226" t="str">
            <v>02C061</v>
          </cell>
          <cell r="B226" t="str">
            <v>Interventions primaires sur l'iris, niveau 1</v>
          </cell>
          <cell r="E226" t="str">
            <v>D11</v>
          </cell>
          <cell r="F226" t="str">
            <v>Ophtalmologie</v>
          </cell>
        </row>
        <row r="227">
          <cell r="A227" t="str">
            <v>02C062</v>
          </cell>
          <cell r="B227" t="str">
            <v>Interventions primaires sur l'iris, niveau 2</v>
          </cell>
          <cell r="E227" t="str">
            <v>D11</v>
          </cell>
          <cell r="F227" t="str">
            <v>Ophtalmologie</v>
          </cell>
        </row>
        <row r="228">
          <cell r="A228" t="str">
            <v>02C063</v>
          </cell>
          <cell r="B228" t="str">
            <v>Interventions primaires sur l'iris, niveau 3</v>
          </cell>
          <cell r="E228" t="str">
            <v>D11</v>
          </cell>
          <cell r="F228" t="str">
            <v>Ophtalmologie</v>
          </cell>
        </row>
        <row r="229">
          <cell r="A229" t="str">
            <v>02C064</v>
          </cell>
          <cell r="B229" t="str">
            <v>Interventions primaires sur l'iris, niveau 4</v>
          </cell>
          <cell r="E229" t="str">
            <v>D11</v>
          </cell>
          <cell r="F229" t="str">
            <v>Ophtalmologie</v>
          </cell>
        </row>
        <row r="230">
          <cell r="A230" t="str">
            <v>02C06J</v>
          </cell>
          <cell r="B230" t="str">
            <v>Interventions primaires sur l'iris, en ambulatoire</v>
          </cell>
          <cell r="E230" t="str">
            <v>D11</v>
          </cell>
          <cell r="F230" t="str">
            <v>Ophtalmologie</v>
          </cell>
        </row>
        <row r="231">
          <cell r="A231" t="str">
            <v>02C071</v>
          </cell>
          <cell r="B231" t="str">
            <v>Autres interventions extraoculaires, âge inférieur à 18 ans, niveau 1</v>
          </cell>
          <cell r="E231" t="str">
            <v>D11</v>
          </cell>
          <cell r="F231" t="str">
            <v>Ophtalmologie</v>
          </cell>
        </row>
        <row r="232">
          <cell r="A232" t="str">
            <v>02C072</v>
          </cell>
          <cell r="B232" t="str">
            <v>Autres interventions extraoculaires, âge inférieur à 18 ans, niveau 2</v>
          </cell>
          <cell r="E232" t="str">
            <v>D11</v>
          </cell>
          <cell r="F232" t="str">
            <v>Ophtalmologie</v>
          </cell>
        </row>
        <row r="233">
          <cell r="A233" t="str">
            <v>02C073</v>
          </cell>
          <cell r="B233" t="str">
            <v>Autres interventions extraoculaires, âge inférieur à 18 ans, niveau 3</v>
          </cell>
          <cell r="E233" t="str">
            <v>D11</v>
          </cell>
          <cell r="F233" t="str">
            <v>Ophtalmologie</v>
          </cell>
        </row>
        <row r="234">
          <cell r="A234" t="str">
            <v>02C074</v>
          </cell>
          <cell r="B234" t="str">
            <v>Autres interventions extraoculaires, âge inférieur à 18 ans, niveau 4</v>
          </cell>
          <cell r="E234" t="str">
            <v>D11</v>
          </cell>
          <cell r="F234" t="str">
            <v>Ophtalmologie</v>
          </cell>
        </row>
        <row r="235">
          <cell r="A235" t="str">
            <v>02C07J</v>
          </cell>
          <cell r="B235" t="str">
            <v>Autres interventions extraoculaires, âge inférieur à 18 ans, en ambulatoire</v>
          </cell>
          <cell r="E235" t="str">
            <v>D11</v>
          </cell>
          <cell r="F235" t="str">
            <v>Ophtalmologie</v>
          </cell>
        </row>
        <row r="236">
          <cell r="A236" t="str">
            <v>02C081</v>
          </cell>
          <cell r="B236" t="str">
            <v>Autres interventions extraoculaires, âge supérieur à 17 ans, niveau 1</v>
          </cell>
          <cell r="E236" t="str">
            <v>D11</v>
          </cell>
          <cell r="F236" t="str">
            <v>Ophtalmologie</v>
          </cell>
        </row>
        <row r="237">
          <cell r="A237" t="str">
            <v>02C082</v>
          </cell>
          <cell r="B237" t="str">
            <v>Autres interventions extraoculaires, âge supérieur à 17 ans, niveau 2</v>
          </cell>
          <cell r="E237" t="str">
            <v>D11</v>
          </cell>
          <cell r="F237" t="str">
            <v>Ophtalmologie</v>
          </cell>
        </row>
        <row r="238">
          <cell r="A238" t="str">
            <v>02C083</v>
          </cell>
          <cell r="B238" t="str">
            <v>Autres interventions extraoculaires, âge supérieur à 17 ans, niveau 3</v>
          </cell>
          <cell r="E238" t="str">
            <v>D11</v>
          </cell>
          <cell r="F238" t="str">
            <v>Ophtalmologie</v>
          </cell>
        </row>
        <row r="239">
          <cell r="A239" t="str">
            <v>02C084</v>
          </cell>
          <cell r="B239" t="str">
            <v>Autres interventions extraoculaires, âge supérieur à 17 ans, niveau 4</v>
          </cell>
          <cell r="E239" t="str">
            <v>D11</v>
          </cell>
          <cell r="F239" t="str">
            <v>Ophtalmologie</v>
          </cell>
        </row>
        <row r="240">
          <cell r="A240" t="str">
            <v>02C08J</v>
          </cell>
          <cell r="B240" t="str">
            <v>Autres interventions extraoculaires, âge supérieur à 17 ans, en ambulatoire</v>
          </cell>
          <cell r="E240" t="str">
            <v>D11</v>
          </cell>
          <cell r="F240" t="str">
            <v>Ophtalmologie</v>
          </cell>
        </row>
        <row r="241">
          <cell r="A241" t="str">
            <v>02C091</v>
          </cell>
          <cell r="B241" t="str">
            <v>Allogreffes de cornée, niveau 1</v>
          </cell>
          <cell r="E241" t="str">
            <v>D11</v>
          </cell>
          <cell r="F241" t="str">
            <v>Ophtalmologie</v>
          </cell>
        </row>
        <row r="242">
          <cell r="A242" t="str">
            <v>02C092</v>
          </cell>
          <cell r="B242" t="str">
            <v>Allogreffes de cornée, niveau 2</v>
          </cell>
          <cell r="E242" t="str">
            <v>D11</v>
          </cell>
          <cell r="F242" t="str">
            <v>Ophtalmologie</v>
          </cell>
        </row>
        <row r="243">
          <cell r="A243" t="str">
            <v>02C093</v>
          </cell>
          <cell r="B243" t="str">
            <v>Allogreffes de cornée, niveau 3</v>
          </cell>
          <cell r="E243" t="str">
            <v>D11</v>
          </cell>
          <cell r="F243" t="str">
            <v>Ophtalmologie</v>
          </cell>
        </row>
        <row r="244">
          <cell r="A244" t="str">
            <v>02C094</v>
          </cell>
          <cell r="B244" t="str">
            <v>Allogreffes de cornée, niveau 4</v>
          </cell>
          <cell r="E244" t="str">
            <v>D11</v>
          </cell>
          <cell r="F244" t="str">
            <v>Ophtalmologie</v>
          </cell>
        </row>
        <row r="245">
          <cell r="A245" t="str">
            <v>02C09J</v>
          </cell>
          <cell r="B245" t="str">
            <v>Allogreffes de cornée, en ambulatoire</v>
          </cell>
          <cell r="E245" t="str">
            <v>D11</v>
          </cell>
          <cell r="F245" t="str">
            <v>Ophtalmologie</v>
          </cell>
        </row>
        <row r="246">
          <cell r="A246" t="str">
            <v>02C101</v>
          </cell>
          <cell r="B246" t="str">
            <v>Autres interventions intraoculaires pour affections sévères, niveau 1</v>
          </cell>
          <cell r="E246" t="str">
            <v>D11</v>
          </cell>
          <cell r="F246" t="str">
            <v>Ophtalmologie</v>
          </cell>
        </row>
        <row r="247">
          <cell r="A247" t="str">
            <v>02C102</v>
          </cell>
          <cell r="B247" t="str">
            <v>Autres interventions intraoculaires pour affections sévères, niveau 2</v>
          </cell>
          <cell r="E247" t="str">
            <v>D11</v>
          </cell>
          <cell r="F247" t="str">
            <v>Ophtalmologie</v>
          </cell>
        </row>
        <row r="248">
          <cell r="A248" t="str">
            <v>02C103</v>
          </cell>
          <cell r="B248" t="str">
            <v>Autres interventions intraoculaires pour affections sévères, niveau 3</v>
          </cell>
          <cell r="E248" t="str">
            <v>D11</v>
          </cell>
          <cell r="F248" t="str">
            <v>Ophtalmologie</v>
          </cell>
        </row>
        <row r="249">
          <cell r="A249" t="str">
            <v>02C104</v>
          </cell>
          <cell r="B249" t="str">
            <v>Autres interventions intraoculaires pour affections sévères, niveau 4</v>
          </cell>
          <cell r="E249" t="str">
            <v>D11</v>
          </cell>
          <cell r="F249" t="str">
            <v>Ophtalmologie</v>
          </cell>
        </row>
        <row r="250">
          <cell r="A250" t="str">
            <v>02C10J</v>
          </cell>
          <cell r="B250" t="str">
            <v>Autres interventions intraoculaires pour affections sévères, en ambulatoire</v>
          </cell>
          <cell r="E250" t="str">
            <v>D11</v>
          </cell>
          <cell r="F250" t="str">
            <v>Ophtalmologie</v>
          </cell>
        </row>
        <row r="251">
          <cell r="A251" t="str">
            <v>02C111</v>
          </cell>
          <cell r="B251" t="str">
            <v>Autres interventions intraoculaires en dehors des affections sévères, niveau 1</v>
          </cell>
          <cell r="E251" t="str">
            <v>D11</v>
          </cell>
          <cell r="F251" t="str">
            <v>Ophtalmologie</v>
          </cell>
        </row>
        <row r="252">
          <cell r="A252" t="str">
            <v>02C112</v>
          </cell>
          <cell r="B252" t="str">
            <v>Autres interventions intraoculaires en dehors des affections sévères, niveau 2</v>
          </cell>
          <cell r="E252" t="str">
            <v>D11</v>
          </cell>
          <cell r="F252" t="str">
            <v>Ophtalmologie</v>
          </cell>
        </row>
        <row r="253">
          <cell r="A253" t="str">
            <v>02C113</v>
          </cell>
          <cell r="B253" t="str">
            <v>Autres interventions intraoculaires en dehors des affections sévères, niveau 3</v>
          </cell>
          <cell r="E253" t="str">
            <v>D11</v>
          </cell>
          <cell r="F253" t="str">
            <v>Ophtalmologie</v>
          </cell>
        </row>
        <row r="254">
          <cell r="A254" t="str">
            <v>02C114</v>
          </cell>
          <cell r="B254" t="str">
            <v>Autres interventions intraoculaires en dehors des affections sévères, niveau 4</v>
          </cell>
          <cell r="E254" t="str">
            <v>D11</v>
          </cell>
          <cell r="F254" t="str">
            <v>Ophtalmologie</v>
          </cell>
        </row>
        <row r="255">
          <cell r="A255" t="str">
            <v>02C11J</v>
          </cell>
          <cell r="B255" t="str">
            <v>Autres interventions intraoculaires en dehors des affections sévères, en ambulatoire</v>
          </cell>
          <cell r="E255" t="str">
            <v>D11</v>
          </cell>
          <cell r="F255" t="str">
            <v>Ophtalmologie</v>
          </cell>
        </row>
        <row r="256">
          <cell r="A256" t="str">
            <v>02C121</v>
          </cell>
          <cell r="B256" t="str">
            <v>Interventions sur le cristallin avec trabéculectomie, niveau 1</v>
          </cell>
          <cell r="E256" t="str">
            <v>D11</v>
          </cell>
          <cell r="F256" t="str">
            <v>Ophtalmologie</v>
          </cell>
        </row>
        <row r="257">
          <cell r="A257" t="str">
            <v>02C122</v>
          </cell>
          <cell r="B257" t="str">
            <v>Interventions sur le cristallin avec trabéculectomie, niveau 2</v>
          </cell>
          <cell r="E257" t="str">
            <v>D11</v>
          </cell>
          <cell r="F257" t="str">
            <v>Ophtalmologie</v>
          </cell>
        </row>
        <row r="258">
          <cell r="A258" t="str">
            <v>02C123</v>
          </cell>
          <cell r="B258" t="str">
            <v>Interventions sur le cristallin avec trabéculectomie, niveau 3</v>
          </cell>
          <cell r="E258" t="str">
            <v>D11</v>
          </cell>
          <cell r="F258" t="str">
            <v>Ophtalmologie</v>
          </cell>
        </row>
        <row r="259">
          <cell r="A259" t="str">
            <v>02C124</v>
          </cell>
          <cell r="B259" t="str">
            <v>Interventions sur le cristallin avec trabéculectomie, niveau 4</v>
          </cell>
          <cell r="E259" t="str">
            <v>D11</v>
          </cell>
          <cell r="F259" t="str">
            <v>Ophtalmologie</v>
          </cell>
        </row>
        <row r="260">
          <cell r="A260" t="str">
            <v>02C12J</v>
          </cell>
          <cell r="B260" t="str">
            <v>Interventions sur le cristallin avec trabéculectomie, en ambulatoire</v>
          </cell>
          <cell r="E260" t="str">
            <v>D11</v>
          </cell>
          <cell r="F260" t="str">
            <v>Ophtalmologie</v>
          </cell>
        </row>
        <row r="261">
          <cell r="A261" t="str">
            <v>02C131</v>
          </cell>
          <cell r="B261" t="str">
            <v>Interventions sur les muscles oculomoteurs, âge inférieur à 18 ans, niveau 1</v>
          </cell>
          <cell r="E261" t="str">
            <v>D11</v>
          </cell>
          <cell r="F261" t="str">
            <v>Ophtalmologie</v>
          </cell>
        </row>
        <row r="262">
          <cell r="A262" t="str">
            <v>02C132</v>
          </cell>
          <cell r="B262" t="str">
            <v>Interventions sur les muscles oculomoteurs, âge inférieur à 18 ans, niveau 2</v>
          </cell>
          <cell r="E262" t="str">
            <v>D11</v>
          </cell>
          <cell r="F262" t="str">
            <v>Ophtalmologie</v>
          </cell>
        </row>
        <row r="263">
          <cell r="A263" t="str">
            <v>02C133</v>
          </cell>
          <cell r="B263" t="str">
            <v>Interventions sur les muscles oculomoteurs, âge inférieur à 18 ans, niveau 3</v>
          </cell>
          <cell r="E263" t="str">
            <v>D11</v>
          </cell>
          <cell r="F263" t="str">
            <v>Ophtalmologie</v>
          </cell>
        </row>
        <row r="264">
          <cell r="A264" t="str">
            <v>02C134</v>
          </cell>
          <cell r="B264" t="str">
            <v>Interventions sur les muscles oculomoteurs, âge inférieur à 18 ans, niveau 4</v>
          </cell>
          <cell r="E264" t="str">
            <v>D11</v>
          </cell>
          <cell r="F264" t="str">
            <v>Ophtalmologie</v>
          </cell>
        </row>
        <row r="265">
          <cell r="A265" t="str">
            <v>02C13J</v>
          </cell>
          <cell r="B265" t="str">
            <v>Interventions sur les muscles oculomoteurs, âge inférieur à 18 ans, en ambulatoire</v>
          </cell>
          <cell r="E265" t="str">
            <v>D11</v>
          </cell>
          <cell r="F265" t="str">
            <v>Ophtalmologie</v>
          </cell>
        </row>
        <row r="266">
          <cell r="A266" t="str">
            <v>02M021</v>
          </cell>
          <cell r="B266" t="str">
            <v>Hyphéma, niveau 1</v>
          </cell>
          <cell r="E266" t="str">
            <v>D11</v>
          </cell>
          <cell r="F266" t="str">
            <v>Ophtalmologie</v>
          </cell>
        </row>
        <row r="267">
          <cell r="A267" t="str">
            <v>02M022</v>
          </cell>
          <cell r="B267" t="str">
            <v>Hyphéma, niveau 2</v>
          </cell>
          <cell r="E267" t="str">
            <v>D11</v>
          </cell>
          <cell r="F267" t="str">
            <v>Ophtalmologie</v>
          </cell>
        </row>
        <row r="268">
          <cell r="A268" t="str">
            <v>02M023</v>
          </cell>
          <cell r="B268" t="str">
            <v>Hyphéma, niveau 3</v>
          </cell>
          <cell r="E268" t="str">
            <v>D11</v>
          </cell>
          <cell r="F268" t="str">
            <v>Ophtalmologie</v>
          </cell>
        </row>
        <row r="269">
          <cell r="A269" t="str">
            <v>02M024</v>
          </cell>
          <cell r="B269" t="str">
            <v>Hyphéma, niveau 4</v>
          </cell>
          <cell r="E269" t="str">
            <v>D11</v>
          </cell>
          <cell r="F269" t="str">
            <v>Ophtalmologie</v>
          </cell>
        </row>
        <row r="270">
          <cell r="A270" t="str">
            <v>02M031</v>
          </cell>
          <cell r="B270" t="str">
            <v>Infections oculaires aiguës sévères, niveau 1</v>
          </cell>
          <cell r="E270" t="str">
            <v>D11</v>
          </cell>
          <cell r="F270" t="str">
            <v>Ophtalmologie</v>
          </cell>
        </row>
        <row r="271">
          <cell r="A271" t="str">
            <v>02M032</v>
          </cell>
          <cell r="B271" t="str">
            <v>Infections oculaires aiguës sévères, niveau 2</v>
          </cell>
          <cell r="E271" t="str">
            <v>D11</v>
          </cell>
          <cell r="F271" t="str">
            <v>Ophtalmologie</v>
          </cell>
        </row>
        <row r="272">
          <cell r="A272" t="str">
            <v>02M033</v>
          </cell>
          <cell r="B272" t="str">
            <v>Infections oculaires aiguës sévères, niveau 3</v>
          </cell>
          <cell r="E272" t="str">
            <v>D11</v>
          </cell>
          <cell r="F272" t="str">
            <v>Ophtalmologie</v>
          </cell>
        </row>
        <row r="273">
          <cell r="A273" t="str">
            <v>02M034</v>
          </cell>
          <cell r="B273" t="str">
            <v>Infections oculaires aiguës sévères, niveau 4</v>
          </cell>
          <cell r="E273" t="str">
            <v>D11</v>
          </cell>
          <cell r="F273" t="str">
            <v>Ophtalmologie</v>
          </cell>
        </row>
        <row r="274">
          <cell r="A274" t="str">
            <v>02M041</v>
          </cell>
          <cell r="B274" t="str">
            <v>Affections oculaires d'origine neurologique, niveau 1</v>
          </cell>
          <cell r="E274" t="str">
            <v>D11</v>
          </cell>
          <cell r="F274" t="str">
            <v>Ophtalmologie</v>
          </cell>
        </row>
        <row r="275">
          <cell r="A275" t="str">
            <v>02M042</v>
          </cell>
          <cell r="B275" t="str">
            <v>Affections oculaires d'origine neurologique, niveau 2</v>
          </cell>
          <cell r="E275" t="str">
            <v>D11</v>
          </cell>
          <cell r="F275" t="str">
            <v>Ophtalmologie</v>
          </cell>
        </row>
        <row r="276">
          <cell r="A276" t="str">
            <v>02M043</v>
          </cell>
          <cell r="B276" t="str">
            <v>Affections oculaires d'origine neurologique, niveau 3</v>
          </cell>
          <cell r="E276" t="str">
            <v>D11</v>
          </cell>
          <cell r="F276" t="str">
            <v>Ophtalmologie</v>
          </cell>
        </row>
        <row r="277">
          <cell r="A277" t="str">
            <v>02M044</v>
          </cell>
          <cell r="B277" t="str">
            <v>Affections oculaires d'origine neurologique, niveau 4</v>
          </cell>
          <cell r="E277" t="str">
            <v>D11</v>
          </cell>
          <cell r="F277" t="str">
            <v>Ophtalmologie</v>
          </cell>
        </row>
        <row r="278">
          <cell r="A278" t="str">
            <v>02M04T</v>
          </cell>
          <cell r="B278" t="str">
            <v>Affections oculaires d'origine neurologique, très courte durée</v>
          </cell>
          <cell r="E278" t="str">
            <v>D11</v>
          </cell>
          <cell r="F278" t="str">
            <v>Ophtalmologie</v>
          </cell>
        </row>
        <row r="279">
          <cell r="A279" t="str">
            <v>02M051</v>
          </cell>
          <cell r="B279" t="str">
            <v>Autres affections oculaires, âge inférieur à 18 ans, niveau 1</v>
          </cell>
          <cell r="E279" t="str">
            <v>D11</v>
          </cell>
          <cell r="F279" t="str">
            <v>Ophtalmologie</v>
          </cell>
        </row>
        <row r="280">
          <cell r="A280" t="str">
            <v>02M052</v>
          </cell>
          <cell r="B280" t="str">
            <v>Autres affections oculaires, âge inférieur à 18 ans, niveau 2</v>
          </cell>
          <cell r="E280" t="str">
            <v>D11</v>
          </cell>
          <cell r="F280" t="str">
            <v>Ophtalmologie</v>
          </cell>
        </row>
        <row r="281">
          <cell r="A281" t="str">
            <v>02M053</v>
          </cell>
          <cell r="B281" t="str">
            <v>Autres affections oculaires, âge inférieur à 18 ans, niveau 3</v>
          </cell>
          <cell r="E281" t="str">
            <v>D11</v>
          </cell>
          <cell r="F281" t="str">
            <v>Ophtalmologie</v>
          </cell>
        </row>
        <row r="282">
          <cell r="A282" t="str">
            <v>02M054</v>
          </cell>
          <cell r="B282" t="str">
            <v>Autres affections oculaires, âge inférieur à 18 ans, niveau 4</v>
          </cell>
          <cell r="E282" t="str">
            <v>D11</v>
          </cell>
          <cell r="F282" t="str">
            <v>Ophtalmologie</v>
          </cell>
        </row>
        <row r="283">
          <cell r="A283" t="str">
            <v>02M05T</v>
          </cell>
          <cell r="B283" t="str">
            <v>Autres affections oculaires, âge inférieur à 18 ans, très courte durée</v>
          </cell>
          <cell r="E283" t="str">
            <v>D11</v>
          </cell>
          <cell r="F283" t="str">
            <v>Ophtalmologie</v>
          </cell>
        </row>
        <row r="284">
          <cell r="A284" t="str">
            <v>02M071</v>
          </cell>
          <cell r="B284" t="str">
            <v>Autres affections oculaires d'origine diabétique, âge supérieur à 17 ans, niveau 1</v>
          </cell>
          <cell r="E284" t="str">
            <v>D11</v>
          </cell>
          <cell r="F284" t="str">
            <v>Ophtalmologie</v>
          </cell>
        </row>
        <row r="285">
          <cell r="A285" t="str">
            <v>02M072</v>
          </cell>
          <cell r="B285" t="str">
            <v>Autres affections oculaires d'origine diabétique, âge supérieur à 17 ans, niveau 2</v>
          </cell>
          <cell r="E285" t="str">
            <v>D11</v>
          </cell>
          <cell r="F285" t="str">
            <v>Ophtalmologie</v>
          </cell>
        </row>
        <row r="286">
          <cell r="A286" t="str">
            <v>02M073</v>
          </cell>
          <cell r="B286" t="str">
            <v>Autres affections oculaires d'origine diabétique, âge supérieur à 17 ans, niveau 3</v>
          </cell>
          <cell r="E286" t="str">
            <v>D11</v>
          </cell>
          <cell r="F286" t="str">
            <v>Ophtalmologie</v>
          </cell>
        </row>
        <row r="287">
          <cell r="A287" t="str">
            <v>02M074</v>
          </cell>
          <cell r="B287" t="str">
            <v>Autres affections oculaires d'origine diabétique, âge supérieur à 17 ans, niveau 4</v>
          </cell>
          <cell r="E287" t="str">
            <v>D11</v>
          </cell>
          <cell r="F287" t="str">
            <v>Ophtalmologie</v>
          </cell>
        </row>
        <row r="288">
          <cell r="A288" t="str">
            <v>02M07T</v>
          </cell>
          <cell r="B288" t="str">
            <v>Autres affections oculaires d'origine diabétique, âge supérieur à 17 ans, très courte durée</v>
          </cell>
          <cell r="E288" t="str">
            <v>D11</v>
          </cell>
          <cell r="F288" t="str">
            <v>Ophtalmologie</v>
          </cell>
        </row>
        <row r="289">
          <cell r="A289" t="str">
            <v>02M081</v>
          </cell>
          <cell r="B289" t="str">
            <v>Autres affections oculaires d'origine non diabétique, âge supérieur à 17 ans, niveau 1</v>
          </cell>
          <cell r="E289" t="str">
            <v>D11</v>
          </cell>
          <cell r="F289" t="str">
            <v>Ophtalmologie</v>
          </cell>
        </row>
        <row r="290">
          <cell r="A290" t="str">
            <v>02M082</v>
          </cell>
          <cell r="B290" t="str">
            <v>Autres affections oculaires d'origine non diabétique, âge supérieur à 17 ans, niveau 2</v>
          </cell>
          <cell r="E290" t="str">
            <v>D11</v>
          </cell>
          <cell r="F290" t="str">
            <v>Ophtalmologie</v>
          </cell>
        </row>
        <row r="291">
          <cell r="A291" t="str">
            <v>02M083</v>
          </cell>
          <cell r="B291" t="str">
            <v>Autres affections oculaires d'origine non diabétique, âge supérieur à 17 ans, niveau 3</v>
          </cell>
          <cell r="E291" t="str">
            <v>D11</v>
          </cell>
          <cell r="F291" t="str">
            <v>Ophtalmologie</v>
          </cell>
        </row>
        <row r="292">
          <cell r="A292" t="str">
            <v>02M084</v>
          </cell>
          <cell r="B292" t="str">
            <v>Autres affections oculaires d'origine non diabétique, âge supérieur à 17 ans, niveau 4</v>
          </cell>
          <cell r="E292" t="str">
            <v>D11</v>
          </cell>
          <cell r="F292" t="str">
            <v>Ophtalmologie</v>
          </cell>
        </row>
        <row r="293">
          <cell r="A293" t="str">
            <v>02M08T</v>
          </cell>
          <cell r="B293" t="str">
            <v>Autres affections oculaires d'origine non diabétique, âge supérieur à 17 ans, très courte durée</v>
          </cell>
          <cell r="E293" t="str">
            <v>D11</v>
          </cell>
          <cell r="F293" t="str">
            <v>Ophtalmologie</v>
          </cell>
        </row>
        <row r="294">
          <cell r="A294" t="str">
            <v>02M09Z</v>
          </cell>
          <cell r="B294" t="str">
            <v>Explorations et surveillance pour affections de l'oeil</v>
          </cell>
          <cell r="E294" t="str">
            <v>D11</v>
          </cell>
          <cell r="F294" t="str">
            <v>Ophtalmologie</v>
          </cell>
        </row>
        <row r="295">
          <cell r="A295" t="str">
            <v>02M10T</v>
          </cell>
          <cell r="B295" t="str">
            <v>Symptômes et autres recours aux soins de la CMD 02, très courte durée</v>
          </cell>
          <cell r="E295" t="str">
            <v>D11</v>
          </cell>
          <cell r="F295" t="str">
            <v>Ophtalmologie</v>
          </cell>
        </row>
        <row r="296">
          <cell r="A296" t="str">
            <v>02M10Z</v>
          </cell>
          <cell r="B296" t="str">
            <v>Symptômes et autres recours aux soins de la CMD 02</v>
          </cell>
          <cell r="E296" t="str">
            <v>D11</v>
          </cell>
          <cell r="F296" t="str">
            <v>Ophtalmologie</v>
          </cell>
        </row>
        <row r="297">
          <cell r="A297" t="str">
            <v>03C051</v>
          </cell>
          <cell r="B297" t="str">
            <v>Réparations de fissures labiale et palatine, niveau 1</v>
          </cell>
          <cell r="E297" t="str">
            <v>D10</v>
          </cell>
          <cell r="F297" t="str">
            <v>ORL, Stomatologie</v>
          </cell>
        </row>
        <row r="298">
          <cell r="A298" t="str">
            <v>03C052</v>
          </cell>
          <cell r="B298" t="str">
            <v>Réparations de fissures labiale et palatine, niveau 2</v>
          </cell>
          <cell r="E298" t="str">
            <v>D10</v>
          </cell>
          <cell r="F298" t="str">
            <v>ORL, Stomatologie</v>
          </cell>
        </row>
        <row r="299">
          <cell r="A299" t="str">
            <v>03C053</v>
          </cell>
          <cell r="B299" t="str">
            <v>Réparations de fissures labiale et palatine, niveau 3</v>
          </cell>
          <cell r="E299" t="str">
            <v>D10</v>
          </cell>
          <cell r="F299" t="str">
            <v>ORL, Stomatologie</v>
          </cell>
        </row>
        <row r="300">
          <cell r="A300" t="str">
            <v>03C054</v>
          </cell>
          <cell r="B300" t="str">
            <v>Réparations de fissures labiale et palatine, niveau 4</v>
          </cell>
          <cell r="E300" t="str">
            <v>D10</v>
          </cell>
          <cell r="F300" t="str">
            <v>ORL, Stomatologie</v>
          </cell>
        </row>
        <row r="301">
          <cell r="A301" t="str">
            <v>03C05T</v>
          </cell>
          <cell r="B301" t="str">
            <v>Réparations de fissures labiale et palatine, très courte durée</v>
          </cell>
          <cell r="E301" t="str">
            <v>D10</v>
          </cell>
          <cell r="F301" t="str">
            <v>ORL, Stomatologie</v>
          </cell>
        </row>
        <row r="302">
          <cell r="A302" t="str">
            <v>03C061</v>
          </cell>
          <cell r="B302" t="str">
            <v>Interventions sur les sinus et l'apophyse mastoïde, âge inférieur à 18 ans, niveau 1</v>
          </cell>
          <cell r="E302" t="str">
            <v>D10</v>
          </cell>
          <cell r="F302" t="str">
            <v>ORL, Stomatologie</v>
          </cell>
        </row>
        <row r="303">
          <cell r="A303" t="str">
            <v>03C062</v>
          </cell>
          <cell r="B303" t="str">
            <v>Interventions sur les sinus et l'apophyse mastoïde, âge inférieur à 18 ans, niveau 2</v>
          </cell>
          <cell r="E303" t="str">
            <v>D10</v>
          </cell>
          <cell r="F303" t="str">
            <v>ORL, Stomatologie</v>
          </cell>
        </row>
        <row r="304">
          <cell r="A304" t="str">
            <v>03C063</v>
          </cell>
          <cell r="B304" t="str">
            <v>Interventions sur les sinus et l'apophyse mastoïde, âge inférieur à 18 ans, niveau 3</v>
          </cell>
          <cell r="E304" t="str">
            <v>D10</v>
          </cell>
          <cell r="F304" t="str">
            <v>ORL, Stomatologie</v>
          </cell>
        </row>
        <row r="305">
          <cell r="A305" t="str">
            <v>03C064</v>
          </cell>
          <cell r="B305" t="str">
            <v>Interventions sur les sinus et l'apophyse mastoïde, âge inférieur à 18 ans, niveau 4</v>
          </cell>
          <cell r="E305" t="str">
            <v>D10</v>
          </cell>
          <cell r="F305" t="str">
            <v>ORL, Stomatologie</v>
          </cell>
        </row>
        <row r="306">
          <cell r="A306" t="str">
            <v>03C06J</v>
          </cell>
          <cell r="B306" t="str">
            <v>Interventions sur les sinus et l'apophyse mastoïde, âge inférieur à 18 ans, en ambulatoire</v>
          </cell>
          <cell r="E306" t="str">
            <v>D10</v>
          </cell>
          <cell r="F306" t="str">
            <v>ORL, Stomatologie</v>
          </cell>
        </row>
        <row r="307">
          <cell r="A307" t="str">
            <v>03C071</v>
          </cell>
          <cell r="B307" t="str">
            <v>Interventions sur les sinus et l'apophyse mastoïde, âge supérieur à 17 ans, niveau 1</v>
          </cell>
          <cell r="E307" t="str">
            <v>D10</v>
          </cell>
          <cell r="F307" t="str">
            <v>ORL, Stomatologie</v>
          </cell>
        </row>
        <row r="308">
          <cell r="A308" t="str">
            <v>03C072</v>
          </cell>
          <cell r="B308" t="str">
            <v>Interventions sur les sinus et l'apophyse mastoïde, âge supérieur à 17 ans, niveau 2</v>
          </cell>
          <cell r="E308" t="str">
            <v>D10</v>
          </cell>
          <cell r="F308" t="str">
            <v>ORL, Stomatologie</v>
          </cell>
        </row>
        <row r="309">
          <cell r="A309" t="str">
            <v>03C073</v>
          </cell>
          <cell r="B309" t="str">
            <v>Interventions sur les sinus et l'apophyse mastoïde, âge supérieur à 17 ans, niveau 3</v>
          </cell>
          <cell r="E309" t="str">
            <v>D10</v>
          </cell>
          <cell r="F309" t="str">
            <v>ORL, Stomatologie</v>
          </cell>
        </row>
        <row r="310">
          <cell r="A310" t="str">
            <v>03C074</v>
          </cell>
          <cell r="B310" t="str">
            <v>Interventions sur les sinus et l'apophyse mastoïde, âge supérieur à 17 ans, niveau 4</v>
          </cell>
          <cell r="E310" t="str">
            <v>D10</v>
          </cell>
          <cell r="F310" t="str">
            <v>ORL, Stomatologie</v>
          </cell>
        </row>
        <row r="311">
          <cell r="A311" t="str">
            <v>03C07J</v>
          </cell>
          <cell r="B311" t="str">
            <v>Interventions sur les sinus et l'apophyse mastoïde, âge supérieur à 17 ans, en ambulatoire</v>
          </cell>
          <cell r="E311" t="str">
            <v>D10</v>
          </cell>
          <cell r="F311" t="str">
            <v>ORL, Stomatologie</v>
          </cell>
        </row>
        <row r="312">
          <cell r="A312" t="str">
            <v>03C091</v>
          </cell>
          <cell r="B312" t="str">
            <v>Rhinoplasties, niveau 1</v>
          </cell>
          <cell r="E312" t="str">
            <v>D10</v>
          </cell>
          <cell r="F312" t="str">
            <v>ORL, Stomatologie</v>
          </cell>
        </row>
        <row r="313">
          <cell r="A313" t="str">
            <v>03C092</v>
          </cell>
          <cell r="B313" t="str">
            <v>Rhinoplasties, niveau 2</v>
          </cell>
          <cell r="E313" t="str">
            <v>D10</v>
          </cell>
          <cell r="F313" t="str">
            <v>ORL, Stomatologie</v>
          </cell>
        </row>
        <row r="314">
          <cell r="A314" t="str">
            <v>03C093</v>
          </cell>
          <cell r="B314" t="str">
            <v>Rhinoplasties, niveau 3</v>
          </cell>
          <cell r="E314" t="str">
            <v>D10</v>
          </cell>
          <cell r="F314" t="str">
            <v>ORL, Stomatologie</v>
          </cell>
        </row>
        <row r="315">
          <cell r="A315" t="str">
            <v>03C094</v>
          </cell>
          <cell r="B315" t="str">
            <v>Rhinoplasties, niveau 4</v>
          </cell>
          <cell r="E315" t="str">
            <v>D10</v>
          </cell>
          <cell r="F315" t="str">
            <v>ORL, Stomatologie</v>
          </cell>
        </row>
        <row r="316">
          <cell r="A316" t="str">
            <v>03C09J</v>
          </cell>
          <cell r="B316" t="str">
            <v>Rhinoplasties, en ambulatoire</v>
          </cell>
          <cell r="E316" t="str">
            <v>D10</v>
          </cell>
          <cell r="F316" t="str">
            <v>ORL, Stomatologie</v>
          </cell>
        </row>
        <row r="317">
          <cell r="A317" t="str">
            <v>03C101</v>
          </cell>
          <cell r="B317" t="str">
            <v>Amygdalectomies et/ou adénoïdectomies isolées, âge inférieur à 18 ans, niveau 1</v>
          </cell>
          <cell r="E317" t="str">
            <v>D10</v>
          </cell>
          <cell r="F317" t="str">
            <v>ORL, Stomatologie</v>
          </cell>
        </row>
        <row r="318">
          <cell r="A318" t="str">
            <v>03C102</v>
          </cell>
          <cell r="B318" t="str">
            <v>Amygdalectomies et/ou adénoïdectomies isolées, âge inférieur à 18 ans, niveau 2</v>
          </cell>
          <cell r="E318" t="str">
            <v>D10</v>
          </cell>
          <cell r="F318" t="str">
            <v>ORL, Stomatologie</v>
          </cell>
        </row>
        <row r="319">
          <cell r="A319" t="str">
            <v>03C103</v>
          </cell>
          <cell r="B319" t="str">
            <v>Amygdalectomies et/ou adénoïdectomies isolées, âge inférieur à 18 ans, niveau 3</v>
          </cell>
          <cell r="E319" t="str">
            <v>D10</v>
          </cell>
          <cell r="F319" t="str">
            <v>ORL, Stomatologie</v>
          </cell>
        </row>
        <row r="320">
          <cell r="A320" t="str">
            <v>03C104</v>
          </cell>
          <cell r="B320" t="str">
            <v>Amygdalectomies et/ou adénoïdectomies isolées, âge inférieur à 18 ans, niveau 4</v>
          </cell>
          <cell r="E320" t="str">
            <v>D10</v>
          </cell>
          <cell r="F320" t="str">
            <v>ORL, Stomatologie</v>
          </cell>
        </row>
        <row r="321">
          <cell r="A321" t="str">
            <v>03C111</v>
          </cell>
          <cell r="B321" t="str">
            <v>Amygdalectomies et/ou adénoïdectomies isolées, âge supérieur à 17 ans, niveau 1</v>
          </cell>
          <cell r="E321" t="str">
            <v>D10</v>
          </cell>
          <cell r="F321" t="str">
            <v>ORL, Stomatologie</v>
          </cell>
        </row>
        <row r="322">
          <cell r="A322" t="str">
            <v>03C112</v>
          </cell>
          <cell r="B322" t="str">
            <v>Amygdalectomies et/ou adénoïdectomies isolées, âge supérieur à 17 ans, niveau 2</v>
          </cell>
          <cell r="E322" t="str">
            <v>D10</v>
          </cell>
          <cell r="F322" t="str">
            <v>ORL, Stomatologie</v>
          </cell>
        </row>
        <row r="323">
          <cell r="A323" t="str">
            <v>03C113</v>
          </cell>
          <cell r="B323" t="str">
            <v>Amygdalectomies et/ou adénoïdectomies isolées, âge supérieur à 17 ans, niveau 3</v>
          </cell>
          <cell r="E323" t="str">
            <v>D10</v>
          </cell>
          <cell r="F323" t="str">
            <v>ORL, Stomatologie</v>
          </cell>
        </row>
        <row r="324">
          <cell r="A324" t="str">
            <v>03C114</v>
          </cell>
          <cell r="B324" t="str">
            <v>Amygdalectomies et/ou adénoïdectomies isolées, âge supérieur à 17 ans, niveau 4</v>
          </cell>
          <cell r="E324" t="str">
            <v>D10</v>
          </cell>
          <cell r="F324" t="str">
            <v>ORL, Stomatologie</v>
          </cell>
        </row>
        <row r="325">
          <cell r="A325" t="str">
            <v>03C121</v>
          </cell>
          <cell r="B325" t="str">
            <v>Interventions sur les amygdales et les végétations adénoïdes autres que les amygdalectomies et/ou les adénoïdectomies isolées, âge inférieur à 18 ans, niveau 1</v>
          </cell>
          <cell r="E325" t="str">
            <v>D10</v>
          </cell>
          <cell r="F325" t="str">
            <v>ORL, Stomatologie</v>
          </cell>
        </row>
        <row r="326">
          <cell r="A326" t="str">
            <v>03C122</v>
          </cell>
          <cell r="B326" t="str">
            <v>Interventions sur les amygdales et les végétations adénoïdes autres que les amygdalectomies et/ou les adénoïdectomies isolées, âge inférieur à 18 ans, niveau 2</v>
          </cell>
          <cell r="E326" t="str">
            <v>D10</v>
          </cell>
          <cell r="F326" t="str">
            <v>ORL, Stomatologie</v>
          </cell>
        </row>
        <row r="327">
          <cell r="A327" t="str">
            <v>03C123</v>
          </cell>
          <cell r="B327" t="str">
            <v>Interventions sur les amygdales et les végétations adénoïdes autres que les amygdalectomies et/ou les adénoïdectomies isolées, âge inférieur à 18 ans, niveau 3</v>
          </cell>
          <cell r="E327" t="str">
            <v>D10</v>
          </cell>
          <cell r="F327" t="str">
            <v>ORL, Stomatologie</v>
          </cell>
        </row>
        <row r="328">
          <cell r="A328" t="str">
            <v>03C124</v>
          </cell>
          <cell r="B328" t="str">
            <v>Interventions sur les amygdales et les végétations adénoïdes autres que les amygdalectomies et/ou les adénoïdectomies isolées, âge inférieur à 18 ans, niveau 4</v>
          </cell>
          <cell r="E328" t="str">
            <v>D10</v>
          </cell>
          <cell r="F328" t="str">
            <v>ORL, Stomatologie</v>
          </cell>
        </row>
        <row r="329">
          <cell r="A329" t="str">
            <v>03C131</v>
          </cell>
          <cell r="B329" t="str">
            <v>Interventions sur les amygdales et les végétations adénoïdes autres que les amygdalectomies et/ou les adénoïdectomies isolées, âge supérieur à 17 ans, niveau 1</v>
          </cell>
          <cell r="E329" t="str">
            <v>D10</v>
          </cell>
          <cell r="F329" t="str">
            <v>ORL, Stomatologie</v>
          </cell>
        </row>
        <row r="330">
          <cell r="A330" t="str">
            <v>03C132</v>
          </cell>
          <cell r="B330" t="str">
            <v>Interventions sur les amygdales et les végétations adénoïdes autres que les amygdalectomies et/ou les adénoïdectomies isolées, âge supérieur à 17 ans, niveau 2</v>
          </cell>
          <cell r="E330" t="str">
            <v>D10</v>
          </cell>
          <cell r="F330" t="str">
            <v>ORL, Stomatologie</v>
          </cell>
        </row>
        <row r="331">
          <cell r="A331" t="str">
            <v>03C133</v>
          </cell>
          <cell r="B331" t="str">
            <v>Interventions sur les amygdales et les végétations adénoïdes autres que les amygdalectomies et/ou les adénoïdectomies isolées, âge supérieur à 17 ans, niveau 3</v>
          </cell>
          <cell r="E331" t="str">
            <v>D10</v>
          </cell>
          <cell r="F331" t="str">
            <v>ORL, Stomatologie</v>
          </cell>
        </row>
        <row r="332">
          <cell r="A332" t="str">
            <v>03C134</v>
          </cell>
          <cell r="B332" t="str">
            <v>Interventions sur les amygdales et les végétations adénoïdes autres que les amygdalectomies et/ou les adénoïdectomies isolées, âge supérieur à 17 ans, niveau 4</v>
          </cell>
          <cell r="E332" t="str">
            <v>D10</v>
          </cell>
          <cell r="F332" t="str">
            <v>ORL, Stomatologie</v>
          </cell>
        </row>
        <row r="333">
          <cell r="A333" t="str">
            <v>03C141</v>
          </cell>
          <cell r="B333" t="str">
            <v>Drains transtympaniques, âge inférieur à 18 ans, niveau 1</v>
          </cell>
          <cell r="E333" t="str">
            <v>D10</v>
          </cell>
          <cell r="F333" t="str">
            <v>ORL, Stomatologie</v>
          </cell>
        </row>
        <row r="334">
          <cell r="A334" t="str">
            <v>03C142</v>
          </cell>
          <cell r="B334" t="str">
            <v>Drains transtympaniques, âge inférieur à 18 ans, niveau 2</v>
          </cell>
          <cell r="E334" t="str">
            <v>D10</v>
          </cell>
          <cell r="F334" t="str">
            <v>ORL, Stomatologie</v>
          </cell>
        </row>
        <row r="335">
          <cell r="A335" t="str">
            <v>03C143</v>
          </cell>
          <cell r="B335" t="str">
            <v>Drains transtympaniques, âge inférieur à 18 ans, niveau 3</v>
          </cell>
          <cell r="E335" t="str">
            <v>D10</v>
          </cell>
          <cell r="F335" t="str">
            <v>ORL, Stomatologie</v>
          </cell>
        </row>
        <row r="336">
          <cell r="A336" t="str">
            <v>03C144</v>
          </cell>
          <cell r="B336" t="str">
            <v>Drains transtympaniques, âge inférieur à 18 ans, niveau 4</v>
          </cell>
          <cell r="E336" t="str">
            <v>D10</v>
          </cell>
          <cell r="F336" t="str">
            <v>ORL, Stomatologie</v>
          </cell>
        </row>
        <row r="337">
          <cell r="A337" t="str">
            <v>03C14J</v>
          </cell>
          <cell r="B337" t="str">
            <v>Drains transtympaniques, âge inférieur à 18 ans, en ambulatoire</v>
          </cell>
          <cell r="E337" t="str">
            <v>D10</v>
          </cell>
          <cell r="F337" t="str">
            <v>ORL, Stomatologie</v>
          </cell>
        </row>
        <row r="338">
          <cell r="A338" t="str">
            <v>03C151</v>
          </cell>
          <cell r="B338" t="str">
            <v>Drains transtympaniques, âge supérieur à 17 ans, niveau 1</v>
          </cell>
          <cell r="E338" t="str">
            <v>D10</v>
          </cell>
          <cell r="F338" t="str">
            <v>ORL, Stomatologie</v>
          </cell>
        </row>
        <row r="339">
          <cell r="A339" t="str">
            <v>03C152</v>
          </cell>
          <cell r="B339" t="str">
            <v>Drains transtympaniques, âge supérieur à 17 ans, niveau 2</v>
          </cell>
          <cell r="E339" t="str">
            <v>D10</v>
          </cell>
          <cell r="F339" t="str">
            <v>ORL, Stomatologie</v>
          </cell>
        </row>
        <row r="340">
          <cell r="A340" t="str">
            <v>03C153</v>
          </cell>
          <cell r="B340" t="str">
            <v>Drains transtympaniques, âge supérieur à 17 ans, niveau 3</v>
          </cell>
          <cell r="E340" t="str">
            <v>D10</v>
          </cell>
          <cell r="F340" t="str">
            <v>ORL, Stomatologie</v>
          </cell>
        </row>
        <row r="341">
          <cell r="A341" t="str">
            <v>03C154</v>
          </cell>
          <cell r="B341" t="str">
            <v>Drains transtympaniques, âge supérieur à 17 ans, niveau 4</v>
          </cell>
          <cell r="E341" t="str">
            <v>D10</v>
          </cell>
          <cell r="F341" t="str">
            <v>ORL, Stomatologie</v>
          </cell>
        </row>
        <row r="342">
          <cell r="A342" t="str">
            <v>03C15J</v>
          </cell>
          <cell r="B342" t="str">
            <v>Drains transtympaniques, âge supérieur à 17 ans, en ambulatoire</v>
          </cell>
          <cell r="E342" t="str">
            <v>D10</v>
          </cell>
          <cell r="F342" t="str">
            <v>ORL, Stomatologie</v>
          </cell>
        </row>
        <row r="343">
          <cell r="A343" t="str">
            <v>03C161</v>
          </cell>
          <cell r="B343" t="str">
            <v>Autres interventions chirurgicales portant sur les oreilles, le nez, la gorge ou le cou, niveau 1</v>
          </cell>
          <cell r="E343" t="str">
            <v>D10</v>
          </cell>
          <cell r="F343" t="str">
            <v>ORL, Stomatologie</v>
          </cell>
        </row>
        <row r="344">
          <cell r="A344" t="str">
            <v>03C162</v>
          </cell>
          <cell r="B344" t="str">
            <v>Autres interventions chirurgicales portant sur les oreilles, le nez, la gorge ou le cou, niveau 2</v>
          </cell>
          <cell r="E344" t="str">
            <v>D10</v>
          </cell>
          <cell r="F344" t="str">
            <v>ORL, Stomatologie</v>
          </cell>
        </row>
        <row r="345">
          <cell r="A345" t="str">
            <v>03C163</v>
          </cell>
          <cell r="B345" t="str">
            <v>Autres interventions chirurgicales portant sur les oreilles, le nez, la gorge ou le cou, niveau 3</v>
          </cell>
          <cell r="E345" t="str">
            <v>D10</v>
          </cell>
          <cell r="F345" t="str">
            <v>ORL, Stomatologie</v>
          </cell>
        </row>
        <row r="346">
          <cell r="A346" t="str">
            <v>03C164</v>
          </cell>
          <cell r="B346" t="str">
            <v>Autres interventions chirurgicales portant sur les oreilles, le nez, la gorge ou le cou, niveau 4</v>
          </cell>
          <cell r="E346" t="str">
            <v>D10</v>
          </cell>
          <cell r="F346" t="str">
            <v>ORL, Stomatologie</v>
          </cell>
        </row>
        <row r="347">
          <cell r="A347" t="str">
            <v>03C16J</v>
          </cell>
          <cell r="B347" t="str">
            <v>Autres interventions chirurgicales portant sur les oreilles, le nez, la gorge ou le cou, en ambulatoire</v>
          </cell>
          <cell r="E347" t="str">
            <v>D10</v>
          </cell>
          <cell r="F347" t="str">
            <v>ORL, Stomatologie</v>
          </cell>
        </row>
        <row r="348">
          <cell r="A348" t="str">
            <v>03C171</v>
          </cell>
          <cell r="B348" t="str">
            <v>Interventions sur la bouche, niveau 1</v>
          </cell>
          <cell r="E348" t="str">
            <v>D10</v>
          </cell>
          <cell r="F348" t="str">
            <v>ORL, Stomatologie</v>
          </cell>
        </row>
        <row r="349">
          <cell r="A349" t="str">
            <v>03C172</v>
          </cell>
          <cell r="B349" t="str">
            <v>Interventions sur la bouche, niveau 2</v>
          </cell>
          <cell r="E349" t="str">
            <v>D10</v>
          </cell>
          <cell r="F349" t="str">
            <v>ORL, Stomatologie</v>
          </cell>
        </row>
        <row r="350">
          <cell r="A350" t="str">
            <v>03C173</v>
          </cell>
          <cell r="B350" t="str">
            <v>Interventions sur la bouche, niveau 3</v>
          </cell>
          <cell r="E350" t="str">
            <v>D10</v>
          </cell>
          <cell r="F350" t="str">
            <v>ORL, Stomatologie</v>
          </cell>
        </row>
        <row r="351">
          <cell r="A351" t="str">
            <v>03C174</v>
          </cell>
          <cell r="B351" t="str">
            <v>Interventions sur la bouche, niveau 4</v>
          </cell>
          <cell r="E351" t="str">
            <v>D10</v>
          </cell>
          <cell r="F351" t="str">
            <v>ORL, Stomatologie</v>
          </cell>
        </row>
        <row r="352">
          <cell r="A352" t="str">
            <v>03C17J</v>
          </cell>
          <cell r="B352" t="str">
            <v>Interventions sur la bouche, en ambulatoire</v>
          </cell>
          <cell r="E352" t="str">
            <v>D10</v>
          </cell>
          <cell r="F352" t="str">
            <v>ORL, Stomatologie</v>
          </cell>
        </row>
        <row r="353">
          <cell r="A353" t="str">
            <v>03C181</v>
          </cell>
          <cell r="B353" t="str">
            <v>Pose d'implants cochléaires, niveau 1</v>
          </cell>
          <cell r="E353" t="str">
            <v>D10</v>
          </cell>
          <cell r="F353" t="str">
            <v>ORL, Stomatologie</v>
          </cell>
        </row>
        <row r="354">
          <cell r="A354" t="str">
            <v>03C182</v>
          </cell>
          <cell r="B354" t="str">
            <v>Pose d'implants cochléaires, niveau 2</v>
          </cell>
          <cell r="E354" t="str">
            <v>D10</v>
          </cell>
          <cell r="F354" t="str">
            <v>ORL, Stomatologie</v>
          </cell>
        </row>
        <row r="355">
          <cell r="A355" t="str">
            <v>03C183</v>
          </cell>
          <cell r="B355" t="str">
            <v>Pose d'implants cochléaires, niveau 3</v>
          </cell>
          <cell r="E355" t="str">
            <v>D10</v>
          </cell>
          <cell r="F355" t="str">
            <v>ORL, Stomatologie</v>
          </cell>
        </row>
        <row r="356">
          <cell r="A356" t="str">
            <v>03C184</v>
          </cell>
          <cell r="B356" t="str">
            <v>Pose d'implants cochléaires, niveau 4</v>
          </cell>
          <cell r="E356" t="str">
            <v>D10</v>
          </cell>
          <cell r="F356" t="str">
            <v>ORL, Stomatologie</v>
          </cell>
        </row>
        <row r="357">
          <cell r="A357" t="str">
            <v>03C191</v>
          </cell>
          <cell r="B357" t="str">
            <v>Ostéotomies de la face, niveau 1</v>
          </cell>
          <cell r="E357" t="str">
            <v>D10</v>
          </cell>
          <cell r="F357" t="str">
            <v>ORL, Stomatologie</v>
          </cell>
        </row>
        <row r="358">
          <cell r="A358" t="str">
            <v>03C192</v>
          </cell>
          <cell r="B358" t="str">
            <v>Ostéotomies de la face, niveau 2</v>
          </cell>
          <cell r="E358" t="str">
            <v>D10</v>
          </cell>
          <cell r="F358" t="str">
            <v>ORL, Stomatologie</v>
          </cell>
        </row>
        <row r="359">
          <cell r="A359" t="str">
            <v>03C193</v>
          </cell>
          <cell r="B359" t="str">
            <v>Ostéotomies de la face, niveau 3</v>
          </cell>
          <cell r="E359" t="str">
            <v>D10</v>
          </cell>
          <cell r="F359" t="str">
            <v>ORL, Stomatologie</v>
          </cell>
        </row>
        <row r="360">
          <cell r="A360" t="str">
            <v>03C194</v>
          </cell>
          <cell r="B360" t="str">
            <v>Ostéotomies de la face, niveau 4</v>
          </cell>
          <cell r="E360" t="str">
            <v>D10</v>
          </cell>
          <cell r="F360" t="str">
            <v>ORL, Stomatologie</v>
          </cell>
        </row>
        <row r="361">
          <cell r="A361" t="str">
            <v>03C19J</v>
          </cell>
          <cell r="B361" t="str">
            <v>Ostéotomies de la face, en ambulatoire</v>
          </cell>
          <cell r="E361" t="str">
            <v>D10</v>
          </cell>
          <cell r="F361" t="str">
            <v>ORL, Stomatologie</v>
          </cell>
        </row>
        <row r="362">
          <cell r="A362" t="str">
            <v>03C201</v>
          </cell>
          <cell r="B362" t="str">
            <v>Interventions de reconstruction de l'oreille moyenne, niveau 1</v>
          </cell>
          <cell r="E362" t="str">
            <v>D10</v>
          </cell>
          <cell r="F362" t="str">
            <v>ORL, Stomatologie</v>
          </cell>
        </row>
        <row r="363">
          <cell r="A363" t="str">
            <v>03C202</v>
          </cell>
          <cell r="B363" t="str">
            <v>Interventions de reconstruction de l'oreille moyenne, niveau 2</v>
          </cell>
          <cell r="E363" t="str">
            <v>D10</v>
          </cell>
          <cell r="F363" t="str">
            <v>ORL, Stomatologie</v>
          </cell>
        </row>
        <row r="364">
          <cell r="A364" t="str">
            <v>03C203</v>
          </cell>
          <cell r="B364" t="str">
            <v>Interventions de reconstruction de l'oreille moyenne, niveau 3</v>
          </cell>
          <cell r="E364" t="str">
            <v>D10</v>
          </cell>
          <cell r="F364" t="str">
            <v>ORL, Stomatologie</v>
          </cell>
        </row>
        <row r="365">
          <cell r="A365" t="str">
            <v>03C204</v>
          </cell>
          <cell r="B365" t="str">
            <v>Interventions de reconstruction de l'oreille moyenne, niveau 4</v>
          </cell>
          <cell r="E365" t="str">
            <v>D10</v>
          </cell>
          <cell r="F365" t="str">
            <v>ORL, Stomatologie</v>
          </cell>
        </row>
        <row r="366">
          <cell r="A366" t="str">
            <v>03C20J</v>
          </cell>
          <cell r="B366" t="str">
            <v>Interventions de reconstruction de l'oreille moyenne, en ambulatoire</v>
          </cell>
          <cell r="E366" t="str">
            <v>D10</v>
          </cell>
          <cell r="F366" t="str">
            <v>ORL, Stomatologie</v>
          </cell>
        </row>
        <row r="367">
          <cell r="A367" t="str">
            <v>03C211</v>
          </cell>
          <cell r="B367" t="str">
            <v>Interventions pour oreilles décollées, niveau 1</v>
          </cell>
          <cell r="E367" t="str">
            <v>D10</v>
          </cell>
          <cell r="F367" t="str">
            <v>ORL, Stomatologie</v>
          </cell>
        </row>
        <row r="368">
          <cell r="A368" t="str">
            <v>03C212</v>
          </cell>
          <cell r="B368" t="str">
            <v>Interventions pour oreilles décollées, niveau 2</v>
          </cell>
          <cell r="E368" t="str">
            <v>D10</v>
          </cell>
          <cell r="F368" t="str">
            <v>ORL, Stomatologie</v>
          </cell>
        </row>
        <row r="369">
          <cell r="A369" t="str">
            <v>03C213</v>
          </cell>
          <cell r="B369" t="str">
            <v>Interventions pour oreilles décollées, niveau 3</v>
          </cell>
          <cell r="E369" t="str">
            <v>D10</v>
          </cell>
          <cell r="F369" t="str">
            <v>ORL, Stomatologie</v>
          </cell>
        </row>
        <row r="370">
          <cell r="A370" t="str">
            <v>03C214</v>
          </cell>
          <cell r="B370" t="str">
            <v>Interventions pour oreilles décollées, niveau 4</v>
          </cell>
          <cell r="E370" t="str">
            <v>D10</v>
          </cell>
          <cell r="F370" t="str">
            <v>ORL, Stomatologie</v>
          </cell>
        </row>
        <row r="371">
          <cell r="A371" t="str">
            <v>03C21J</v>
          </cell>
          <cell r="B371" t="str">
            <v>Interventions pour oreilles décollées, en ambulatoire</v>
          </cell>
          <cell r="E371" t="str">
            <v>D10</v>
          </cell>
          <cell r="F371" t="str">
            <v>ORL, Stomatologie</v>
          </cell>
        </row>
        <row r="372">
          <cell r="A372" t="str">
            <v>03C241</v>
          </cell>
          <cell r="B372" t="str">
            <v>Interventions sur les glandes salivaires, niveau 1</v>
          </cell>
          <cell r="E372" t="str">
            <v>D10</v>
          </cell>
          <cell r="F372" t="str">
            <v>ORL, Stomatologie</v>
          </cell>
        </row>
        <row r="373">
          <cell r="A373" t="str">
            <v>03C242</v>
          </cell>
          <cell r="B373" t="str">
            <v>Interventions sur les glandes salivaires, niveau 2</v>
          </cell>
          <cell r="E373" t="str">
            <v>D10</v>
          </cell>
          <cell r="F373" t="str">
            <v>ORL, Stomatologie</v>
          </cell>
        </row>
        <row r="374">
          <cell r="A374" t="str">
            <v>03C243</v>
          </cell>
          <cell r="B374" t="str">
            <v>Interventions sur les glandes salivaires, niveau 3</v>
          </cell>
          <cell r="E374" t="str">
            <v>D10</v>
          </cell>
          <cell r="F374" t="str">
            <v>ORL, Stomatologie</v>
          </cell>
        </row>
        <row r="375">
          <cell r="A375" t="str">
            <v>03C244</v>
          </cell>
          <cell r="B375" t="str">
            <v>Interventions sur les glandes salivaires, niveau 4</v>
          </cell>
          <cell r="E375" t="str">
            <v>D10</v>
          </cell>
          <cell r="F375" t="str">
            <v>ORL, Stomatologie</v>
          </cell>
        </row>
        <row r="376">
          <cell r="A376" t="str">
            <v>03C24J</v>
          </cell>
          <cell r="B376" t="str">
            <v>Interventions sur les glandes salivaires, en ambulatoire</v>
          </cell>
          <cell r="E376" t="str">
            <v>D10</v>
          </cell>
          <cell r="F376" t="str">
            <v>ORL, Stomatologie</v>
          </cell>
        </row>
        <row r="377">
          <cell r="A377" t="str">
            <v>03C251</v>
          </cell>
          <cell r="B377" t="str">
            <v>Interventions majeures sur la tête et le cou, niveau 1</v>
          </cell>
          <cell r="E377" t="str">
            <v>D10</v>
          </cell>
          <cell r="F377" t="str">
            <v>ORL, Stomatologie</v>
          </cell>
        </row>
        <row r="378">
          <cell r="A378" t="str">
            <v>03C252</v>
          </cell>
          <cell r="B378" t="str">
            <v>Interventions majeures sur la tête et le cou, niveau 2</v>
          </cell>
          <cell r="E378" t="str">
            <v>D10</v>
          </cell>
          <cell r="F378" t="str">
            <v>ORL, Stomatologie</v>
          </cell>
        </row>
        <row r="379">
          <cell r="A379" t="str">
            <v>03C253</v>
          </cell>
          <cell r="B379" t="str">
            <v>Interventions majeures sur la tête et le cou, niveau 3</v>
          </cell>
          <cell r="E379" t="str">
            <v>D10</v>
          </cell>
          <cell r="F379" t="str">
            <v>ORL, Stomatologie</v>
          </cell>
        </row>
        <row r="380">
          <cell r="A380" t="str">
            <v>03C254</v>
          </cell>
          <cell r="B380" t="str">
            <v>Interventions majeures sur la tête et le cou, niveau 4</v>
          </cell>
          <cell r="E380" t="str">
            <v>D10</v>
          </cell>
          <cell r="F380" t="str">
            <v>ORL, Stomatologie</v>
          </cell>
        </row>
        <row r="381">
          <cell r="A381" t="str">
            <v>03C261</v>
          </cell>
          <cell r="B381" t="str">
            <v>Autres interventions sur la tête et le cou, niveau 1</v>
          </cell>
          <cell r="E381" t="str">
            <v>D10</v>
          </cell>
          <cell r="F381" t="str">
            <v>ORL, Stomatologie</v>
          </cell>
        </row>
        <row r="382">
          <cell r="A382" t="str">
            <v>03C262</v>
          </cell>
          <cell r="B382" t="str">
            <v>Autres interventions sur la tête et le cou, niveau 2</v>
          </cell>
          <cell r="E382" t="str">
            <v>D10</v>
          </cell>
          <cell r="F382" t="str">
            <v>ORL, Stomatologie</v>
          </cell>
        </row>
        <row r="383">
          <cell r="A383" t="str">
            <v>03C263</v>
          </cell>
          <cell r="B383" t="str">
            <v>Autres interventions sur la tête et le cou, niveau 3</v>
          </cell>
          <cell r="E383" t="str">
            <v>D10</v>
          </cell>
          <cell r="F383" t="str">
            <v>ORL, Stomatologie</v>
          </cell>
        </row>
        <row r="384">
          <cell r="A384" t="str">
            <v>03C264</v>
          </cell>
          <cell r="B384" t="str">
            <v>Autres interventions sur la tête et le cou, niveau 4</v>
          </cell>
          <cell r="E384" t="str">
            <v>D10</v>
          </cell>
          <cell r="F384" t="str">
            <v>ORL, Stomatologie</v>
          </cell>
        </row>
        <row r="385">
          <cell r="A385" t="str">
            <v>03C27J</v>
          </cell>
          <cell r="B385" t="str">
            <v>Interventions sur les amygdales, en ambulatoire</v>
          </cell>
          <cell r="E385" t="str">
            <v>D10</v>
          </cell>
          <cell r="F385" t="str">
            <v>ORL, Stomatologie</v>
          </cell>
        </row>
        <row r="386">
          <cell r="A386" t="str">
            <v>03C28J</v>
          </cell>
          <cell r="B386" t="str">
            <v>Interventions sur les végétations adénoïdes, en ambulatoire</v>
          </cell>
          <cell r="E386" t="str">
            <v>D10</v>
          </cell>
          <cell r="F386" t="str">
            <v>ORL, Stomatologie</v>
          </cell>
        </row>
        <row r="387">
          <cell r="A387" t="str">
            <v>03C291</v>
          </cell>
          <cell r="B387" t="str">
            <v>Autres interventions sur l'oreille, le nez ou la gorge pour tumeurs malignes, niveau 1</v>
          </cell>
          <cell r="E387" t="str">
            <v>D10</v>
          </cell>
          <cell r="F387" t="str">
            <v>ORL, Stomatologie</v>
          </cell>
        </row>
        <row r="388">
          <cell r="A388" t="str">
            <v>03C292</v>
          </cell>
          <cell r="B388" t="str">
            <v>Autres interventions sur l'oreille, le nez ou la gorge pour tumeurs malignes, niveau 2</v>
          </cell>
          <cell r="E388" t="str">
            <v>D10</v>
          </cell>
          <cell r="F388" t="str">
            <v>ORL, Stomatologie</v>
          </cell>
        </row>
        <row r="389">
          <cell r="A389" t="str">
            <v>03C293</v>
          </cell>
          <cell r="B389" t="str">
            <v>Autres interventions sur l'oreille, le nez ou la gorge pour tumeurs malignes, niveau 3</v>
          </cell>
          <cell r="E389" t="str">
            <v>D10</v>
          </cell>
          <cell r="F389" t="str">
            <v>ORL, Stomatologie</v>
          </cell>
        </row>
        <row r="390">
          <cell r="A390" t="str">
            <v>03C294</v>
          </cell>
          <cell r="B390" t="str">
            <v>Autres interventions sur l'oreille, le nez ou la gorge pour tumeurs malignes, niveau 4</v>
          </cell>
          <cell r="E390" t="str">
            <v>D10</v>
          </cell>
          <cell r="F390" t="str">
            <v>ORL, Stomatologie</v>
          </cell>
        </row>
        <row r="391">
          <cell r="A391" t="str">
            <v>03C29J</v>
          </cell>
          <cell r="B391" t="str">
            <v>Autres interventions sur l'oreille, le nez ou la gorge pour tumeurs malignes, en ambulatoire</v>
          </cell>
          <cell r="E391" t="str">
            <v>D10</v>
          </cell>
          <cell r="F391" t="str">
            <v>ORL, Stomatologie</v>
          </cell>
        </row>
        <row r="392">
          <cell r="A392" t="str">
            <v>03C301</v>
          </cell>
          <cell r="B392" t="str">
            <v>Interventions sur l'oreille externe, niveau 1</v>
          </cell>
          <cell r="E392" t="str">
            <v>D10</v>
          </cell>
          <cell r="F392" t="str">
            <v>ORL, Stomatologie</v>
          </cell>
        </row>
        <row r="393">
          <cell r="A393" t="str">
            <v>03C302</v>
          </cell>
          <cell r="B393" t="str">
            <v>Interventions sur l'oreille externe, niveau 2</v>
          </cell>
          <cell r="E393" t="str">
            <v>D10</v>
          </cell>
          <cell r="F393" t="str">
            <v>ORL, Stomatologie</v>
          </cell>
        </row>
        <row r="394">
          <cell r="A394" t="str">
            <v>03C303</v>
          </cell>
          <cell r="B394" t="str">
            <v>Interventions sur l'oreille externe, niveau 3</v>
          </cell>
          <cell r="E394" t="str">
            <v>D10</v>
          </cell>
          <cell r="F394" t="str">
            <v>ORL, Stomatologie</v>
          </cell>
        </row>
        <row r="395">
          <cell r="A395" t="str">
            <v>03C304</v>
          </cell>
          <cell r="B395" t="str">
            <v>Interventions sur l'oreille externe, niveau 4</v>
          </cell>
          <cell r="E395" t="str">
            <v>D10</v>
          </cell>
          <cell r="F395" t="str">
            <v>ORL, Stomatologie</v>
          </cell>
        </row>
        <row r="396">
          <cell r="A396" t="str">
            <v>03C30J</v>
          </cell>
          <cell r="B396" t="str">
            <v>Interventions sur l'oreille externe, en ambulatoire</v>
          </cell>
          <cell r="E396" t="str">
            <v>D10</v>
          </cell>
          <cell r="F396" t="str">
            <v>ORL, Stomatologie</v>
          </cell>
        </row>
        <row r="397">
          <cell r="A397" t="str">
            <v>03K021</v>
          </cell>
          <cell r="B397" t="str">
            <v>Affections de la bouche et des dents avec certaines extractions, réparations et prothèses dentaires, niveau 1</v>
          </cell>
          <cell r="E397" t="str">
            <v>D10</v>
          </cell>
          <cell r="F397" t="str">
            <v>ORL, Stomatologie</v>
          </cell>
        </row>
        <row r="398">
          <cell r="A398" t="str">
            <v>03K022</v>
          </cell>
          <cell r="B398" t="str">
            <v>Affections de la bouche et des dents avec certaines extractions, réparations et prothèses dentaires, niveau 2</v>
          </cell>
          <cell r="E398" t="str">
            <v>D10</v>
          </cell>
          <cell r="F398" t="str">
            <v>ORL, Stomatologie</v>
          </cell>
        </row>
        <row r="399">
          <cell r="A399" t="str">
            <v>03K023</v>
          </cell>
          <cell r="B399" t="str">
            <v>Affections de la bouche et des dents avec certaines extractions, réparations et prothèses dentaires, niveau 3</v>
          </cell>
          <cell r="E399" t="str">
            <v>D10</v>
          </cell>
          <cell r="F399" t="str">
            <v>ORL, Stomatologie</v>
          </cell>
        </row>
        <row r="400">
          <cell r="A400" t="str">
            <v>03K024</v>
          </cell>
          <cell r="B400" t="str">
            <v>Affections de la bouche et des dents avec certaines extractions, réparations et prothèses dentaires, niveau 4</v>
          </cell>
          <cell r="E400" t="str">
            <v>D10</v>
          </cell>
          <cell r="F400" t="str">
            <v>ORL, Stomatologie</v>
          </cell>
        </row>
        <row r="401">
          <cell r="A401" t="str">
            <v>03K02J</v>
          </cell>
          <cell r="B401" t="str">
            <v>Affections de la bouche et des dents avec certaines extractions, réparations et prothèses dentaires, en ambulatoire</v>
          </cell>
          <cell r="E401" t="str">
            <v>D10</v>
          </cell>
          <cell r="F401" t="str">
            <v>ORL, Stomatologie</v>
          </cell>
        </row>
        <row r="402">
          <cell r="A402" t="str">
            <v>03K03J</v>
          </cell>
          <cell r="B402" t="str">
            <v>Séjours comprenant une endoscopie oto-rhino-laryngologique, en ambulatoire</v>
          </cell>
          <cell r="E402" t="str">
            <v>D10</v>
          </cell>
          <cell r="F402" t="str">
            <v>ORL, Stomatologie</v>
          </cell>
        </row>
        <row r="403">
          <cell r="A403" t="str">
            <v>03K04J</v>
          </cell>
          <cell r="B403" t="str">
            <v>Séjours comprenant certains actes non opératoires de la CMD 03, en ambulatoire</v>
          </cell>
          <cell r="E403" t="str">
            <v>D10</v>
          </cell>
          <cell r="F403" t="str">
            <v>ORL, Stomatologie</v>
          </cell>
        </row>
        <row r="404">
          <cell r="A404" t="str">
            <v>03M021</v>
          </cell>
          <cell r="B404" t="str">
            <v>Traumatismes et déformations du nez, niveau 1</v>
          </cell>
          <cell r="E404" t="str">
            <v>D10</v>
          </cell>
          <cell r="F404" t="str">
            <v>ORL, Stomatologie</v>
          </cell>
        </row>
        <row r="405">
          <cell r="A405" t="str">
            <v>03M022</v>
          </cell>
          <cell r="B405" t="str">
            <v>Traumatismes et déformations du nez, niveau 2</v>
          </cell>
          <cell r="E405" t="str">
            <v>D10</v>
          </cell>
          <cell r="F405" t="str">
            <v>ORL, Stomatologie</v>
          </cell>
        </row>
        <row r="406">
          <cell r="A406" t="str">
            <v>03M023</v>
          </cell>
          <cell r="B406" t="str">
            <v>Traumatismes et déformations du nez, niveau 3</v>
          </cell>
          <cell r="E406" t="str">
            <v>D10</v>
          </cell>
          <cell r="F406" t="str">
            <v>ORL, Stomatologie</v>
          </cell>
        </row>
        <row r="407">
          <cell r="A407" t="str">
            <v>03M024</v>
          </cell>
          <cell r="B407" t="str">
            <v>Traumatismes et déformations du nez, niveau 4</v>
          </cell>
          <cell r="E407" t="str">
            <v>D10</v>
          </cell>
          <cell r="F407" t="str">
            <v>ORL, Stomatologie</v>
          </cell>
        </row>
        <row r="408">
          <cell r="A408" t="str">
            <v>03M02T</v>
          </cell>
          <cell r="B408" t="str">
            <v>Traumatismes et déformations du nez, très courte durée</v>
          </cell>
          <cell r="E408" t="str">
            <v>D10</v>
          </cell>
          <cell r="F408" t="str">
            <v>ORL, Stomatologie</v>
          </cell>
        </row>
        <row r="409">
          <cell r="A409" t="str">
            <v>03M031</v>
          </cell>
          <cell r="B409" t="str">
            <v>Otites moyennes et autres infections des voies aériennes supérieures, âge inférieur à 18 ans, niveau 1</v>
          </cell>
          <cell r="E409" t="str">
            <v>D10</v>
          </cell>
          <cell r="F409" t="str">
            <v>ORL, Stomatologie</v>
          </cell>
        </row>
        <row r="410">
          <cell r="A410" t="str">
            <v>03M032</v>
          </cell>
          <cell r="B410" t="str">
            <v>Otites moyennes et autres infections des voies aériennes supérieures, âge inférieur à 18 ans, niveau 2</v>
          </cell>
          <cell r="E410" t="str">
            <v>D10</v>
          </cell>
          <cell r="F410" t="str">
            <v>ORL, Stomatologie</v>
          </cell>
        </row>
        <row r="411">
          <cell r="A411" t="str">
            <v>03M033</v>
          </cell>
          <cell r="B411" t="str">
            <v>Otites moyennes et autres infections des voies aériennes supérieures, âge inférieur à 18 ans, niveau 3</v>
          </cell>
          <cell r="E411" t="str">
            <v>D10</v>
          </cell>
          <cell r="F411" t="str">
            <v>ORL, Stomatologie</v>
          </cell>
        </row>
        <row r="412">
          <cell r="A412" t="str">
            <v>03M034</v>
          </cell>
          <cell r="B412" t="str">
            <v>Otites moyennes et autres infections des voies aériennes supérieures, âge inférieur à 18 ans, niveau 4</v>
          </cell>
          <cell r="E412" t="str">
            <v>D10</v>
          </cell>
          <cell r="F412" t="str">
            <v>ORL, Stomatologie</v>
          </cell>
        </row>
        <row r="413">
          <cell r="A413" t="str">
            <v>03M03T</v>
          </cell>
          <cell r="B413" t="str">
            <v>Otites moyennes et autres infections des voies aériennes supérieures, âge inférieur à 18 ans, très courte durée</v>
          </cell>
          <cell r="E413" t="str">
            <v>D10</v>
          </cell>
          <cell r="F413" t="str">
            <v>ORL, Stomatologie</v>
          </cell>
        </row>
        <row r="414">
          <cell r="A414" t="str">
            <v>03M041</v>
          </cell>
          <cell r="B414" t="str">
            <v>Otites moyennes et autres infections des voies aériennes supérieures, âge supérieur à 17 ans, niveau 1</v>
          </cell>
          <cell r="E414" t="str">
            <v>D10</v>
          </cell>
          <cell r="F414" t="str">
            <v>ORL, Stomatologie</v>
          </cell>
        </row>
        <row r="415">
          <cell r="A415" t="str">
            <v>03M042</v>
          </cell>
          <cell r="B415" t="str">
            <v>Otites moyennes et autres infections des voies aériennes supérieures, âge supérieur à 17 ans, niveau 2</v>
          </cell>
          <cell r="E415" t="str">
            <v>D10</v>
          </cell>
          <cell r="F415" t="str">
            <v>ORL, Stomatologie</v>
          </cell>
        </row>
        <row r="416">
          <cell r="A416" t="str">
            <v>03M043</v>
          </cell>
          <cell r="B416" t="str">
            <v>Otites moyennes et autres infections des voies aériennes supérieures, âge supérieur à 17 ans, niveau 3</v>
          </cell>
          <cell r="E416" t="str">
            <v>D10</v>
          </cell>
          <cell r="F416" t="str">
            <v>ORL, Stomatologie</v>
          </cell>
        </row>
        <row r="417">
          <cell r="A417" t="str">
            <v>03M044</v>
          </cell>
          <cell r="B417" t="str">
            <v>Otites moyennes et autres infections des voies aériennes supérieures, âge supérieur à 17 ans, niveau 4</v>
          </cell>
          <cell r="E417" t="str">
            <v>D10</v>
          </cell>
          <cell r="F417" t="str">
            <v>ORL, Stomatologie</v>
          </cell>
        </row>
        <row r="418">
          <cell r="A418" t="str">
            <v>03M04T</v>
          </cell>
          <cell r="B418" t="str">
            <v>Otites moyennes et autres infections des voies aériennes supérieures, âge supérieur à 17 ans, très courte durée</v>
          </cell>
          <cell r="E418" t="str">
            <v>D10</v>
          </cell>
          <cell r="F418" t="str">
            <v>ORL, Stomatologie</v>
          </cell>
        </row>
        <row r="419">
          <cell r="A419" t="str">
            <v>03M051</v>
          </cell>
          <cell r="B419" t="str">
            <v>Troubles de l'équilibre, niveau 1</v>
          </cell>
          <cell r="E419" t="str">
            <v>D10</v>
          </cell>
          <cell r="F419" t="str">
            <v>ORL, Stomatologie</v>
          </cell>
        </row>
        <row r="420">
          <cell r="A420" t="str">
            <v>03M052</v>
          </cell>
          <cell r="B420" t="str">
            <v>Troubles de l'équilibre, niveau 2</v>
          </cell>
          <cell r="E420" t="str">
            <v>D10</v>
          </cell>
          <cell r="F420" t="str">
            <v>ORL, Stomatologie</v>
          </cell>
        </row>
        <row r="421">
          <cell r="A421" t="str">
            <v>03M053</v>
          </cell>
          <cell r="B421" t="str">
            <v>Troubles de l'équilibre, niveau 3</v>
          </cell>
          <cell r="E421" t="str">
            <v>D10</v>
          </cell>
          <cell r="F421" t="str">
            <v>ORL, Stomatologie</v>
          </cell>
        </row>
        <row r="422">
          <cell r="A422" t="str">
            <v>03M054</v>
          </cell>
          <cell r="B422" t="str">
            <v>Troubles de l'équilibre, niveau 4</v>
          </cell>
          <cell r="E422" t="str">
            <v>D10</v>
          </cell>
          <cell r="F422" t="str">
            <v>ORL, Stomatologie</v>
          </cell>
        </row>
        <row r="423">
          <cell r="A423" t="str">
            <v>03M05T</v>
          </cell>
          <cell r="B423" t="str">
            <v>Troubles de l'équilibre, très courte durée</v>
          </cell>
          <cell r="E423" t="str">
            <v>D10</v>
          </cell>
          <cell r="F423" t="str">
            <v>ORL, Stomatologie</v>
          </cell>
        </row>
        <row r="424">
          <cell r="A424" t="str">
            <v>03M061</v>
          </cell>
          <cell r="B424" t="str">
            <v>Epistaxis, niveau 1</v>
          </cell>
          <cell r="E424" t="str">
            <v>D10</v>
          </cell>
          <cell r="F424" t="str">
            <v>ORL, Stomatologie</v>
          </cell>
        </row>
        <row r="425">
          <cell r="A425" t="str">
            <v>03M062</v>
          </cell>
          <cell r="B425" t="str">
            <v>Epistaxis, niveau 2</v>
          </cell>
          <cell r="E425" t="str">
            <v>D10</v>
          </cell>
          <cell r="F425" t="str">
            <v>ORL, Stomatologie</v>
          </cell>
        </row>
        <row r="426">
          <cell r="A426" t="str">
            <v>03M063</v>
          </cell>
          <cell r="B426" t="str">
            <v>Epistaxis, niveau 3</v>
          </cell>
          <cell r="E426" t="str">
            <v>D10</v>
          </cell>
          <cell r="F426" t="str">
            <v>ORL, Stomatologie</v>
          </cell>
        </row>
        <row r="427">
          <cell r="A427" t="str">
            <v>03M064</v>
          </cell>
          <cell r="B427" t="str">
            <v>Epistaxis, niveau 4</v>
          </cell>
          <cell r="E427" t="str">
            <v>D10</v>
          </cell>
          <cell r="F427" t="str">
            <v>ORL, Stomatologie</v>
          </cell>
        </row>
        <row r="428">
          <cell r="A428" t="str">
            <v>03M06T</v>
          </cell>
          <cell r="B428" t="str">
            <v>Epistaxis, très courte durée</v>
          </cell>
          <cell r="E428" t="str">
            <v>D10</v>
          </cell>
          <cell r="F428" t="str">
            <v>ORL, Stomatologie</v>
          </cell>
        </row>
        <row r="429">
          <cell r="A429" t="str">
            <v>03M071</v>
          </cell>
          <cell r="B429" t="str">
            <v>Tumeurs malignes des oreilles, du nez, de la gorge ou de la bouche, niveau 1</v>
          </cell>
          <cell r="E429" t="str">
            <v>D10</v>
          </cell>
          <cell r="F429" t="str">
            <v>ORL, Stomatologie</v>
          </cell>
        </row>
        <row r="430">
          <cell r="A430" t="str">
            <v>03M072</v>
          </cell>
          <cell r="B430" t="str">
            <v>Tumeurs malignes des oreilles, du nez, de la gorge ou de la bouche, niveau 2</v>
          </cell>
          <cell r="E430" t="str">
            <v>D10</v>
          </cell>
          <cell r="F430" t="str">
            <v>ORL, Stomatologie</v>
          </cell>
        </row>
        <row r="431">
          <cell r="A431" t="str">
            <v>03M073</v>
          </cell>
          <cell r="B431" t="str">
            <v>Tumeurs malignes des oreilles, du nez, de la gorge ou de la bouche, niveau 3</v>
          </cell>
          <cell r="E431" t="str">
            <v>D10</v>
          </cell>
          <cell r="F431" t="str">
            <v>ORL, Stomatologie</v>
          </cell>
        </row>
        <row r="432">
          <cell r="A432" t="str">
            <v>03M074</v>
          </cell>
          <cell r="B432" t="str">
            <v>Tumeurs malignes des oreilles, du nez, de la gorge ou de la bouche, niveau 4</v>
          </cell>
          <cell r="E432" t="str">
            <v>D10</v>
          </cell>
          <cell r="F432" t="str">
            <v>ORL, Stomatologie</v>
          </cell>
        </row>
        <row r="433">
          <cell r="A433" t="str">
            <v>03M07T</v>
          </cell>
          <cell r="B433" t="str">
            <v>Tumeurs malignes des oreilles, du nez, de la gorge ou de la bouche, très courte durée</v>
          </cell>
          <cell r="E433" t="str">
            <v>D10</v>
          </cell>
          <cell r="F433" t="str">
            <v>ORL, Stomatologie</v>
          </cell>
        </row>
        <row r="434">
          <cell r="A434" t="str">
            <v>03M081</v>
          </cell>
          <cell r="B434" t="str">
            <v>Autres diagnostics portant sur les oreilles, le nez, la gorge ou la bouche, âge inférieur à 18 ans, niveau 1</v>
          </cell>
          <cell r="E434" t="str">
            <v>D10</v>
          </cell>
          <cell r="F434" t="str">
            <v>ORL, Stomatologie</v>
          </cell>
        </row>
        <row r="435">
          <cell r="A435" t="str">
            <v>03M082</v>
          </cell>
          <cell r="B435" t="str">
            <v>Autres diagnostics portant sur les oreilles, le nez, la gorge ou la bouche, âge inférieur à 18 ans, niveau 2</v>
          </cell>
          <cell r="E435" t="str">
            <v>D10</v>
          </cell>
          <cell r="F435" t="str">
            <v>ORL, Stomatologie</v>
          </cell>
        </row>
        <row r="436">
          <cell r="A436" t="str">
            <v>03M083</v>
          </cell>
          <cell r="B436" t="str">
            <v>Autres diagnostics portant sur les oreilles, le nez, la gorge ou la bouche, âge inférieur à 18 ans, niveau 3</v>
          </cell>
          <cell r="E436" t="str">
            <v>D10</v>
          </cell>
          <cell r="F436" t="str">
            <v>ORL, Stomatologie</v>
          </cell>
        </row>
        <row r="437">
          <cell r="A437" t="str">
            <v>03M084</v>
          </cell>
          <cell r="B437" t="str">
            <v>Autres diagnostics portant sur les oreilles, le nez, la gorge ou la bouche, âge inférieur à 18 ans, niveau 4</v>
          </cell>
          <cell r="E437" t="str">
            <v>D10</v>
          </cell>
          <cell r="F437" t="str">
            <v>ORL, Stomatologie</v>
          </cell>
        </row>
        <row r="438">
          <cell r="A438" t="str">
            <v>03M08T</v>
          </cell>
          <cell r="B438" t="str">
            <v>Autres diagnostics portant sur les oreilles, le nez, la gorge ou la bouche, âge inférieur à 18 ans, très courte durée</v>
          </cell>
          <cell r="E438" t="str">
            <v>D10</v>
          </cell>
          <cell r="F438" t="str">
            <v>ORL, Stomatologie</v>
          </cell>
        </row>
        <row r="439">
          <cell r="A439" t="str">
            <v>03M091</v>
          </cell>
          <cell r="B439" t="str">
            <v>Autres diagnostics portant sur les oreilles, le nez, la gorge ou la bouche, âge supérieur à 17 ans, niveau 1</v>
          </cell>
          <cell r="E439" t="str">
            <v>D10</v>
          </cell>
          <cell r="F439" t="str">
            <v>ORL, Stomatologie</v>
          </cell>
        </row>
        <row r="440">
          <cell r="A440" t="str">
            <v>03M092</v>
          </cell>
          <cell r="B440" t="str">
            <v>Autres diagnostics portant sur les oreilles, le nez, la gorge ou la bouche, âge supérieur à 17 ans, niveau 2</v>
          </cell>
          <cell r="E440" t="str">
            <v>D10</v>
          </cell>
          <cell r="F440" t="str">
            <v>ORL, Stomatologie</v>
          </cell>
        </row>
        <row r="441">
          <cell r="A441" t="str">
            <v>03M093</v>
          </cell>
          <cell r="B441" t="str">
            <v>Autres diagnostics portant sur les oreilles, le nez, la gorge ou la bouche, âge supérieur à 17 ans, niveau 3</v>
          </cell>
          <cell r="E441" t="str">
            <v>D10</v>
          </cell>
          <cell r="F441" t="str">
            <v>ORL, Stomatologie</v>
          </cell>
        </row>
        <row r="442">
          <cell r="A442" t="str">
            <v>03M094</v>
          </cell>
          <cell r="B442" t="str">
            <v>Autres diagnostics portant sur les oreilles, le nez, la gorge ou la bouche, âge supérieur à 17 ans, niveau 4</v>
          </cell>
          <cell r="E442" t="str">
            <v>D10</v>
          </cell>
          <cell r="F442" t="str">
            <v>ORL, Stomatologie</v>
          </cell>
        </row>
        <row r="443">
          <cell r="A443" t="str">
            <v>03M09T</v>
          </cell>
          <cell r="B443" t="str">
            <v>Autres diagnostics portant sur les oreilles, le nez, la gorge ou la bouche, âge supérieur à 17 ans, très courte durée</v>
          </cell>
          <cell r="E443" t="str">
            <v>D10</v>
          </cell>
          <cell r="F443" t="str">
            <v>ORL, Stomatologie</v>
          </cell>
        </row>
        <row r="444">
          <cell r="A444" t="str">
            <v>03M101</v>
          </cell>
          <cell r="B444" t="str">
            <v>Affections de la bouche et des dents sans certaines extractions, réparations ou prothèses dentaires, âge inférieur à 18 ans, niveau 1</v>
          </cell>
          <cell r="E444" t="str">
            <v>D10</v>
          </cell>
          <cell r="F444" t="str">
            <v>ORL, Stomatologie</v>
          </cell>
        </row>
        <row r="445">
          <cell r="A445" t="str">
            <v>03M102</v>
          </cell>
          <cell r="B445" t="str">
            <v>Affections de la bouche et des dents sans certaines extractions, réparations ou prothèses dentaires, âge inférieur à 18 ans, niveau 2</v>
          </cell>
          <cell r="E445" t="str">
            <v>D10</v>
          </cell>
          <cell r="F445" t="str">
            <v>ORL, Stomatologie</v>
          </cell>
        </row>
        <row r="446">
          <cell r="A446" t="str">
            <v>03M103</v>
          </cell>
          <cell r="B446" t="str">
            <v>Affections de la bouche et des dents sans certaines extractions, réparations ou prothèses dentaires, âge inférieur à 18 ans, niveau 3</v>
          </cell>
          <cell r="E446" t="str">
            <v>D10</v>
          </cell>
          <cell r="F446" t="str">
            <v>ORL, Stomatologie</v>
          </cell>
        </row>
        <row r="447">
          <cell r="A447" t="str">
            <v>03M104</v>
          </cell>
          <cell r="B447" t="str">
            <v>Affections de la bouche et des dents sans certaines extractions, réparations ou prothèses dentaires, âge inférieur à 18 ans, niveau 4</v>
          </cell>
          <cell r="E447" t="str">
            <v>D10</v>
          </cell>
          <cell r="F447" t="str">
            <v>ORL, Stomatologie</v>
          </cell>
        </row>
        <row r="448">
          <cell r="A448" t="str">
            <v>03M10T</v>
          </cell>
          <cell r="B448" t="str">
            <v>Affections de la bouche et des dents sans certaines extractions, réparations ou prothèses dentaires, âge inférieur à 18 ans, très courte durée</v>
          </cell>
          <cell r="E448" t="str">
            <v>D10</v>
          </cell>
          <cell r="F448" t="str">
            <v>ORL, Stomatologie</v>
          </cell>
        </row>
        <row r="449">
          <cell r="A449" t="str">
            <v>03M111</v>
          </cell>
          <cell r="B449" t="str">
            <v>Affections de la bouche et des dents sans certaines extractions, réparations ou prothèses dentaires, âge supérieur à 17 ans, niveau 1</v>
          </cell>
          <cell r="E449" t="str">
            <v>D10</v>
          </cell>
          <cell r="F449" t="str">
            <v>ORL, Stomatologie</v>
          </cell>
        </row>
        <row r="450">
          <cell r="A450" t="str">
            <v>03M112</v>
          </cell>
          <cell r="B450" t="str">
            <v>Affections de la bouche et des dents sans certaines extractions, réparations ou prothèses dentaires, âge supérieur à 17 ans, niveau 2</v>
          </cell>
          <cell r="E450" t="str">
            <v>D10</v>
          </cell>
          <cell r="F450" t="str">
            <v>ORL, Stomatologie</v>
          </cell>
        </row>
        <row r="451">
          <cell r="A451" t="str">
            <v>03M113</v>
          </cell>
          <cell r="B451" t="str">
            <v>Affections de la bouche et des dents sans certaines extractions, réparations ou prothèses dentaires, âge supérieur à 17 ans, niveau 3</v>
          </cell>
          <cell r="E451" t="str">
            <v>D10</v>
          </cell>
          <cell r="F451" t="str">
            <v>ORL, Stomatologie</v>
          </cell>
        </row>
        <row r="452">
          <cell r="A452" t="str">
            <v>03M114</v>
          </cell>
          <cell r="B452" t="str">
            <v>Affections de la bouche et des dents sans certaines extractions, réparations ou prothèses dentaires, âge supérieur à 17 ans, niveau 4</v>
          </cell>
          <cell r="E452" t="str">
            <v>D10</v>
          </cell>
          <cell r="F452" t="str">
            <v>ORL, Stomatologie</v>
          </cell>
        </row>
        <row r="453">
          <cell r="A453" t="str">
            <v>03M11T</v>
          </cell>
          <cell r="B453" t="str">
            <v>Affections de la bouche et des dents sans certaines extractions, réparations ou prothèses dentaires, âge supérieur à 17 ans, très courte durée</v>
          </cell>
          <cell r="E453" t="str">
            <v>D10</v>
          </cell>
          <cell r="F453" t="str">
            <v>ORL, Stomatologie</v>
          </cell>
        </row>
        <row r="454">
          <cell r="A454" t="str">
            <v>03M121</v>
          </cell>
          <cell r="B454" t="str">
            <v>Infections aigües sévères des voies aériennes supérieures, âge inférieur à 18 ans, niveau 1</v>
          </cell>
          <cell r="E454" t="str">
            <v>D10</v>
          </cell>
          <cell r="F454" t="str">
            <v>ORL, Stomatologie</v>
          </cell>
        </row>
        <row r="455">
          <cell r="A455" t="str">
            <v>03M122</v>
          </cell>
          <cell r="B455" t="str">
            <v>Infections aigües sévères des voies aériennes supérieures, âge inférieur à 18 ans, niveau 2</v>
          </cell>
          <cell r="E455" t="str">
            <v>D10</v>
          </cell>
          <cell r="F455" t="str">
            <v>ORL, Stomatologie</v>
          </cell>
        </row>
        <row r="456">
          <cell r="A456" t="str">
            <v>03M123</v>
          </cell>
          <cell r="B456" t="str">
            <v>Infections aigües sévères des voies aériennes supérieures, âge inférieur à 18 ans, niveau 3</v>
          </cell>
          <cell r="E456" t="str">
            <v>D10</v>
          </cell>
          <cell r="F456" t="str">
            <v>ORL, Stomatologie</v>
          </cell>
        </row>
        <row r="457">
          <cell r="A457" t="str">
            <v>03M124</v>
          </cell>
          <cell r="B457" t="str">
            <v>Infections aigües sévères des voies aériennes supérieures, âge inférieur à 18 ans, niveau 4</v>
          </cell>
          <cell r="E457" t="str">
            <v>D10</v>
          </cell>
          <cell r="F457" t="str">
            <v>ORL, Stomatologie</v>
          </cell>
        </row>
        <row r="458">
          <cell r="A458" t="str">
            <v>03M131</v>
          </cell>
          <cell r="B458" t="str">
            <v>Infections aigües sévères des voies aériennes supérieures, âge supérieur à 17 ans, niveau 1</v>
          </cell>
          <cell r="E458" t="str">
            <v>D10</v>
          </cell>
          <cell r="F458" t="str">
            <v>ORL, Stomatologie</v>
          </cell>
        </row>
        <row r="459">
          <cell r="A459" t="str">
            <v>03M132</v>
          </cell>
          <cell r="B459" t="str">
            <v>Infections aigües sévères des voies aériennes supérieures, âge supérieur à 17 ans, niveau 2</v>
          </cell>
          <cell r="E459" t="str">
            <v>D10</v>
          </cell>
          <cell r="F459" t="str">
            <v>ORL, Stomatologie</v>
          </cell>
        </row>
        <row r="460">
          <cell r="A460" t="str">
            <v>03M133</v>
          </cell>
          <cell r="B460" t="str">
            <v>Infections aigües sévères des voies aériennes supérieures, âge supérieur à 17 ans, niveau 3</v>
          </cell>
          <cell r="E460" t="str">
            <v>D10</v>
          </cell>
          <cell r="F460" t="str">
            <v>ORL, Stomatologie</v>
          </cell>
        </row>
        <row r="461">
          <cell r="A461" t="str">
            <v>03M134</v>
          </cell>
          <cell r="B461" t="str">
            <v>Infections aigües sévères des voies aériennes supérieures, âge supérieur à 17 ans, niveau 4</v>
          </cell>
          <cell r="E461" t="str">
            <v>D10</v>
          </cell>
          <cell r="F461" t="str">
            <v>ORL, Stomatologie</v>
          </cell>
        </row>
        <row r="462">
          <cell r="A462" t="str">
            <v>03M14Z</v>
          </cell>
          <cell r="B462" t="str">
            <v>Explorations et surveillance pour affections ORL</v>
          </cell>
          <cell r="E462" t="str">
            <v>D10</v>
          </cell>
          <cell r="F462" t="str">
            <v>ORL, Stomatologie</v>
          </cell>
        </row>
        <row r="463">
          <cell r="A463" t="str">
            <v>03M15T</v>
          </cell>
          <cell r="B463" t="str">
            <v>Symptômes et autres recours aux soins de la CMD 03, très courte durée</v>
          </cell>
          <cell r="E463" t="str">
            <v>D10</v>
          </cell>
          <cell r="F463" t="str">
            <v>ORL, Stomatologie</v>
          </cell>
        </row>
        <row r="464">
          <cell r="A464" t="str">
            <v>03M15Z</v>
          </cell>
          <cell r="B464" t="str">
            <v>Symptômes et autres recours aux soins de la CMD 03</v>
          </cell>
          <cell r="E464" t="str">
            <v>D10</v>
          </cell>
          <cell r="F464" t="str">
            <v>ORL, Stomatologie</v>
          </cell>
        </row>
        <row r="465">
          <cell r="A465" t="str">
            <v>04C021</v>
          </cell>
          <cell r="B465" t="str">
            <v>Interventions majeures sur le thorax, niveau 1</v>
          </cell>
          <cell r="E465" t="str">
            <v>D09</v>
          </cell>
          <cell r="F465" t="str">
            <v>Pneumologie</v>
          </cell>
        </row>
        <row r="466">
          <cell r="A466" t="str">
            <v>04C022</v>
          </cell>
          <cell r="B466" t="str">
            <v>Interventions majeures sur le thorax, niveau 2</v>
          </cell>
          <cell r="E466" t="str">
            <v>D09</v>
          </cell>
          <cell r="F466" t="str">
            <v>Pneumologie</v>
          </cell>
        </row>
        <row r="467">
          <cell r="A467" t="str">
            <v>04C023</v>
          </cell>
          <cell r="B467" t="str">
            <v>Interventions majeures sur le thorax, niveau 3</v>
          </cell>
          <cell r="E467" t="str">
            <v>D09</v>
          </cell>
          <cell r="F467" t="str">
            <v>Pneumologie</v>
          </cell>
        </row>
        <row r="468">
          <cell r="A468" t="str">
            <v>04C024</v>
          </cell>
          <cell r="B468" t="str">
            <v>Interventions majeures sur le thorax, niveau 4</v>
          </cell>
          <cell r="E468" t="str">
            <v>D09</v>
          </cell>
          <cell r="F468" t="str">
            <v>Pneumologie</v>
          </cell>
        </row>
        <row r="469">
          <cell r="A469" t="str">
            <v>04C031</v>
          </cell>
          <cell r="B469" t="str">
            <v>Autres interventions chirurgicales sur le système respiratoire, niveau 1</v>
          </cell>
          <cell r="E469" t="str">
            <v>D09</v>
          </cell>
          <cell r="F469" t="str">
            <v>Pneumologie</v>
          </cell>
        </row>
        <row r="470">
          <cell r="A470" t="str">
            <v>04C032</v>
          </cell>
          <cell r="B470" t="str">
            <v>Autres interventions chirurgicales sur le système respiratoire, niveau 2</v>
          </cell>
          <cell r="E470" t="str">
            <v>D09</v>
          </cell>
          <cell r="F470" t="str">
            <v>Pneumologie</v>
          </cell>
        </row>
        <row r="471">
          <cell r="A471" t="str">
            <v>04C033</v>
          </cell>
          <cell r="B471" t="str">
            <v>Autres interventions chirurgicales sur le système respiratoire, niveau 3</v>
          </cell>
          <cell r="E471" t="str">
            <v>D09</v>
          </cell>
          <cell r="F471" t="str">
            <v>Pneumologie</v>
          </cell>
        </row>
        <row r="472">
          <cell r="A472" t="str">
            <v>04C034</v>
          </cell>
          <cell r="B472" t="str">
            <v>Autres interventions chirurgicales sur le système respiratoire, niveau 4</v>
          </cell>
          <cell r="E472" t="str">
            <v>D09</v>
          </cell>
          <cell r="F472" t="str">
            <v>Pneumologie</v>
          </cell>
        </row>
        <row r="473">
          <cell r="A473" t="str">
            <v>04C041</v>
          </cell>
          <cell r="B473" t="str">
            <v>Interventions sous thoracoscopie, niveau 1</v>
          </cell>
          <cell r="E473" t="str">
            <v>D09</v>
          </cell>
          <cell r="F473" t="str">
            <v>Pneumologie</v>
          </cell>
        </row>
        <row r="474">
          <cell r="A474" t="str">
            <v>04C042</v>
          </cell>
          <cell r="B474" t="str">
            <v>Interventions sous thoracoscopie, niveau 2</v>
          </cell>
          <cell r="E474" t="str">
            <v>D09</v>
          </cell>
          <cell r="F474" t="str">
            <v>Pneumologie</v>
          </cell>
        </row>
        <row r="475">
          <cell r="A475" t="str">
            <v>04C043</v>
          </cell>
          <cell r="B475" t="str">
            <v>Interventions sous thoracoscopie, niveau 3</v>
          </cell>
          <cell r="E475" t="str">
            <v>D09</v>
          </cell>
          <cell r="F475" t="str">
            <v>Pneumologie</v>
          </cell>
        </row>
        <row r="476">
          <cell r="A476" t="str">
            <v>04C044</v>
          </cell>
          <cell r="B476" t="str">
            <v>Interventions sous thoracoscopie, niveau 4</v>
          </cell>
          <cell r="E476" t="str">
            <v>D09</v>
          </cell>
          <cell r="F476" t="str">
            <v>Pneumologie</v>
          </cell>
        </row>
        <row r="477">
          <cell r="A477" t="str">
            <v>04K02J</v>
          </cell>
          <cell r="B477" t="str">
            <v>Séjours comprenant une endoscopie bronchique, en ambulatoire</v>
          </cell>
          <cell r="E477" t="str">
            <v>D09</v>
          </cell>
          <cell r="F477" t="str">
            <v>Pneumologie</v>
          </cell>
        </row>
        <row r="478">
          <cell r="A478" t="str">
            <v>04M021</v>
          </cell>
          <cell r="B478" t="str">
            <v>Bronchites et asthme, âge inférieur à 18 ans, niveau 1</v>
          </cell>
          <cell r="E478" t="str">
            <v>D09</v>
          </cell>
          <cell r="F478" t="str">
            <v>Pneumologie</v>
          </cell>
        </row>
        <row r="479">
          <cell r="A479" t="str">
            <v>04M022</v>
          </cell>
          <cell r="B479" t="str">
            <v>Bronchites et asthme, âge inférieur à 18 ans, niveau 2</v>
          </cell>
          <cell r="E479" t="str">
            <v>D09</v>
          </cell>
          <cell r="F479" t="str">
            <v>Pneumologie</v>
          </cell>
        </row>
        <row r="480">
          <cell r="A480" t="str">
            <v>04M023</v>
          </cell>
          <cell r="B480" t="str">
            <v>Bronchites et asthme, âge inférieur à 18 ans, niveau 3</v>
          </cell>
          <cell r="E480" t="str">
            <v>D09</v>
          </cell>
          <cell r="F480" t="str">
            <v>Pneumologie</v>
          </cell>
        </row>
        <row r="481">
          <cell r="A481" t="str">
            <v>04M024</v>
          </cell>
          <cell r="B481" t="str">
            <v>Bronchites et asthme, âge inférieur à 18 ans, niveau 4</v>
          </cell>
          <cell r="E481" t="str">
            <v>D09</v>
          </cell>
          <cell r="F481" t="str">
            <v>Pneumologie</v>
          </cell>
        </row>
        <row r="482">
          <cell r="A482" t="str">
            <v>04M02T</v>
          </cell>
          <cell r="B482" t="str">
            <v>Bronchites et asthme, âge inférieur à 18 ans, très courte durée</v>
          </cell>
          <cell r="E482" t="str">
            <v>D09</v>
          </cell>
          <cell r="F482" t="str">
            <v>Pneumologie</v>
          </cell>
        </row>
        <row r="483">
          <cell r="A483" t="str">
            <v>04M031</v>
          </cell>
          <cell r="B483" t="str">
            <v>Bronchites et asthme, âge supérieur à 17 ans, niveau 1</v>
          </cell>
          <cell r="E483" t="str">
            <v>D09</v>
          </cell>
          <cell r="F483" t="str">
            <v>Pneumologie</v>
          </cell>
        </row>
        <row r="484">
          <cell r="A484" t="str">
            <v>04M032</v>
          </cell>
          <cell r="B484" t="str">
            <v>Bronchites et asthme, âge supérieur à 17 ans, niveau 2</v>
          </cell>
          <cell r="E484" t="str">
            <v>D09</v>
          </cell>
          <cell r="F484" t="str">
            <v>Pneumologie</v>
          </cell>
        </row>
        <row r="485">
          <cell r="A485" t="str">
            <v>04M033</v>
          </cell>
          <cell r="B485" t="str">
            <v>Bronchites et asthme, âge supérieur à 17 ans, niveau 3</v>
          </cell>
          <cell r="E485" t="str">
            <v>D09</v>
          </cell>
          <cell r="F485" t="str">
            <v>Pneumologie</v>
          </cell>
        </row>
        <row r="486">
          <cell r="A486" t="str">
            <v>04M034</v>
          </cell>
          <cell r="B486" t="str">
            <v>Bronchites et asthme, âge supérieur à 17 ans, niveau 4</v>
          </cell>
          <cell r="E486" t="str">
            <v>D09</v>
          </cell>
          <cell r="F486" t="str">
            <v>Pneumologie</v>
          </cell>
        </row>
        <row r="487">
          <cell r="A487" t="str">
            <v>04M03T</v>
          </cell>
          <cell r="B487" t="str">
            <v>Bronchites et asthme, âge supérieur à 17 ans, très courte durée</v>
          </cell>
          <cell r="E487" t="str">
            <v>D09</v>
          </cell>
          <cell r="F487" t="str">
            <v>Pneumologie</v>
          </cell>
        </row>
        <row r="488">
          <cell r="A488" t="str">
            <v>04M041</v>
          </cell>
          <cell r="B488" t="str">
            <v>Pneumonies et pleurésies banales, âge inférieur à 18 ans, niveau 1</v>
          </cell>
          <cell r="E488" t="str">
            <v>D09</v>
          </cell>
          <cell r="F488" t="str">
            <v>Pneumologie</v>
          </cell>
        </row>
        <row r="489">
          <cell r="A489" t="str">
            <v>04M042</v>
          </cell>
          <cell r="B489" t="str">
            <v>Pneumonies et pleurésies banales, âge inférieur à 18 ans, niveau 2</v>
          </cell>
          <cell r="E489" t="str">
            <v>D09</v>
          </cell>
          <cell r="F489" t="str">
            <v>Pneumologie</v>
          </cell>
        </row>
        <row r="490">
          <cell r="A490" t="str">
            <v>04M043</v>
          </cell>
          <cell r="B490" t="str">
            <v>Pneumonies et pleurésies banales, âge inférieur à 18 ans, niveau 3</v>
          </cell>
          <cell r="E490" t="str">
            <v>D09</v>
          </cell>
          <cell r="F490" t="str">
            <v>Pneumologie</v>
          </cell>
        </row>
        <row r="491">
          <cell r="A491" t="str">
            <v>04M044</v>
          </cell>
          <cell r="B491" t="str">
            <v>Pneumonies et pleurésies banales, âge inférieur à 18 ans, niveau 4</v>
          </cell>
          <cell r="E491" t="str">
            <v>D09</v>
          </cell>
          <cell r="F491" t="str">
            <v>Pneumologie</v>
          </cell>
        </row>
        <row r="492">
          <cell r="A492" t="str">
            <v>04M051</v>
          </cell>
          <cell r="B492" t="str">
            <v>Pneumonies et pleurésies banales, âge supérieur à 17 ans, niveau 1</v>
          </cell>
          <cell r="E492" t="str">
            <v>D09</v>
          </cell>
          <cell r="F492" t="str">
            <v>Pneumologie</v>
          </cell>
        </row>
        <row r="493">
          <cell r="A493" t="str">
            <v>04M052</v>
          </cell>
          <cell r="B493" t="str">
            <v>Pneumonies et pleurésies banales, âge supérieur à 17 ans, niveau 2</v>
          </cell>
          <cell r="E493" t="str">
            <v>D09</v>
          </cell>
          <cell r="F493" t="str">
            <v>Pneumologie</v>
          </cell>
        </row>
        <row r="494">
          <cell r="A494" t="str">
            <v>04M053</v>
          </cell>
          <cell r="B494" t="str">
            <v>Pneumonies et pleurésies banales, âge supérieur à 17 ans, niveau 3</v>
          </cell>
          <cell r="E494" t="str">
            <v>D09</v>
          </cell>
          <cell r="F494" t="str">
            <v>Pneumologie</v>
          </cell>
        </row>
        <row r="495">
          <cell r="A495" t="str">
            <v>04M054</v>
          </cell>
          <cell r="B495" t="str">
            <v>Pneumonies et pleurésies banales, âge supérieur à 17 ans, niveau 4</v>
          </cell>
          <cell r="E495" t="str">
            <v>D09</v>
          </cell>
          <cell r="F495" t="str">
            <v>Pneumologie</v>
          </cell>
        </row>
        <row r="496">
          <cell r="A496" t="str">
            <v>04M05T</v>
          </cell>
          <cell r="B496" t="str">
            <v>Transferts et autres séjours pour pneumonies et pleurésies banales, âge supérieur à 17 ans</v>
          </cell>
          <cell r="E496" t="str">
            <v>D09</v>
          </cell>
          <cell r="F496" t="str">
            <v>Pneumologie</v>
          </cell>
        </row>
        <row r="497">
          <cell r="A497" t="str">
            <v>04M061</v>
          </cell>
          <cell r="B497" t="str">
            <v>Infections et inflammations respiratoires, âge inférieur à 18 ans, niveau 1</v>
          </cell>
          <cell r="E497" t="str">
            <v>D09</v>
          </cell>
          <cell r="F497" t="str">
            <v>Pneumologie</v>
          </cell>
        </row>
        <row r="498">
          <cell r="A498" t="str">
            <v>04M062</v>
          </cell>
          <cell r="B498" t="str">
            <v>Infections et inflammations respiratoires, âge inférieur à 18 ans, niveau 2</v>
          </cell>
          <cell r="E498" t="str">
            <v>D09</v>
          </cell>
          <cell r="F498" t="str">
            <v>Pneumologie</v>
          </cell>
        </row>
        <row r="499">
          <cell r="A499" t="str">
            <v>04M063</v>
          </cell>
          <cell r="B499" t="str">
            <v>Infections et inflammations respiratoires, âge inférieur à 18 ans, niveau 3</v>
          </cell>
          <cell r="E499" t="str">
            <v>D09</v>
          </cell>
          <cell r="F499" t="str">
            <v>Pneumologie</v>
          </cell>
        </row>
        <row r="500">
          <cell r="A500" t="str">
            <v>04M064</v>
          </cell>
          <cell r="B500" t="str">
            <v>Infections et inflammations respiratoires, âge inférieur à 18 ans, niveau 4</v>
          </cell>
          <cell r="E500" t="str">
            <v>D09</v>
          </cell>
          <cell r="F500" t="str">
            <v>Pneumologie</v>
          </cell>
        </row>
        <row r="501">
          <cell r="A501" t="str">
            <v>04M06T</v>
          </cell>
          <cell r="B501" t="str">
            <v>Transferts et autres séjours courts pour infections et inflammations respiratoires, âge inférieur à 18 ans</v>
          </cell>
          <cell r="E501" t="str">
            <v>D09</v>
          </cell>
          <cell r="F501" t="str">
            <v>Pneumologie</v>
          </cell>
        </row>
        <row r="502">
          <cell r="A502" t="str">
            <v>04M071</v>
          </cell>
          <cell r="B502" t="str">
            <v>Infections et inflammations respiratoires, âge supérieur à 17 ans, niveau 1</v>
          </cell>
          <cell r="E502" t="str">
            <v>D09</v>
          </cell>
          <cell r="F502" t="str">
            <v>Pneumologie</v>
          </cell>
        </row>
        <row r="503">
          <cell r="A503" t="str">
            <v>04M072</v>
          </cell>
          <cell r="B503" t="str">
            <v>Infections et inflammations respiratoires, âge supérieur à 17 ans, niveau 2</v>
          </cell>
          <cell r="E503" t="str">
            <v>D09</v>
          </cell>
          <cell r="F503" t="str">
            <v>Pneumologie</v>
          </cell>
        </row>
        <row r="504">
          <cell r="A504" t="str">
            <v>04M073</v>
          </cell>
          <cell r="B504" t="str">
            <v>Infections et inflammations respiratoires, âge supérieur à 17 ans, niveau 3</v>
          </cell>
          <cell r="E504" t="str">
            <v>D09</v>
          </cell>
          <cell r="F504" t="str">
            <v>Pneumologie</v>
          </cell>
        </row>
        <row r="505">
          <cell r="A505" t="str">
            <v>04M074</v>
          </cell>
          <cell r="B505" t="str">
            <v>Infections et inflammations respiratoires, âge supérieur à 17 ans, niveau 4</v>
          </cell>
          <cell r="E505" t="str">
            <v>D09</v>
          </cell>
          <cell r="F505" t="str">
            <v>Pneumologie</v>
          </cell>
        </row>
        <row r="506">
          <cell r="A506" t="str">
            <v>04M07T</v>
          </cell>
          <cell r="B506" t="str">
            <v>Transferts et autres séjours courts pour infections et inflammations respiratoires, âge supérieur à 17 ans</v>
          </cell>
          <cell r="E506" t="str">
            <v>D09</v>
          </cell>
          <cell r="F506" t="str">
            <v>Pneumologie</v>
          </cell>
        </row>
        <row r="507">
          <cell r="A507" t="str">
            <v>04M081</v>
          </cell>
          <cell r="B507" t="str">
            <v>Bronchopneumopathies chroniques, niveau 1</v>
          </cell>
          <cell r="E507" t="str">
            <v>D09</v>
          </cell>
          <cell r="F507" t="str">
            <v>Pneumologie</v>
          </cell>
        </row>
        <row r="508">
          <cell r="A508" t="str">
            <v>04M082</v>
          </cell>
          <cell r="B508" t="str">
            <v>Bronchopneumopathies chroniques, niveau 2</v>
          </cell>
          <cell r="E508" t="str">
            <v>D09</v>
          </cell>
          <cell r="F508" t="str">
            <v>Pneumologie</v>
          </cell>
        </row>
        <row r="509">
          <cell r="A509" t="str">
            <v>04M083</v>
          </cell>
          <cell r="B509" t="str">
            <v>Bronchopneumopathies chroniques, niveau 3</v>
          </cell>
          <cell r="E509" t="str">
            <v>D09</v>
          </cell>
          <cell r="F509" t="str">
            <v>Pneumologie</v>
          </cell>
        </row>
        <row r="510">
          <cell r="A510" t="str">
            <v>04M084</v>
          </cell>
          <cell r="B510" t="str">
            <v>Bronchopneumopathies chroniques, niveau 4</v>
          </cell>
          <cell r="E510" t="str">
            <v>D09</v>
          </cell>
          <cell r="F510" t="str">
            <v>Pneumologie</v>
          </cell>
        </row>
        <row r="511">
          <cell r="A511" t="str">
            <v>04M08T</v>
          </cell>
          <cell r="B511" t="str">
            <v>Bronchopneumopathies chroniques, très courte durée</v>
          </cell>
          <cell r="E511" t="str">
            <v>D09</v>
          </cell>
          <cell r="F511" t="str">
            <v>Pneumologie</v>
          </cell>
        </row>
        <row r="512">
          <cell r="A512" t="str">
            <v>04M091</v>
          </cell>
          <cell r="B512" t="str">
            <v>Tumeurs de l'appareil respiratoire, niveau 1</v>
          </cell>
          <cell r="E512" t="str">
            <v>D09</v>
          </cell>
          <cell r="F512" t="str">
            <v>Pneumologie</v>
          </cell>
        </row>
        <row r="513">
          <cell r="A513" t="str">
            <v>04M092</v>
          </cell>
          <cell r="B513" t="str">
            <v>Tumeurs de l'appareil respiratoire, niveau 2</v>
          </cell>
          <cell r="E513" t="str">
            <v>D09</v>
          </cell>
          <cell r="F513" t="str">
            <v>Pneumologie</v>
          </cell>
        </row>
        <row r="514">
          <cell r="A514" t="str">
            <v>04M093</v>
          </cell>
          <cell r="B514" t="str">
            <v>Tumeurs de l'appareil respiratoire, niveau 3</v>
          </cell>
          <cell r="E514" t="str">
            <v>D09</v>
          </cell>
          <cell r="F514" t="str">
            <v>Pneumologie</v>
          </cell>
        </row>
        <row r="515">
          <cell r="A515" t="str">
            <v>04M094</v>
          </cell>
          <cell r="B515" t="str">
            <v>Tumeurs de l'appareil respiratoire, niveau 4</v>
          </cell>
          <cell r="E515" t="str">
            <v>D09</v>
          </cell>
          <cell r="F515" t="str">
            <v>Pneumologie</v>
          </cell>
        </row>
        <row r="516">
          <cell r="A516" t="str">
            <v>04M09T</v>
          </cell>
          <cell r="B516" t="str">
            <v>Tumeurs de l'appareil respiratoire, très courte durée</v>
          </cell>
          <cell r="E516" t="str">
            <v>D09</v>
          </cell>
          <cell r="F516" t="str">
            <v>Pneumologie</v>
          </cell>
        </row>
        <row r="517">
          <cell r="A517" t="str">
            <v>04M101</v>
          </cell>
          <cell r="B517" t="str">
            <v>Embolies pulmonaires, niveau 1</v>
          </cell>
          <cell r="E517" t="str">
            <v>D09</v>
          </cell>
          <cell r="F517" t="str">
            <v>Pneumologie</v>
          </cell>
        </row>
        <row r="518">
          <cell r="A518" t="str">
            <v>04M102</v>
          </cell>
          <cell r="B518" t="str">
            <v>Embolies pulmonaires, niveau 2</v>
          </cell>
          <cell r="E518" t="str">
            <v>D09</v>
          </cell>
          <cell r="F518" t="str">
            <v>Pneumologie</v>
          </cell>
        </row>
        <row r="519">
          <cell r="A519" t="str">
            <v>04M103</v>
          </cell>
          <cell r="B519" t="str">
            <v>Embolies pulmonaires, niveau 3</v>
          </cell>
          <cell r="E519" t="str">
            <v>D09</v>
          </cell>
          <cell r="F519" t="str">
            <v>Pneumologie</v>
          </cell>
        </row>
        <row r="520">
          <cell r="A520" t="str">
            <v>04M104</v>
          </cell>
          <cell r="B520" t="str">
            <v>Embolies pulmonaires, niveau 4</v>
          </cell>
          <cell r="E520" t="str">
            <v>D09</v>
          </cell>
          <cell r="F520" t="str">
            <v>Pneumologie</v>
          </cell>
        </row>
        <row r="521">
          <cell r="A521" t="str">
            <v>04M10T</v>
          </cell>
          <cell r="B521" t="str">
            <v>Embolies pulmonaires, très courte durée</v>
          </cell>
          <cell r="E521" t="str">
            <v>D09</v>
          </cell>
          <cell r="F521" t="str">
            <v>Pneumologie</v>
          </cell>
        </row>
        <row r="522">
          <cell r="A522" t="str">
            <v>04M111</v>
          </cell>
          <cell r="B522" t="str">
            <v>Signes et symptômes respiratoires, niveau 1</v>
          </cell>
          <cell r="E522" t="str">
            <v>D09</v>
          </cell>
          <cell r="F522" t="str">
            <v>Pneumologie</v>
          </cell>
        </row>
        <row r="523">
          <cell r="A523" t="str">
            <v>04M112</v>
          </cell>
          <cell r="B523" t="str">
            <v>Signes et symptômes respiratoires, niveau 2</v>
          </cell>
          <cell r="E523" t="str">
            <v>D09</v>
          </cell>
          <cell r="F523" t="str">
            <v>Pneumologie</v>
          </cell>
        </row>
        <row r="524">
          <cell r="A524" t="str">
            <v>04M113</v>
          </cell>
          <cell r="B524" t="str">
            <v>Signes et symptômes respiratoires, niveau 3</v>
          </cell>
          <cell r="E524" t="str">
            <v>D09</v>
          </cell>
          <cell r="F524" t="str">
            <v>Pneumologie</v>
          </cell>
        </row>
        <row r="525">
          <cell r="A525" t="str">
            <v>04M114</v>
          </cell>
          <cell r="B525" t="str">
            <v>Signes et symptômes respiratoires, niveau 4</v>
          </cell>
          <cell r="E525" t="str">
            <v>D09</v>
          </cell>
          <cell r="F525" t="str">
            <v>Pneumologie</v>
          </cell>
        </row>
        <row r="526">
          <cell r="A526" t="str">
            <v>04M121</v>
          </cell>
          <cell r="B526" t="str">
            <v>Pneumothorax, niveau 1</v>
          </cell>
          <cell r="E526" t="str">
            <v>D09</v>
          </cell>
          <cell r="F526" t="str">
            <v>Pneumologie</v>
          </cell>
        </row>
        <row r="527">
          <cell r="A527" t="str">
            <v>04M122</v>
          </cell>
          <cell r="B527" t="str">
            <v>Pneumothorax, niveau 2</v>
          </cell>
          <cell r="E527" t="str">
            <v>D09</v>
          </cell>
          <cell r="F527" t="str">
            <v>Pneumologie</v>
          </cell>
        </row>
        <row r="528">
          <cell r="A528" t="str">
            <v>04M123</v>
          </cell>
          <cell r="B528" t="str">
            <v>Pneumothorax, niveau 3</v>
          </cell>
          <cell r="E528" t="str">
            <v>D09</v>
          </cell>
          <cell r="F528" t="str">
            <v>Pneumologie</v>
          </cell>
        </row>
        <row r="529">
          <cell r="A529" t="str">
            <v>04M124</v>
          </cell>
          <cell r="B529" t="str">
            <v>Pneumothorax, niveau 4</v>
          </cell>
          <cell r="E529" t="str">
            <v>D09</v>
          </cell>
          <cell r="F529" t="str">
            <v>Pneumologie</v>
          </cell>
        </row>
        <row r="530">
          <cell r="A530" t="str">
            <v>04M12T</v>
          </cell>
          <cell r="B530" t="str">
            <v>Pneumothorax, très courte durée</v>
          </cell>
          <cell r="E530" t="str">
            <v>D09</v>
          </cell>
          <cell r="F530" t="str">
            <v>Pneumologie</v>
          </cell>
        </row>
        <row r="531">
          <cell r="A531" t="str">
            <v>04M131</v>
          </cell>
          <cell r="B531" t="str">
            <v>Oedème pulmonaire et détresse respiratoire, niveau 1</v>
          </cell>
          <cell r="E531" t="str">
            <v>D09</v>
          </cell>
          <cell r="F531" t="str">
            <v>Pneumologie</v>
          </cell>
        </row>
        <row r="532">
          <cell r="A532" t="str">
            <v>04M132</v>
          </cell>
          <cell r="B532" t="str">
            <v>Oedème pulmonaire et détresse respiratoire, niveau 2</v>
          </cell>
          <cell r="E532" t="str">
            <v>D09</v>
          </cell>
          <cell r="F532" t="str">
            <v>Pneumologie</v>
          </cell>
        </row>
        <row r="533">
          <cell r="A533" t="str">
            <v>04M133</v>
          </cell>
          <cell r="B533" t="str">
            <v>Oedème pulmonaire et détresse respiratoire, niveau 3</v>
          </cell>
          <cell r="E533" t="str">
            <v>D09</v>
          </cell>
          <cell r="F533" t="str">
            <v>Pneumologie</v>
          </cell>
        </row>
        <row r="534">
          <cell r="A534" t="str">
            <v>04M134</v>
          </cell>
          <cell r="B534" t="str">
            <v>Oedème pulmonaire et détresse respiratoire, niveau 4</v>
          </cell>
          <cell r="E534" t="str">
            <v>D09</v>
          </cell>
          <cell r="F534" t="str">
            <v>Pneumologie</v>
          </cell>
        </row>
        <row r="535">
          <cell r="A535" t="str">
            <v>04M13T</v>
          </cell>
          <cell r="B535" t="str">
            <v>Oedème pulmonaire et détresse respiratoire, très courte durée</v>
          </cell>
          <cell r="E535" t="str">
            <v>D09</v>
          </cell>
          <cell r="F535" t="str">
            <v>Pneumologie</v>
          </cell>
        </row>
        <row r="536">
          <cell r="A536" t="str">
            <v>04M141</v>
          </cell>
          <cell r="B536" t="str">
            <v>Maladies pulmonaires interstitielles, niveau 1</v>
          </cell>
          <cell r="E536" t="str">
            <v>D09</v>
          </cell>
          <cell r="F536" t="str">
            <v>Pneumologie</v>
          </cell>
        </row>
        <row r="537">
          <cell r="A537" t="str">
            <v>04M142</v>
          </cell>
          <cell r="B537" t="str">
            <v>Maladies pulmonaires interstitielles, niveau 2</v>
          </cell>
          <cell r="E537" t="str">
            <v>D09</v>
          </cell>
          <cell r="F537" t="str">
            <v>Pneumologie</v>
          </cell>
        </row>
        <row r="538">
          <cell r="A538" t="str">
            <v>04M143</v>
          </cell>
          <cell r="B538" t="str">
            <v>Maladies pulmonaires interstitielles, niveau 3</v>
          </cell>
          <cell r="E538" t="str">
            <v>D09</v>
          </cell>
          <cell r="F538" t="str">
            <v>Pneumologie</v>
          </cell>
        </row>
        <row r="539">
          <cell r="A539" t="str">
            <v>04M144</v>
          </cell>
          <cell r="B539" t="str">
            <v>Maladies pulmonaires interstitielles, niveau 4</v>
          </cell>
          <cell r="E539" t="str">
            <v>D09</v>
          </cell>
          <cell r="F539" t="str">
            <v>Pneumologie</v>
          </cell>
        </row>
        <row r="540">
          <cell r="A540" t="str">
            <v>04M14T</v>
          </cell>
          <cell r="B540" t="str">
            <v>Maladies pulmonaires interstitielles, très courte durée</v>
          </cell>
          <cell r="E540" t="str">
            <v>D09</v>
          </cell>
          <cell r="F540" t="str">
            <v>Pneumologie</v>
          </cell>
        </row>
        <row r="541">
          <cell r="A541" t="str">
            <v>04M151</v>
          </cell>
          <cell r="B541" t="str">
            <v>Autres diagnostics portant sur le système respiratoire, niveau 1</v>
          </cell>
          <cell r="E541" t="str">
            <v>D09</v>
          </cell>
          <cell r="F541" t="str">
            <v>Pneumologie</v>
          </cell>
        </row>
        <row r="542">
          <cell r="A542" t="str">
            <v>04M152</v>
          </cell>
          <cell r="B542" t="str">
            <v>Autres diagnostics portant sur le système respiratoire, niveau 2</v>
          </cell>
          <cell r="E542" t="str">
            <v>D09</v>
          </cell>
          <cell r="F542" t="str">
            <v>Pneumologie</v>
          </cell>
        </row>
        <row r="543">
          <cell r="A543" t="str">
            <v>04M153</v>
          </cell>
          <cell r="B543" t="str">
            <v>Autres diagnostics portant sur le système respiratoire, niveau 3</v>
          </cell>
          <cell r="E543" t="str">
            <v>D09</v>
          </cell>
          <cell r="F543" t="str">
            <v>Pneumologie</v>
          </cell>
        </row>
        <row r="544">
          <cell r="A544" t="str">
            <v>04M154</v>
          </cell>
          <cell r="B544" t="str">
            <v>Autres diagnostics portant sur le système respiratoire, niveau 4</v>
          </cell>
          <cell r="E544" t="str">
            <v>D09</v>
          </cell>
          <cell r="F544" t="str">
            <v>Pneumologie</v>
          </cell>
        </row>
        <row r="545">
          <cell r="A545" t="str">
            <v>04M15T</v>
          </cell>
          <cell r="B545" t="str">
            <v>Autres diagnostics portant sur le système respiratoire, très courte durée</v>
          </cell>
          <cell r="E545" t="str">
            <v>D09</v>
          </cell>
          <cell r="F545" t="str">
            <v>Pneumologie</v>
          </cell>
        </row>
        <row r="546">
          <cell r="A546" t="str">
            <v>04M161</v>
          </cell>
          <cell r="B546" t="str">
            <v>Traumatismes thoraciques, niveau 1</v>
          </cell>
          <cell r="E546" t="str">
            <v>D09</v>
          </cell>
          <cell r="F546" t="str">
            <v>Pneumologie</v>
          </cell>
        </row>
        <row r="547">
          <cell r="A547" t="str">
            <v>04M162</v>
          </cell>
          <cell r="B547" t="str">
            <v>Traumatismes thoraciques, niveau 2</v>
          </cell>
          <cell r="E547" t="str">
            <v>D09</v>
          </cell>
          <cell r="F547" t="str">
            <v>Pneumologie</v>
          </cell>
        </row>
        <row r="548">
          <cell r="A548" t="str">
            <v>04M163</v>
          </cell>
          <cell r="B548" t="str">
            <v>Traumatismes thoraciques, niveau 3</v>
          </cell>
          <cell r="E548" t="str">
            <v>D09</v>
          </cell>
          <cell r="F548" t="str">
            <v>Pneumologie</v>
          </cell>
        </row>
        <row r="549">
          <cell r="A549" t="str">
            <v>04M164</v>
          </cell>
          <cell r="B549" t="str">
            <v>Traumatismes thoraciques, niveau 4</v>
          </cell>
          <cell r="E549" t="str">
            <v>D09</v>
          </cell>
          <cell r="F549" t="str">
            <v>Pneumologie</v>
          </cell>
        </row>
        <row r="550">
          <cell r="A550" t="str">
            <v>04M16T</v>
          </cell>
          <cell r="B550" t="str">
            <v>Traumatismes thoraciques, très courte durée</v>
          </cell>
          <cell r="E550" t="str">
            <v>D09</v>
          </cell>
          <cell r="F550" t="str">
            <v>Pneumologie</v>
          </cell>
        </row>
        <row r="551">
          <cell r="A551" t="str">
            <v>04M171</v>
          </cell>
          <cell r="B551" t="str">
            <v>Epanchements pleuraux, niveau 1</v>
          </cell>
          <cell r="E551" t="str">
            <v>D09</v>
          </cell>
          <cell r="F551" t="str">
            <v>Pneumologie</v>
          </cell>
        </row>
        <row r="552">
          <cell r="A552" t="str">
            <v>04M172</v>
          </cell>
          <cell r="B552" t="str">
            <v>Epanchements pleuraux, niveau 2</v>
          </cell>
          <cell r="E552" t="str">
            <v>D09</v>
          </cell>
          <cell r="F552" t="str">
            <v>Pneumologie</v>
          </cell>
        </row>
        <row r="553">
          <cell r="A553" t="str">
            <v>04M173</v>
          </cell>
          <cell r="B553" t="str">
            <v>Epanchements pleuraux, niveau 3</v>
          </cell>
          <cell r="E553" t="str">
            <v>D09</v>
          </cell>
          <cell r="F553" t="str">
            <v>Pneumologie</v>
          </cell>
        </row>
        <row r="554">
          <cell r="A554" t="str">
            <v>04M174</v>
          </cell>
          <cell r="B554" t="str">
            <v>Epanchements pleuraux, niveau 4</v>
          </cell>
          <cell r="E554" t="str">
            <v>D09</v>
          </cell>
          <cell r="F554" t="str">
            <v>Pneumologie</v>
          </cell>
        </row>
        <row r="555">
          <cell r="A555" t="str">
            <v>04M17T</v>
          </cell>
          <cell r="B555" t="str">
            <v>Epanchements pleuraux, très courte durée</v>
          </cell>
          <cell r="E555" t="str">
            <v>D09</v>
          </cell>
          <cell r="F555" t="str">
            <v>Pneumologie</v>
          </cell>
        </row>
        <row r="556">
          <cell r="A556" t="str">
            <v>04M181</v>
          </cell>
          <cell r="B556" t="str">
            <v>Bronchiolites, niveau 1</v>
          </cell>
          <cell r="E556" t="str">
            <v>D09</v>
          </cell>
          <cell r="F556" t="str">
            <v>Pneumologie</v>
          </cell>
        </row>
        <row r="557">
          <cell r="A557" t="str">
            <v>04M182</v>
          </cell>
          <cell r="B557" t="str">
            <v>Bronchiolites, niveau 2</v>
          </cell>
          <cell r="E557" t="str">
            <v>D09</v>
          </cell>
          <cell r="F557" t="str">
            <v>Pneumologie</v>
          </cell>
        </row>
        <row r="558">
          <cell r="A558" t="str">
            <v>04M183</v>
          </cell>
          <cell r="B558" t="str">
            <v>Bronchiolites, niveau 3</v>
          </cell>
          <cell r="E558" t="str">
            <v>D09</v>
          </cell>
          <cell r="F558" t="str">
            <v>Pneumologie</v>
          </cell>
        </row>
        <row r="559">
          <cell r="A559" t="str">
            <v>04M184</v>
          </cell>
          <cell r="B559" t="str">
            <v>Bronchiolites, niveau 4</v>
          </cell>
          <cell r="E559" t="str">
            <v>D09</v>
          </cell>
          <cell r="F559" t="str">
            <v>Pneumologie</v>
          </cell>
        </row>
        <row r="560">
          <cell r="A560" t="str">
            <v>04M18T</v>
          </cell>
          <cell r="B560" t="str">
            <v>Bronchiolites, très courte durée</v>
          </cell>
          <cell r="E560" t="str">
            <v>D09</v>
          </cell>
          <cell r="F560" t="str">
            <v>Pneumologie</v>
          </cell>
        </row>
        <row r="561">
          <cell r="A561" t="str">
            <v>04M191</v>
          </cell>
          <cell r="B561" t="str">
            <v>Tuberculoses, niveau 1</v>
          </cell>
          <cell r="E561" t="str">
            <v>D09</v>
          </cell>
          <cell r="F561" t="str">
            <v>Pneumologie</v>
          </cell>
        </row>
        <row r="562">
          <cell r="A562" t="str">
            <v>04M192</v>
          </cell>
          <cell r="B562" t="str">
            <v>Tuberculoses, niveau 2</v>
          </cell>
          <cell r="E562" t="str">
            <v>D09</v>
          </cell>
          <cell r="F562" t="str">
            <v>Pneumologie</v>
          </cell>
        </row>
        <row r="563">
          <cell r="A563" t="str">
            <v>04M193</v>
          </cell>
          <cell r="B563" t="str">
            <v>Tuberculoses, niveau 3</v>
          </cell>
          <cell r="E563" t="str">
            <v>D09</v>
          </cell>
          <cell r="F563" t="str">
            <v>Pneumologie</v>
          </cell>
        </row>
        <row r="564">
          <cell r="A564" t="str">
            <v>04M194</v>
          </cell>
          <cell r="B564" t="str">
            <v>Tuberculoses, niveau 4</v>
          </cell>
          <cell r="E564" t="str">
            <v>D09</v>
          </cell>
          <cell r="F564" t="str">
            <v>Pneumologie</v>
          </cell>
        </row>
        <row r="565">
          <cell r="A565" t="str">
            <v>04M19T</v>
          </cell>
          <cell r="B565" t="str">
            <v>Tuberculoses, très courte durée</v>
          </cell>
          <cell r="E565" t="str">
            <v>D09</v>
          </cell>
          <cell r="F565" t="str">
            <v>Pneumologie</v>
          </cell>
        </row>
        <row r="566">
          <cell r="A566" t="str">
            <v>04M201</v>
          </cell>
          <cell r="B566" t="str">
            <v>Bronchopneumopathies chroniques surinfectées, niveau 1</v>
          </cell>
          <cell r="E566" t="str">
            <v>D09</v>
          </cell>
          <cell r="F566" t="str">
            <v>Pneumologie</v>
          </cell>
        </row>
        <row r="567">
          <cell r="A567" t="str">
            <v>04M202</v>
          </cell>
          <cell r="B567" t="str">
            <v>Bronchopneumopathies chroniques surinfectées, niveau 2</v>
          </cell>
          <cell r="E567" t="str">
            <v>D09</v>
          </cell>
          <cell r="F567" t="str">
            <v>Pneumologie</v>
          </cell>
        </row>
        <row r="568">
          <cell r="A568" t="str">
            <v>04M203</v>
          </cell>
          <cell r="B568" t="str">
            <v>Bronchopneumopathies chroniques surinfectées, niveau 3</v>
          </cell>
          <cell r="E568" t="str">
            <v>D09</v>
          </cell>
          <cell r="F568" t="str">
            <v>Pneumologie</v>
          </cell>
        </row>
        <row r="569">
          <cell r="A569" t="str">
            <v>04M204</v>
          </cell>
          <cell r="B569" t="str">
            <v>Bronchopneumopathies chroniques surinfectées, niveau 4</v>
          </cell>
          <cell r="E569" t="str">
            <v>D09</v>
          </cell>
          <cell r="F569" t="str">
            <v>Pneumologie</v>
          </cell>
        </row>
        <row r="570">
          <cell r="A570" t="str">
            <v>04M20T</v>
          </cell>
          <cell r="B570" t="str">
            <v>Bronchopneumopathies chroniques surinfectées, très courte durée</v>
          </cell>
          <cell r="E570" t="str">
            <v>D09</v>
          </cell>
          <cell r="F570" t="str">
            <v>Pneumologie</v>
          </cell>
        </row>
        <row r="571">
          <cell r="A571" t="str">
            <v>04M211</v>
          </cell>
          <cell r="B571" t="str">
            <v>Suivis de greffe pulmonaire, niveau 1</v>
          </cell>
          <cell r="E571" t="str">
            <v>D09</v>
          </cell>
          <cell r="F571" t="str">
            <v>Pneumologie</v>
          </cell>
        </row>
        <row r="572">
          <cell r="A572" t="str">
            <v>04M212</v>
          </cell>
          <cell r="B572" t="str">
            <v>Suivis de greffe pulmonaire, niveau 2</v>
          </cell>
          <cell r="E572" t="str">
            <v>D09</v>
          </cell>
          <cell r="F572" t="str">
            <v>Pneumologie</v>
          </cell>
        </row>
        <row r="573">
          <cell r="A573" t="str">
            <v>04M213</v>
          </cell>
          <cell r="B573" t="str">
            <v>Suivis de greffe pulmonaire, niveau 3</v>
          </cell>
          <cell r="E573" t="str">
            <v>D09</v>
          </cell>
          <cell r="F573" t="str">
            <v>Pneumologie</v>
          </cell>
        </row>
        <row r="574">
          <cell r="A574" t="str">
            <v>04M214</v>
          </cell>
          <cell r="B574" t="str">
            <v>Suivis de greffe pulmonaire, niveau 4</v>
          </cell>
          <cell r="E574" t="str">
            <v>D09</v>
          </cell>
          <cell r="F574" t="str">
            <v>Pneumologie</v>
          </cell>
        </row>
        <row r="575">
          <cell r="A575" t="str">
            <v>04M22Z</v>
          </cell>
          <cell r="B575" t="str">
            <v>Explorations et surveillance pour affections de l'appareil respiratoire</v>
          </cell>
          <cell r="E575" t="str">
            <v>D09</v>
          </cell>
          <cell r="F575" t="str">
            <v>Pneumologie</v>
          </cell>
        </row>
        <row r="576">
          <cell r="A576" t="str">
            <v>04M23T</v>
          </cell>
          <cell r="B576" t="str">
            <v>Autres symptômes et recours aux soins de la CMD 04, très courte durée</v>
          </cell>
          <cell r="E576" t="str">
            <v>D09</v>
          </cell>
          <cell r="F576" t="str">
            <v>Pneumologie</v>
          </cell>
        </row>
        <row r="577">
          <cell r="A577" t="str">
            <v>04M23Z</v>
          </cell>
          <cell r="B577" t="str">
            <v>Autres symptômes et recours aux soins de la CMD 04</v>
          </cell>
          <cell r="E577" t="str">
            <v>D09</v>
          </cell>
          <cell r="F577" t="str">
            <v>Pneumologie</v>
          </cell>
        </row>
        <row r="578">
          <cell r="A578" t="str">
            <v>04M24E</v>
          </cell>
          <cell r="B578" t="str">
            <v>Affections de la CMD 04 avec décès : séjours de moins de 2 jours</v>
          </cell>
          <cell r="E578" t="str">
            <v>D09</v>
          </cell>
          <cell r="F578" t="str">
            <v>Pneumologie</v>
          </cell>
        </row>
        <row r="579">
          <cell r="A579" t="str">
            <v>04M251</v>
          </cell>
          <cell r="B579" t="str">
            <v>Grippes, niveau 1</v>
          </cell>
          <cell r="E579" t="str">
            <v>D09</v>
          </cell>
          <cell r="F579" t="str">
            <v>Pneumologie</v>
          </cell>
        </row>
        <row r="580">
          <cell r="A580" t="str">
            <v>04M252</v>
          </cell>
          <cell r="B580" t="str">
            <v>Grippes, niveau 2</v>
          </cell>
          <cell r="E580" t="str">
            <v>D09</v>
          </cell>
          <cell r="F580" t="str">
            <v>Pneumologie</v>
          </cell>
        </row>
        <row r="581">
          <cell r="A581" t="str">
            <v>04M253</v>
          </cell>
          <cell r="B581" t="str">
            <v>Grippes, niveau 3</v>
          </cell>
          <cell r="E581" t="str">
            <v>D09</v>
          </cell>
          <cell r="F581" t="str">
            <v>Pneumologie</v>
          </cell>
        </row>
        <row r="582">
          <cell r="A582" t="str">
            <v>04M254</v>
          </cell>
          <cell r="B582" t="str">
            <v>Grippes, niveau 4</v>
          </cell>
          <cell r="E582" t="str">
            <v>D09</v>
          </cell>
          <cell r="F582" t="str">
            <v>Pneumologie</v>
          </cell>
        </row>
        <row r="583">
          <cell r="A583" t="str">
            <v>04M25T</v>
          </cell>
          <cell r="B583" t="str">
            <v>Grippes, très courte durée</v>
          </cell>
          <cell r="E583" t="str">
            <v>D09</v>
          </cell>
          <cell r="F583" t="str">
            <v>Pneumologie</v>
          </cell>
        </row>
        <row r="584">
          <cell r="A584" t="str">
            <v>04M261</v>
          </cell>
          <cell r="B584" t="str">
            <v>Fibroses kystiques avec manifestations pulmonaires, niveau 1</v>
          </cell>
          <cell r="E584" t="str">
            <v>D09</v>
          </cell>
          <cell r="F584" t="str">
            <v>Pneumologie</v>
          </cell>
        </row>
        <row r="585">
          <cell r="A585" t="str">
            <v>04M262</v>
          </cell>
          <cell r="B585" t="str">
            <v>Fibroses kystiques avec manifestations pulmonaires, niveau 2</v>
          </cell>
          <cell r="E585" t="str">
            <v>D09</v>
          </cell>
          <cell r="F585" t="str">
            <v>Pneumologie</v>
          </cell>
        </row>
        <row r="586">
          <cell r="A586" t="str">
            <v>04M263</v>
          </cell>
          <cell r="B586" t="str">
            <v>Fibroses kystiques avec manifestations pulmonaires, niveau 3</v>
          </cell>
          <cell r="E586" t="str">
            <v>D09</v>
          </cell>
          <cell r="F586" t="str">
            <v>Pneumologie</v>
          </cell>
        </row>
        <row r="587">
          <cell r="A587" t="str">
            <v>04M264</v>
          </cell>
          <cell r="B587" t="str">
            <v>Fibroses kystiques avec manifestations pulmonaires, niveau 4</v>
          </cell>
          <cell r="E587" t="str">
            <v>D09</v>
          </cell>
          <cell r="F587" t="str">
            <v>Pneumologie</v>
          </cell>
        </row>
        <row r="588">
          <cell r="A588" t="str">
            <v>04M26T</v>
          </cell>
          <cell r="B588" t="str">
            <v>Fibroses kystiques avec manifestations pulmonaires, très courte durée</v>
          </cell>
          <cell r="E588" t="str">
            <v>D09</v>
          </cell>
          <cell r="F588" t="str">
            <v>Pneumologie</v>
          </cell>
        </row>
        <row r="589">
          <cell r="A589" t="str">
            <v>04M271</v>
          </cell>
          <cell r="B589" t="str">
            <v>Autres affections respiratoires concernant majoritairement la petite enfance, niveau 1</v>
          </cell>
          <cell r="E589" t="str">
            <v>D09</v>
          </cell>
          <cell r="F589" t="str">
            <v>Pneumologie</v>
          </cell>
        </row>
        <row r="590">
          <cell r="A590" t="str">
            <v>04M272</v>
          </cell>
          <cell r="B590" t="str">
            <v>Autres affections respiratoires concernant majoritairement la petite enfance, niveau 2</v>
          </cell>
          <cell r="E590" t="str">
            <v>D09</v>
          </cell>
          <cell r="F590" t="str">
            <v>Pneumologie</v>
          </cell>
        </row>
        <row r="591">
          <cell r="A591" t="str">
            <v>04M273</v>
          </cell>
          <cell r="B591" t="str">
            <v>Autres affections respiratoires concernant majoritairement la petite enfance, niveau 3</v>
          </cell>
          <cell r="E591" t="str">
            <v>D09</v>
          </cell>
          <cell r="F591" t="str">
            <v>Pneumologie</v>
          </cell>
        </row>
        <row r="592">
          <cell r="A592" t="str">
            <v>04M274</v>
          </cell>
          <cell r="B592" t="str">
            <v>Autres affections respiratoires concernant majoritairement la petite enfance, niveau 4</v>
          </cell>
          <cell r="E592" t="str">
            <v>D09</v>
          </cell>
          <cell r="F592" t="str">
            <v>Pneumologie</v>
          </cell>
        </row>
        <row r="593">
          <cell r="A593" t="str">
            <v>05C021</v>
          </cell>
          <cell r="B593" t="str">
            <v>Chirurgie de remplacement valvulaire avec circulation extracorporelle et avec cathétérisme cardiaque ou coronarographie, niveau 1</v>
          </cell>
          <cell r="E593" t="str">
            <v>D07</v>
          </cell>
          <cell r="F593" t="str">
            <v>Cardio-vasculaire (hors cathétérismes vasculaires diagnostiques et interventionnels)</v>
          </cell>
        </row>
        <row r="594">
          <cell r="A594" t="str">
            <v>05C022</v>
          </cell>
          <cell r="B594" t="str">
            <v>Chirurgie de remplacement valvulaire avec circulation extracorporelle et avec cathétérisme cardiaque ou coronarographie, niveau 2</v>
          </cell>
          <cell r="E594" t="str">
            <v>D07</v>
          </cell>
          <cell r="F594" t="str">
            <v>Cardio-vasculaire (hors cathétérismes vasculaires diagnostiques et interventionnels)</v>
          </cell>
        </row>
        <row r="595">
          <cell r="A595" t="str">
            <v>05C023</v>
          </cell>
          <cell r="B595" t="str">
            <v>Chirurgie de remplacement valvulaire avec circulation extracorporelle et avec cathétérisme cardiaque ou coronarographie, niveau 3</v>
          </cell>
          <cell r="E595" t="str">
            <v>D07</v>
          </cell>
          <cell r="F595" t="str">
            <v>Cardio-vasculaire (hors cathétérismes vasculaires diagnostiques et interventionnels)</v>
          </cell>
        </row>
        <row r="596">
          <cell r="A596" t="str">
            <v>05C024</v>
          </cell>
          <cell r="B596" t="str">
            <v>Chirurgie de remplacement valvulaire avec circulation extracorporelle et avec cathétérisme cardiaque ou coronarographie, niveau 4</v>
          </cell>
          <cell r="E596" t="str">
            <v>D07</v>
          </cell>
          <cell r="F596" t="str">
            <v>Cardio-vasculaire (hors cathétérismes vasculaires diagnostiques et interventionnels)</v>
          </cell>
        </row>
        <row r="597">
          <cell r="A597" t="str">
            <v>05C031</v>
          </cell>
          <cell r="B597" t="str">
            <v>Chirurgie de remplacement valvulaire avec circulation extracorporelle, sans cathétérisme cardiaque, ni coronarographie, niveau 1</v>
          </cell>
          <cell r="E597" t="str">
            <v>D07</v>
          </cell>
          <cell r="F597" t="str">
            <v>Cardio-vasculaire (hors cathétérismes vasculaires diagnostiques et interventionnels)</v>
          </cell>
        </row>
        <row r="598">
          <cell r="A598" t="str">
            <v>05C032</v>
          </cell>
          <cell r="B598" t="str">
            <v>Chirurgie de remplacement valvulaire avec circulation extracorporelle, sans cathétérisme cardiaque, ni coronarographie, niveau 2</v>
          </cell>
          <cell r="E598" t="str">
            <v>D07</v>
          </cell>
          <cell r="F598" t="str">
            <v>Cardio-vasculaire (hors cathétérismes vasculaires diagnostiques et interventionnels)</v>
          </cell>
        </row>
        <row r="599">
          <cell r="A599" t="str">
            <v>05C033</v>
          </cell>
          <cell r="B599" t="str">
            <v>Chirurgie de remplacement valvulaire avec circulation extracorporelle, sans cathétérisme cardiaque, ni coronarographie, niveau 3</v>
          </cell>
          <cell r="E599" t="str">
            <v>D07</v>
          </cell>
          <cell r="F599" t="str">
            <v>Cardio-vasculaire (hors cathétérismes vasculaires diagnostiques et interventionnels)</v>
          </cell>
        </row>
        <row r="600">
          <cell r="A600" t="str">
            <v>05C034</v>
          </cell>
          <cell r="B600" t="str">
            <v>Chirurgie de remplacement valvulaire avec circulation extracorporelle, sans cathétérisme cardiaque, ni coronarographie, niveau 4</v>
          </cell>
          <cell r="E600" t="str">
            <v>D07</v>
          </cell>
          <cell r="F600" t="str">
            <v>Cardio-vasculaire (hors cathétérismes vasculaires diagnostiques et interventionnels)</v>
          </cell>
        </row>
        <row r="601">
          <cell r="A601" t="str">
            <v>05C041</v>
          </cell>
          <cell r="B601" t="str">
            <v>Pontages aortocoronariens avec cathétérisme cardiaque ou coronarographie, niveau 1</v>
          </cell>
          <cell r="E601" t="str">
            <v>D07</v>
          </cell>
          <cell r="F601" t="str">
            <v>Cardio-vasculaire (hors cathétérismes vasculaires diagnostiques et interventionnels)</v>
          </cell>
        </row>
        <row r="602">
          <cell r="A602" t="str">
            <v>05C042</v>
          </cell>
          <cell r="B602" t="str">
            <v>Pontages aortocoronariens avec cathétérisme cardiaque ou coronarographie, niveau 2</v>
          </cell>
          <cell r="E602" t="str">
            <v>D07</v>
          </cell>
          <cell r="F602" t="str">
            <v>Cardio-vasculaire (hors cathétérismes vasculaires diagnostiques et interventionnels)</v>
          </cell>
        </row>
        <row r="603">
          <cell r="A603" t="str">
            <v>05C043</v>
          </cell>
          <cell r="B603" t="str">
            <v>Pontages aortocoronariens avec cathétérisme cardiaque ou coronarographie, niveau 3</v>
          </cell>
          <cell r="E603" t="str">
            <v>D07</v>
          </cell>
          <cell r="F603" t="str">
            <v>Cardio-vasculaire (hors cathétérismes vasculaires diagnostiques et interventionnels)</v>
          </cell>
        </row>
        <row r="604">
          <cell r="A604" t="str">
            <v>05C044</v>
          </cell>
          <cell r="B604" t="str">
            <v>Pontages aortocoronariens avec cathétérisme cardiaque ou coronarographie, niveau 4</v>
          </cell>
          <cell r="E604" t="str">
            <v>D07</v>
          </cell>
          <cell r="F604" t="str">
            <v>Cardio-vasculaire (hors cathétérismes vasculaires diagnostiques et interventionnels)</v>
          </cell>
        </row>
        <row r="605">
          <cell r="A605" t="str">
            <v>05C051</v>
          </cell>
          <cell r="B605" t="str">
            <v>Pontages aortocoronariens sans cathétérisme cardiaque, ni coronarographie, niveau 1</v>
          </cell>
          <cell r="E605" t="str">
            <v>D07</v>
          </cell>
          <cell r="F605" t="str">
            <v>Cardio-vasculaire (hors cathétérismes vasculaires diagnostiques et interventionnels)</v>
          </cell>
        </row>
        <row r="606">
          <cell r="A606" t="str">
            <v>05C052</v>
          </cell>
          <cell r="B606" t="str">
            <v>Pontages aortocoronariens sans cathétérisme cardiaque, ni coronarographie, niveau 2</v>
          </cell>
          <cell r="E606" t="str">
            <v>D07</v>
          </cell>
          <cell r="F606" t="str">
            <v>Cardio-vasculaire (hors cathétérismes vasculaires diagnostiques et interventionnels)</v>
          </cell>
        </row>
        <row r="607">
          <cell r="A607" t="str">
            <v>05C053</v>
          </cell>
          <cell r="B607" t="str">
            <v>Pontages aortocoronariens sans cathétérisme cardiaque, ni coronarographie, niveau 3</v>
          </cell>
          <cell r="E607" t="str">
            <v>D07</v>
          </cell>
          <cell r="F607" t="str">
            <v>Cardio-vasculaire (hors cathétérismes vasculaires diagnostiques et interventionnels)</v>
          </cell>
        </row>
        <row r="608">
          <cell r="A608" t="str">
            <v>05C054</v>
          </cell>
          <cell r="B608" t="str">
            <v>Pontages aortocoronariens sans cathétérisme cardiaque, ni coronarographie, niveau 4</v>
          </cell>
          <cell r="E608" t="str">
            <v>D07</v>
          </cell>
          <cell r="F608" t="str">
            <v>Cardio-vasculaire (hors cathétérismes vasculaires diagnostiques et interventionnels)</v>
          </cell>
        </row>
        <row r="609">
          <cell r="A609" t="str">
            <v>05C061</v>
          </cell>
          <cell r="B609" t="str">
            <v>Autres interventions cardiothoraciques, âge supérieur à 1 an, ou vasculaires quel que soit l'âge, avec circulation extracorporelle, niveau 1</v>
          </cell>
          <cell r="E609" t="str">
            <v>D07</v>
          </cell>
          <cell r="F609" t="str">
            <v>Cardio-vasculaire (hors cathétérismes vasculaires diagnostiques et interventionnels)</v>
          </cell>
        </row>
        <row r="610">
          <cell r="A610" t="str">
            <v>05C062</v>
          </cell>
          <cell r="B610" t="str">
            <v>Autres interventions cardiothoraciques, âge supérieur à 1 an, ou vasculaires quel que soit l'âge, avec circulation extracorporelle, niveau 2</v>
          </cell>
          <cell r="E610" t="str">
            <v>D07</v>
          </cell>
          <cell r="F610" t="str">
            <v>Cardio-vasculaire (hors cathétérismes vasculaires diagnostiques et interventionnels)</v>
          </cell>
        </row>
        <row r="611">
          <cell r="A611" t="str">
            <v>05C063</v>
          </cell>
          <cell r="B611" t="str">
            <v>Autres interventions cardiothoraciques, âge supérieur à 1 an, ou vasculaires quel que soit l'âge, avec circulation extracorporelle, niveau 3</v>
          </cell>
          <cell r="E611" t="str">
            <v>D07</v>
          </cell>
          <cell r="F611" t="str">
            <v>Cardio-vasculaire (hors cathétérismes vasculaires diagnostiques et interventionnels)</v>
          </cell>
        </row>
        <row r="612">
          <cell r="A612" t="str">
            <v>05C064</v>
          </cell>
          <cell r="B612" t="str">
            <v>Autres interventions cardiothoraciques, âge supérieur à 1 an, ou vasculaires quel que soit l'âge, avec circulation extracorporelle, niveau 4</v>
          </cell>
          <cell r="E612" t="str">
            <v>D07</v>
          </cell>
          <cell r="F612" t="str">
            <v>Cardio-vasculaire (hors cathétérismes vasculaires diagnostiques et interventionnels)</v>
          </cell>
        </row>
        <row r="613">
          <cell r="A613" t="str">
            <v>05C071</v>
          </cell>
          <cell r="B613" t="str">
            <v>Autres interventions cardiothoraciques, âge inférieur à 2 ans, avec circulation extracorporelle, niveau 1</v>
          </cell>
          <cell r="E613" t="str">
            <v>D07</v>
          </cell>
          <cell r="F613" t="str">
            <v>Cardio-vasculaire (hors cathétérismes vasculaires diagnostiques et interventionnels)</v>
          </cell>
        </row>
        <row r="614">
          <cell r="A614" t="str">
            <v>05C072</v>
          </cell>
          <cell r="B614" t="str">
            <v>Autres interventions cardiothoraciques, âge inférieur à 2 ans, avec circulation extracorporelle, niveau 2</v>
          </cell>
          <cell r="E614" t="str">
            <v>D07</v>
          </cell>
          <cell r="F614" t="str">
            <v>Cardio-vasculaire (hors cathétérismes vasculaires diagnostiques et interventionnels)</v>
          </cell>
        </row>
        <row r="615">
          <cell r="A615" t="str">
            <v>05C073</v>
          </cell>
          <cell r="B615" t="str">
            <v>Autres interventions cardiothoraciques, âge inférieur à 2 ans, avec circulation extracorporelle, niveau 3</v>
          </cell>
          <cell r="E615" t="str">
            <v>D07</v>
          </cell>
          <cell r="F615" t="str">
            <v>Cardio-vasculaire (hors cathétérismes vasculaires diagnostiques et interventionnels)</v>
          </cell>
        </row>
        <row r="616">
          <cell r="A616" t="str">
            <v>05C074</v>
          </cell>
          <cell r="B616" t="str">
            <v>Autres interventions cardiothoraciques, âge inférieur à 2 ans, avec circulation extracorporelle, niveau 4</v>
          </cell>
          <cell r="E616" t="str">
            <v>D07</v>
          </cell>
          <cell r="F616" t="str">
            <v>Cardio-vasculaire (hors cathétérismes vasculaires diagnostiques et interventionnels)</v>
          </cell>
        </row>
        <row r="617">
          <cell r="A617" t="str">
            <v>05C081</v>
          </cell>
          <cell r="B617" t="str">
            <v>Autres interventions cardiothoraciques, âge supérieur à 1 an, ou vasculaires quel que soit l'âge, sans circulation extracorporelle, niveau 1</v>
          </cell>
          <cell r="E617" t="str">
            <v>D07</v>
          </cell>
          <cell r="F617" t="str">
            <v>Cardio-vasculaire (hors cathétérismes vasculaires diagnostiques et interventionnels)</v>
          </cell>
        </row>
        <row r="618">
          <cell r="A618" t="str">
            <v>05C082</v>
          </cell>
          <cell r="B618" t="str">
            <v>Autres interventions cardiothoraciques, âge supérieur à 1 an, ou vasculaires quel que soit l'âge, sans circulation extracorporelle, niveau 2</v>
          </cell>
          <cell r="E618" t="str">
            <v>D07</v>
          </cell>
          <cell r="F618" t="str">
            <v>Cardio-vasculaire (hors cathétérismes vasculaires diagnostiques et interventionnels)</v>
          </cell>
        </row>
        <row r="619">
          <cell r="A619" t="str">
            <v>05C083</v>
          </cell>
          <cell r="B619" t="str">
            <v>Autres interventions cardiothoraciques, âge supérieur à 1 an, ou vasculaires quel que soit l'âge, sans circulation extracorporelle, niveau 3</v>
          </cell>
          <cell r="E619" t="str">
            <v>D07</v>
          </cell>
          <cell r="F619" t="str">
            <v>Cardio-vasculaire (hors cathétérismes vasculaires diagnostiques et interventionnels)</v>
          </cell>
        </row>
        <row r="620">
          <cell r="A620" t="str">
            <v>05C084</v>
          </cell>
          <cell r="B620" t="str">
            <v>Autres interventions cardiothoraciques, âge supérieur à 1 an, ou vasculaires quel que soit l'âge, sans circulation extracorporelle, niveau 4</v>
          </cell>
          <cell r="E620" t="str">
            <v>D07</v>
          </cell>
          <cell r="F620" t="str">
            <v>Cardio-vasculaire (hors cathétérismes vasculaires diagnostiques et interventionnels)</v>
          </cell>
        </row>
        <row r="621">
          <cell r="A621" t="str">
            <v>05C08T</v>
          </cell>
          <cell r="B621" t="str">
            <v>Transferts et autres séjours courts pour autres interventions cardiothoraciques, âge supérieur à 1 an, ou vasculaires quel que soit l'âge, sans circulation extracorporelle</v>
          </cell>
          <cell r="E621" t="str">
            <v>D07</v>
          </cell>
          <cell r="F621" t="str">
            <v>Cardio-vasculaire (hors cathétérismes vasculaires diagnostiques et interventionnels)</v>
          </cell>
        </row>
        <row r="622">
          <cell r="A622" t="str">
            <v>05C091</v>
          </cell>
          <cell r="B622" t="str">
            <v>Autres interventions cardiothoraciques, âge inférieur à 2 ans, sans circulation extracorporelle, niveau 1</v>
          </cell>
          <cell r="E622" t="str">
            <v>D07</v>
          </cell>
          <cell r="F622" t="str">
            <v>Cardio-vasculaire (hors cathétérismes vasculaires diagnostiques et interventionnels)</v>
          </cell>
        </row>
        <row r="623">
          <cell r="A623" t="str">
            <v>05C092</v>
          </cell>
          <cell r="B623" t="str">
            <v>Autres interventions cardiothoraciques, âge inférieur à 2 ans, sans circulation extracorporelle, niveau 2</v>
          </cell>
          <cell r="E623" t="str">
            <v>D07</v>
          </cell>
          <cell r="F623" t="str">
            <v>Cardio-vasculaire (hors cathétérismes vasculaires diagnostiques et interventionnels)</v>
          </cell>
        </row>
        <row r="624">
          <cell r="A624" t="str">
            <v>05C093</v>
          </cell>
          <cell r="B624" t="str">
            <v>Autres interventions cardiothoraciques, âge inférieur à 2 ans, sans circulation extracorporelle, niveau 3</v>
          </cell>
          <cell r="E624" t="str">
            <v>D07</v>
          </cell>
          <cell r="F624" t="str">
            <v>Cardio-vasculaire (hors cathétérismes vasculaires diagnostiques et interventionnels)</v>
          </cell>
        </row>
        <row r="625">
          <cell r="A625" t="str">
            <v>05C094</v>
          </cell>
          <cell r="B625" t="str">
            <v>Autres interventions cardiothoraciques, âge inférieur à 2 ans, sans circulation extracorporelle, niveau 4</v>
          </cell>
          <cell r="E625" t="str">
            <v>D07</v>
          </cell>
          <cell r="F625" t="str">
            <v>Cardio-vasculaire (hors cathétérismes vasculaires diagnostiques et interventionnels)</v>
          </cell>
        </row>
        <row r="626">
          <cell r="A626" t="str">
            <v>05C101</v>
          </cell>
          <cell r="B626" t="str">
            <v>Chirurgie majeure de revascularisation, niveau 1</v>
          </cell>
          <cell r="E626" t="str">
            <v>D07</v>
          </cell>
          <cell r="F626" t="str">
            <v>Cardio-vasculaire (hors cathétérismes vasculaires diagnostiques et interventionnels)</v>
          </cell>
        </row>
        <row r="627">
          <cell r="A627" t="str">
            <v>05C102</v>
          </cell>
          <cell r="B627" t="str">
            <v>Chirurgie majeure de revascularisation, niveau 2</v>
          </cell>
          <cell r="E627" t="str">
            <v>D07</v>
          </cell>
          <cell r="F627" t="str">
            <v>Cardio-vasculaire (hors cathétérismes vasculaires diagnostiques et interventionnels)</v>
          </cell>
        </row>
        <row r="628">
          <cell r="A628" t="str">
            <v>05C103</v>
          </cell>
          <cell r="B628" t="str">
            <v>Chirurgie majeure de revascularisation, niveau 3</v>
          </cell>
          <cell r="E628" t="str">
            <v>D07</v>
          </cell>
          <cell r="F628" t="str">
            <v>Cardio-vasculaire (hors cathétérismes vasculaires diagnostiques et interventionnels)</v>
          </cell>
        </row>
        <row r="629">
          <cell r="A629" t="str">
            <v>05C104</v>
          </cell>
          <cell r="B629" t="str">
            <v>Chirurgie majeure de revascularisation, niveau 4</v>
          </cell>
          <cell r="E629" t="str">
            <v>D07</v>
          </cell>
          <cell r="F629" t="str">
            <v>Cardio-vasculaire (hors cathétérismes vasculaires diagnostiques et interventionnels)</v>
          </cell>
        </row>
        <row r="630">
          <cell r="A630" t="str">
            <v>05C111</v>
          </cell>
          <cell r="B630" t="str">
            <v>Autres interventions de chirurgie vasculaire, niveau 1</v>
          </cell>
          <cell r="E630" t="str">
            <v>D07</v>
          </cell>
          <cell r="F630" t="str">
            <v>Cardio-vasculaire (hors cathétérismes vasculaires diagnostiques et interventionnels)</v>
          </cell>
        </row>
        <row r="631">
          <cell r="A631" t="str">
            <v>05C112</v>
          </cell>
          <cell r="B631" t="str">
            <v>Autres interventions de chirurgie vasculaire, niveau 2</v>
          </cell>
          <cell r="E631" t="str">
            <v>D07</v>
          </cell>
          <cell r="F631" t="str">
            <v>Cardio-vasculaire (hors cathétérismes vasculaires diagnostiques et interventionnels)</v>
          </cell>
        </row>
        <row r="632">
          <cell r="A632" t="str">
            <v>05C113</v>
          </cell>
          <cell r="B632" t="str">
            <v>Autres interventions de chirurgie vasculaire, niveau 3</v>
          </cell>
          <cell r="E632" t="str">
            <v>D07</v>
          </cell>
          <cell r="F632" t="str">
            <v>Cardio-vasculaire (hors cathétérismes vasculaires diagnostiques et interventionnels)</v>
          </cell>
        </row>
        <row r="633">
          <cell r="A633" t="str">
            <v>05C114</v>
          </cell>
          <cell r="B633" t="str">
            <v>Autres interventions de chirurgie vasculaire, niveau 4</v>
          </cell>
          <cell r="E633" t="str">
            <v>D07</v>
          </cell>
          <cell r="F633" t="str">
            <v>Cardio-vasculaire (hors cathétérismes vasculaires diagnostiques et interventionnels)</v>
          </cell>
        </row>
        <row r="634">
          <cell r="A634" t="str">
            <v>05C11J</v>
          </cell>
          <cell r="B634" t="str">
            <v>Autres interventions de chirurgie vasculaire, en ambulatoire</v>
          </cell>
          <cell r="E634" t="str">
            <v>D07</v>
          </cell>
          <cell r="F634" t="str">
            <v>Cardio-vasculaire (hors cathétérismes vasculaires diagnostiques et interventionnels)</v>
          </cell>
        </row>
        <row r="635">
          <cell r="A635" t="str">
            <v>05C121</v>
          </cell>
          <cell r="B635" t="str">
            <v>Amputations du membre inférieur, sauf des orteils, pour troubles circulatoires, niveau 1</v>
          </cell>
          <cell r="E635" t="str">
            <v>D02</v>
          </cell>
          <cell r="F635" t="str">
            <v>Orthopédie traumatologie</v>
          </cell>
        </row>
        <row r="636">
          <cell r="A636" t="str">
            <v>05C122</v>
          </cell>
          <cell r="B636" t="str">
            <v>Amputations du membre inférieur, sauf des orteils, pour troubles circulatoires, niveau 2</v>
          </cell>
          <cell r="E636" t="str">
            <v>D02</v>
          </cell>
          <cell r="F636" t="str">
            <v>Orthopédie traumatologie</v>
          </cell>
        </row>
        <row r="637">
          <cell r="A637" t="str">
            <v>05C123</v>
          </cell>
          <cell r="B637" t="str">
            <v>Amputations du membre inférieur, sauf des orteils, pour troubles circulatoires, niveau 3</v>
          </cell>
          <cell r="E637" t="str">
            <v>D02</v>
          </cell>
          <cell r="F637" t="str">
            <v>Orthopédie traumatologie</v>
          </cell>
        </row>
        <row r="638">
          <cell r="A638" t="str">
            <v>05C124</v>
          </cell>
          <cell r="B638" t="str">
            <v>Amputations du membre inférieur, sauf des orteils, pour troubles circulatoires, niveau 4</v>
          </cell>
          <cell r="E638" t="str">
            <v>D02</v>
          </cell>
          <cell r="F638" t="str">
            <v>Orthopédie traumatologie</v>
          </cell>
        </row>
        <row r="639">
          <cell r="A639" t="str">
            <v>05C131</v>
          </cell>
          <cell r="B639" t="str">
            <v>Amputations pour troubles circulatoires portant sur le membre supérieur ou les orteils, niveau 1</v>
          </cell>
          <cell r="E639" t="str">
            <v>D02</v>
          </cell>
          <cell r="F639" t="str">
            <v>Orthopédie traumatologie</v>
          </cell>
        </row>
        <row r="640">
          <cell r="A640" t="str">
            <v>05C132</v>
          </cell>
          <cell r="B640" t="str">
            <v>Amputations pour troubles circulatoires portant sur le membre supérieur ou les orteils, niveau 2</v>
          </cell>
          <cell r="E640" t="str">
            <v>D02</v>
          </cell>
          <cell r="F640" t="str">
            <v>Orthopédie traumatologie</v>
          </cell>
        </row>
        <row r="641">
          <cell r="A641" t="str">
            <v>05C133</v>
          </cell>
          <cell r="B641" t="str">
            <v>Amputations pour troubles circulatoires portant sur le membre supérieur ou les orteils, niveau 3</v>
          </cell>
          <cell r="E641" t="str">
            <v>D02</v>
          </cell>
          <cell r="F641" t="str">
            <v>Orthopédie traumatologie</v>
          </cell>
        </row>
        <row r="642">
          <cell r="A642" t="str">
            <v>05C134</v>
          </cell>
          <cell r="B642" t="str">
            <v>Amputations pour troubles circulatoires portant sur le membre supérieur ou les orteils, niveau 4</v>
          </cell>
          <cell r="E642" t="str">
            <v>D02</v>
          </cell>
          <cell r="F642" t="str">
            <v>Orthopédie traumatologie</v>
          </cell>
        </row>
        <row r="643">
          <cell r="A643" t="str">
            <v>05C13J</v>
          </cell>
          <cell r="B643" t="str">
            <v>Amputations pour troubles circulatoires portant sur le membre supérieur ou les orteils, en ambulatoire</v>
          </cell>
          <cell r="E643" t="str">
            <v>D02</v>
          </cell>
          <cell r="F643" t="str">
            <v>Orthopédie traumatologie</v>
          </cell>
        </row>
        <row r="644">
          <cell r="A644" t="str">
            <v>05C141</v>
          </cell>
          <cell r="B644" t="str">
            <v>Poses d'un stimulateur cardiaque permanent avec infarctus aigu du myocarde ou insuffisance cardiaque congestive ou état de choc, niveau 1</v>
          </cell>
          <cell r="E644" t="str">
            <v>D07</v>
          </cell>
          <cell r="F644" t="str">
            <v>Cardio-vasculaire (hors cathétérismes vasculaires diagnostiques et interventionnels)</v>
          </cell>
        </row>
        <row r="645">
          <cell r="A645" t="str">
            <v>05C142</v>
          </cell>
          <cell r="B645" t="str">
            <v>Poses d'un stimulateur cardiaque permanent avec infarctus aigu du myocarde ou insuffisance cardiaque congestive ou état de choc, niveau 2</v>
          </cell>
          <cell r="E645" t="str">
            <v>D07</v>
          </cell>
          <cell r="F645" t="str">
            <v>Cardio-vasculaire (hors cathétérismes vasculaires diagnostiques et interventionnels)</v>
          </cell>
        </row>
        <row r="646">
          <cell r="A646" t="str">
            <v>05C143</v>
          </cell>
          <cell r="B646" t="str">
            <v>Poses d'un stimulateur cardiaque permanent avec infarctus aigu du myocarde ou insuffisance cardiaque congestive ou état de choc, niveau 3</v>
          </cell>
          <cell r="E646" t="str">
            <v>D07</v>
          </cell>
          <cell r="F646" t="str">
            <v>Cardio-vasculaire (hors cathétérismes vasculaires diagnostiques et interventionnels)</v>
          </cell>
        </row>
        <row r="647">
          <cell r="A647" t="str">
            <v>05C144</v>
          </cell>
          <cell r="B647" t="str">
            <v>Poses d'un stimulateur cardiaque permanent avec infarctus aigu du myocarde ou insuffisance cardiaque congestive ou état de choc, niveau 4</v>
          </cell>
          <cell r="E647" t="str">
            <v>D07</v>
          </cell>
          <cell r="F647" t="str">
            <v>Cardio-vasculaire (hors cathétérismes vasculaires diagnostiques et interventionnels)</v>
          </cell>
        </row>
        <row r="648">
          <cell r="A648" t="str">
            <v>05C151</v>
          </cell>
          <cell r="B648" t="str">
            <v>Poses d'un stimulateur cardiaque permanent sans infarctus aigu du myocarde, ni insuffisance cardiaque congestive, ni état de choc, niveau 1</v>
          </cell>
          <cell r="E648" t="str">
            <v>D07</v>
          </cell>
          <cell r="F648" t="str">
            <v>Cardio-vasculaire (hors cathétérismes vasculaires diagnostiques et interventionnels)</v>
          </cell>
        </row>
        <row r="649">
          <cell r="A649" t="str">
            <v>05C152</v>
          </cell>
          <cell r="B649" t="str">
            <v>Poses d'un stimulateur cardiaque permanent sans infarctus aigu du myocarde, ni insuffisance cardiaque congestive, ni état de choc, niveau 2</v>
          </cell>
          <cell r="E649" t="str">
            <v>D07</v>
          </cell>
          <cell r="F649" t="str">
            <v>Cardio-vasculaire (hors cathétérismes vasculaires diagnostiques et interventionnels)</v>
          </cell>
        </row>
        <row r="650">
          <cell r="A650" t="str">
            <v>05C153</v>
          </cell>
          <cell r="B650" t="str">
            <v>Poses d'un stimulateur cardiaque permanent sans infarctus aigu du myocarde, ni insuffisance cardiaque congestive, ni état de choc, niveau 3</v>
          </cell>
          <cell r="E650" t="str">
            <v>D07</v>
          </cell>
          <cell r="F650" t="str">
            <v>Cardio-vasculaire (hors cathétérismes vasculaires diagnostiques et interventionnels)</v>
          </cell>
        </row>
        <row r="651">
          <cell r="A651" t="str">
            <v>05C154</v>
          </cell>
          <cell r="B651" t="str">
            <v>Poses d'un stimulateur cardiaque permanent sans infarctus aigu du myocarde, ni insuffisance cardiaque congestive, ni état de choc, niveau 4</v>
          </cell>
          <cell r="E651" t="str">
            <v>D07</v>
          </cell>
          <cell r="F651" t="str">
            <v>Cardio-vasculaire (hors cathétérismes vasculaires diagnostiques et interventionnels)</v>
          </cell>
        </row>
        <row r="652">
          <cell r="A652" t="str">
            <v>05C15T</v>
          </cell>
          <cell r="B652" t="str">
            <v>Poses d'un stimulateur cardiaque permanent sans infarctus aigu du myocarde, ni insuffisance cardiaque congestive, ni état de choc, très courte durée</v>
          </cell>
          <cell r="E652" t="str">
            <v>D07</v>
          </cell>
          <cell r="F652" t="str">
            <v>Cardio-vasculaire (hors cathétérismes vasculaires diagnostiques et interventionnels)</v>
          </cell>
        </row>
        <row r="653">
          <cell r="A653" t="str">
            <v>05C171</v>
          </cell>
          <cell r="B653" t="str">
            <v>Ligatures de veines et éveinages, niveau 1</v>
          </cell>
          <cell r="E653" t="str">
            <v>D07</v>
          </cell>
          <cell r="F653" t="str">
            <v>Cardio-vasculaire (hors cathétérismes vasculaires diagnostiques et interventionnels)</v>
          </cell>
        </row>
        <row r="654">
          <cell r="A654" t="str">
            <v>05C172</v>
          </cell>
          <cell r="B654" t="str">
            <v>Ligatures de veines et éveinages, niveau 2</v>
          </cell>
          <cell r="E654" t="str">
            <v>D07</v>
          </cell>
          <cell r="F654" t="str">
            <v>Cardio-vasculaire (hors cathétérismes vasculaires diagnostiques et interventionnels)</v>
          </cell>
        </row>
        <row r="655">
          <cell r="A655" t="str">
            <v>05C173</v>
          </cell>
          <cell r="B655" t="str">
            <v>Ligatures de veines et éveinages, niveau 3</v>
          </cell>
          <cell r="E655" t="str">
            <v>D07</v>
          </cell>
          <cell r="F655" t="str">
            <v>Cardio-vasculaire (hors cathétérismes vasculaires diagnostiques et interventionnels)</v>
          </cell>
        </row>
        <row r="656">
          <cell r="A656" t="str">
            <v>05C174</v>
          </cell>
          <cell r="B656" t="str">
            <v>Ligatures de veines et éveinages, niveau 4</v>
          </cell>
          <cell r="E656" t="str">
            <v>D07</v>
          </cell>
          <cell r="F656" t="str">
            <v>Cardio-vasculaire (hors cathétérismes vasculaires diagnostiques et interventionnels)</v>
          </cell>
        </row>
        <row r="657">
          <cell r="A657" t="str">
            <v>05C17J</v>
          </cell>
          <cell r="B657" t="str">
            <v>Ligatures de veines et éveinages, en ambulatoire</v>
          </cell>
          <cell r="E657" t="str">
            <v>D07</v>
          </cell>
          <cell r="F657" t="str">
            <v>Cardio-vasculaire (hors cathétérismes vasculaires diagnostiques et interventionnels)</v>
          </cell>
        </row>
        <row r="658">
          <cell r="A658" t="str">
            <v>05C181</v>
          </cell>
          <cell r="B658" t="str">
            <v>Autres interventions sur le système circulatoire, niveau 1</v>
          </cell>
          <cell r="E658" t="str">
            <v>D26</v>
          </cell>
          <cell r="F658" t="str">
            <v>Activités inter spécialités, suivi thérapeutique d'affections connues</v>
          </cell>
        </row>
        <row r="659">
          <cell r="A659" t="str">
            <v>05C182</v>
          </cell>
          <cell r="B659" t="str">
            <v>Autres interventions sur le système circulatoire, niveau 2</v>
          </cell>
          <cell r="E659" t="str">
            <v>D26</v>
          </cell>
          <cell r="F659" t="str">
            <v>Activités inter spécialités, suivi thérapeutique d'affections connues</v>
          </cell>
        </row>
        <row r="660">
          <cell r="A660" t="str">
            <v>05C183</v>
          </cell>
          <cell r="B660" t="str">
            <v>Autres interventions sur le système circulatoire, niveau 3</v>
          </cell>
          <cell r="E660" t="str">
            <v>D26</v>
          </cell>
          <cell r="F660" t="str">
            <v>Activités inter spécialités, suivi thérapeutique d'affections connues</v>
          </cell>
        </row>
        <row r="661">
          <cell r="A661" t="str">
            <v>05C184</v>
          </cell>
          <cell r="B661" t="str">
            <v>Autres interventions sur le système circulatoire, niveau 4</v>
          </cell>
          <cell r="E661" t="str">
            <v>D26</v>
          </cell>
          <cell r="F661" t="str">
            <v>Activités inter spécialités, suivi thérapeutique d'affections connues</v>
          </cell>
        </row>
        <row r="662">
          <cell r="A662" t="str">
            <v>05C18J</v>
          </cell>
          <cell r="B662" t="str">
            <v>Autres interventions sur le système circulatoire, en ambulatoire</v>
          </cell>
          <cell r="E662" t="str">
            <v>D26</v>
          </cell>
          <cell r="F662" t="str">
            <v>Activités inter spécialités, suivi thérapeutique d'affections connues</v>
          </cell>
        </row>
        <row r="663">
          <cell r="A663" t="str">
            <v>05C191</v>
          </cell>
          <cell r="B663" t="str">
            <v>Poses d'un défibrillateur cardiaque, niveau 1</v>
          </cell>
          <cell r="E663" t="str">
            <v>D07</v>
          </cell>
          <cell r="F663" t="str">
            <v>Cardio-vasculaire (hors cathétérismes vasculaires diagnostiques et interventionnels)</v>
          </cell>
        </row>
        <row r="664">
          <cell r="A664" t="str">
            <v>05C192</v>
          </cell>
          <cell r="B664" t="str">
            <v>Poses d'un défibrillateur cardiaque, niveau 2</v>
          </cell>
          <cell r="E664" t="str">
            <v>D07</v>
          </cell>
          <cell r="F664" t="str">
            <v>Cardio-vasculaire (hors cathétérismes vasculaires diagnostiques et interventionnels)</v>
          </cell>
        </row>
        <row r="665">
          <cell r="A665" t="str">
            <v>05C193</v>
          </cell>
          <cell r="B665" t="str">
            <v>Poses d'un défibrillateur cardiaque, niveau 3</v>
          </cell>
          <cell r="E665" t="str">
            <v>D07</v>
          </cell>
          <cell r="F665" t="str">
            <v>Cardio-vasculaire (hors cathétérismes vasculaires diagnostiques et interventionnels)</v>
          </cell>
        </row>
        <row r="666">
          <cell r="A666" t="str">
            <v>05C194</v>
          </cell>
          <cell r="B666" t="str">
            <v>Poses d'un défibrillateur cardiaque, niveau 4</v>
          </cell>
          <cell r="E666" t="str">
            <v>D07</v>
          </cell>
          <cell r="F666" t="str">
            <v>Cardio-vasculaire (hors cathétérismes vasculaires diagnostiques et interventionnels)</v>
          </cell>
        </row>
        <row r="667">
          <cell r="A667" t="str">
            <v>05C19T</v>
          </cell>
          <cell r="B667" t="str">
            <v>Poses d'un défibrillateur cardiaque, très courte durée</v>
          </cell>
          <cell r="E667" t="str">
            <v>D07</v>
          </cell>
          <cell r="F667" t="str">
            <v>Cardio-vasculaire (hors cathétérismes vasculaires diagnostiques et interventionnels)</v>
          </cell>
        </row>
        <row r="668">
          <cell r="A668" t="str">
            <v>05C201</v>
          </cell>
          <cell r="B668" t="str">
            <v>Remplacements ou ablations chirurgicale d'électrodes ou repositionnements de boîtier de stimulation cardiaque permanente, niveau 1</v>
          </cell>
          <cell r="E668" t="str">
            <v>D07</v>
          </cell>
          <cell r="F668" t="str">
            <v>Cardio-vasculaire (hors cathétérismes vasculaires diagnostiques et interventionnels)</v>
          </cell>
        </row>
        <row r="669">
          <cell r="A669" t="str">
            <v>05C202</v>
          </cell>
          <cell r="B669" t="str">
            <v>Remplacements ou ablations chirurgicale d'électrodes ou repositionnements de boîtier de stimulation cardiaque permanente, niveau 2</v>
          </cell>
          <cell r="E669" t="str">
            <v>D07</v>
          </cell>
          <cell r="F669" t="str">
            <v>Cardio-vasculaire (hors cathétérismes vasculaires diagnostiques et interventionnels)</v>
          </cell>
        </row>
        <row r="670">
          <cell r="A670" t="str">
            <v>05C203</v>
          </cell>
          <cell r="B670" t="str">
            <v>Remplacements ou ablations chirurgicale d'électrodes ou repositionnements de boîtier de stimulation cardiaque permanente, niveau 3</v>
          </cell>
          <cell r="E670" t="str">
            <v>D07</v>
          </cell>
          <cell r="F670" t="str">
            <v>Cardio-vasculaire (hors cathétérismes vasculaires diagnostiques et interventionnels)</v>
          </cell>
        </row>
        <row r="671">
          <cell r="A671" t="str">
            <v>05C204</v>
          </cell>
          <cell r="B671" t="str">
            <v>Remplacements ou ablations chirurgicale d'électrodes ou repositionnements de boîtier de stimulation cardiaque permanente, niveau 4</v>
          </cell>
          <cell r="E671" t="str">
            <v>D07</v>
          </cell>
          <cell r="F671" t="str">
            <v>Cardio-vasculaire (hors cathétérismes vasculaires diagnostiques et interventionnels)</v>
          </cell>
        </row>
        <row r="672">
          <cell r="A672" t="str">
            <v>05C211</v>
          </cell>
          <cell r="B672" t="str">
            <v>Créations et réfections de fistules artérioveineuses pour affections de la CMD 05, niveau 1</v>
          </cell>
          <cell r="E672" t="str">
            <v>D07</v>
          </cell>
          <cell r="F672" t="str">
            <v>Cardio-vasculaire (hors cathétérismes vasculaires diagnostiques et interventionnels)</v>
          </cell>
        </row>
        <row r="673">
          <cell r="A673" t="str">
            <v>05C212</v>
          </cell>
          <cell r="B673" t="str">
            <v>Créations et réfections de fistules artérioveineuses pour affections de la CMD 05, niveau 2</v>
          </cell>
          <cell r="E673" t="str">
            <v>D07</v>
          </cell>
          <cell r="F673" t="str">
            <v>Cardio-vasculaire (hors cathétérismes vasculaires diagnostiques et interventionnels)</v>
          </cell>
        </row>
        <row r="674">
          <cell r="A674" t="str">
            <v>05C213</v>
          </cell>
          <cell r="B674" t="str">
            <v>Créations et réfections de fistules artérioveineuses pour affections de la CMD 05, niveau 3</v>
          </cell>
          <cell r="E674" t="str">
            <v>D07</v>
          </cell>
          <cell r="F674" t="str">
            <v>Cardio-vasculaire (hors cathétérismes vasculaires diagnostiques et interventionnels)</v>
          </cell>
        </row>
        <row r="675">
          <cell r="A675" t="str">
            <v>05C214</v>
          </cell>
          <cell r="B675" t="str">
            <v>Créations et réfections de fistules artérioveineuses pour affections de la CMD 05, niveau 4</v>
          </cell>
          <cell r="E675" t="str">
            <v>D07</v>
          </cell>
          <cell r="F675" t="str">
            <v>Cardio-vasculaire (hors cathétérismes vasculaires diagnostiques et interventionnels)</v>
          </cell>
        </row>
        <row r="676">
          <cell r="A676" t="str">
            <v>05C21J</v>
          </cell>
          <cell r="B676" t="str">
            <v>Créations et réfections de fistules artérioveineuses pour affections de la CMD 05, en ambulatoire</v>
          </cell>
          <cell r="E676" t="str">
            <v>D07</v>
          </cell>
          <cell r="F676" t="str">
            <v>Cardio-vasculaire (hors cathétérismes vasculaires diagnostiques et interventionnels)</v>
          </cell>
        </row>
        <row r="677">
          <cell r="A677" t="str">
            <v>05C221</v>
          </cell>
          <cell r="B677" t="str">
            <v>Remplacements de stimulateurs cardiaques permanents, niveau 1</v>
          </cell>
          <cell r="E677" t="str">
            <v>D07</v>
          </cell>
          <cell r="F677" t="str">
            <v>Cardio-vasculaire (hors cathétérismes vasculaires diagnostiques et interventionnels)</v>
          </cell>
        </row>
        <row r="678">
          <cell r="A678" t="str">
            <v>05C222</v>
          </cell>
          <cell r="B678" t="str">
            <v>Remplacements de stimulateurs cardiaques permanents, niveau 2</v>
          </cell>
          <cell r="E678" t="str">
            <v>D07</v>
          </cell>
          <cell r="F678" t="str">
            <v>Cardio-vasculaire (hors cathétérismes vasculaires diagnostiques et interventionnels)</v>
          </cell>
        </row>
        <row r="679">
          <cell r="A679" t="str">
            <v>05C223</v>
          </cell>
          <cell r="B679" t="str">
            <v>Remplacements de stimulateurs cardiaques permanents, niveau 3</v>
          </cell>
          <cell r="E679" t="str">
            <v>D07</v>
          </cell>
          <cell r="F679" t="str">
            <v>Cardio-vasculaire (hors cathétérismes vasculaires diagnostiques et interventionnels)</v>
          </cell>
        </row>
        <row r="680">
          <cell r="A680" t="str">
            <v>05C224</v>
          </cell>
          <cell r="B680" t="str">
            <v>Remplacements de stimulateurs cardiaques permanents, niveau 4</v>
          </cell>
          <cell r="E680" t="str">
            <v>D07</v>
          </cell>
          <cell r="F680" t="str">
            <v>Cardio-vasculaire (hors cathétérismes vasculaires diagnostiques et interventionnels)</v>
          </cell>
        </row>
        <row r="681">
          <cell r="A681" t="str">
            <v>05C22T</v>
          </cell>
          <cell r="B681" t="str">
            <v>Remplacements de stimulateurs cardiaques permanents, très courte durée</v>
          </cell>
          <cell r="E681" t="str">
            <v>D07</v>
          </cell>
          <cell r="F681" t="str">
            <v>Cardio-vasculaire (hors cathétérismes vasculaires diagnostiques et interventionnels)</v>
          </cell>
        </row>
        <row r="682">
          <cell r="A682" t="str">
            <v>05K051</v>
          </cell>
          <cell r="B682" t="str">
            <v>Endoprothèses vasculaires avec infarctus du myocarde, niveau 1</v>
          </cell>
          <cell r="E682" t="str">
            <v>D06</v>
          </cell>
          <cell r="F682" t="str">
            <v>Cathétérismes vasculaires diagnostiques et interventionnels</v>
          </cell>
        </row>
        <row r="683">
          <cell r="A683" t="str">
            <v>05K052</v>
          </cell>
          <cell r="B683" t="str">
            <v>Endoprothèses vasculaires avec infarctus du myocarde, niveau 2</v>
          </cell>
          <cell r="E683" t="str">
            <v>D06</v>
          </cell>
          <cell r="F683" t="str">
            <v>Cathétérismes vasculaires diagnostiques et interventionnels</v>
          </cell>
        </row>
        <row r="684">
          <cell r="A684" t="str">
            <v>05K053</v>
          </cell>
          <cell r="B684" t="str">
            <v>Endoprothèses vasculaires avec infarctus du myocarde, niveau 3</v>
          </cell>
          <cell r="E684" t="str">
            <v>D06</v>
          </cell>
          <cell r="F684" t="str">
            <v>Cathétérismes vasculaires diagnostiques et interventionnels</v>
          </cell>
        </row>
        <row r="685">
          <cell r="A685" t="str">
            <v>05K054</v>
          </cell>
          <cell r="B685" t="str">
            <v>Endoprothèses vasculaires avec infarctus du myocarde, niveau 4</v>
          </cell>
          <cell r="E685" t="str">
            <v>D06</v>
          </cell>
          <cell r="F685" t="str">
            <v>Cathétérismes vasculaires diagnostiques et interventionnels</v>
          </cell>
        </row>
        <row r="686">
          <cell r="A686" t="str">
            <v>05K061</v>
          </cell>
          <cell r="B686" t="str">
            <v>Endoprothèses vasculaires sans infarctus du myocarde, niveau 1</v>
          </cell>
          <cell r="E686" t="str">
            <v>D06</v>
          </cell>
          <cell r="F686" t="str">
            <v>Cathétérismes vasculaires diagnostiques et interventionnels</v>
          </cell>
        </row>
        <row r="687">
          <cell r="A687" t="str">
            <v>05K062</v>
          </cell>
          <cell r="B687" t="str">
            <v>Endoprothèses vasculaires sans infarctus du myocarde, niveau 2</v>
          </cell>
          <cell r="E687" t="str">
            <v>D06</v>
          </cell>
          <cell r="F687" t="str">
            <v>Cathétérismes vasculaires diagnostiques et interventionnels</v>
          </cell>
        </row>
        <row r="688">
          <cell r="A688" t="str">
            <v>05K063</v>
          </cell>
          <cell r="B688" t="str">
            <v>Endoprothèses vasculaires sans infarctus du myocarde, niveau 3</v>
          </cell>
          <cell r="E688" t="str">
            <v>D06</v>
          </cell>
          <cell r="F688" t="str">
            <v>Cathétérismes vasculaires diagnostiques et interventionnels</v>
          </cell>
        </row>
        <row r="689">
          <cell r="A689" t="str">
            <v>05K064</v>
          </cell>
          <cell r="B689" t="str">
            <v>Endoprothèses vasculaires sans infarctus du myocarde, niveau 4</v>
          </cell>
          <cell r="E689" t="str">
            <v>D06</v>
          </cell>
          <cell r="F689" t="str">
            <v>Cathétérismes vasculaires diagnostiques et interventionnels</v>
          </cell>
        </row>
        <row r="690">
          <cell r="A690" t="str">
            <v>05K06T</v>
          </cell>
          <cell r="B690" t="str">
            <v>Endoprothèses vasculaires sans infarctus du myocarde, très courte durée</v>
          </cell>
          <cell r="E690" t="str">
            <v>D06</v>
          </cell>
          <cell r="F690" t="str">
            <v>Cathétérismes vasculaires diagnostiques et interventionnels</v>
          </cell>
        </row>
        <row r="691">
          <cell r="A691" t="str">
            <v>05K101</v>
          </cell>
          <cell r="B691" t="str">
            <v>Actes diagnostiques par voie vasculaire, niveau 1</v>
          </cell>
          <cell r="E691" t="str">
            <v>D06</v>
          </cell>
          <cell r="F691" t="str">
            <v>Cathétérismes vasculaires diagnostiques et interventionnels</v>
          </cell>
        </row>
        <row r="692">
          <cell r="A692" t="str">
            <v>05K102</v>
          </cell>
          <cell r="B692" t="str">
            <v>Actes diagnostiques par voie vasculaire, niveau 2</v>
          </cell>
          <cell r="E692" t="str">
            <v>D06</v>
          </cell>
          <cell r="F692" t="str">
            <v>Cathétérismes vasculaires diagnostiques et interventionnels</v>
          </cell>
        </row>
        <row r="693">
          <cell r="A693" t="str">
            <v>05K103</v>
          </cell>
          <cell r="B693" t="str">
            <v>Actes diagnostiques par voie vasculaire, niveau 3</v>
          </cell>
          <cell r="E693" t="str">
            <v>D06</v>
          </cell>
          <cell r="F693" t="str">
            <v>Cathétérismes vasculaires diagnostiques et interventionnels</v>
          </cell>
        </row>
        <row r="694">
          <cell r="A694" t="str">
            <v>05K104</v>
          </cell>
          <cell r="B694" t="str">
            <v>Actes diagnostiques par voie vasculaire, niveau 4</v>
          </cell>
          <cell r="E694" t="str">
            <v>D06</v>
          </cell>
          <cell r="F694" t="str">
            <v>Cathétérismes vasculaires diagnostiques et interventionnels</v>
          </cell>
        </row>
        <row r="695">
          <cell r="A695" t="str">
            <v>05K10J</v>
          </cell>
          <cell r="B695" t="str">
            <v>Actes diagnostiques par voie vasculaire, en ambulatoire</v>
          </cell>
          <cell r="E695" t="str">
            <v>D06</v>
          </cell>
          <cell r="F695" t="str">
            <v>Cathétérismes vasculaires diagnostiques et interventionnels</v>
          </cell>
        </row>
        <row r="696">
          <cell r="A696" t="str">
            <v>05K121</v>
          </cell>
          <cell r="B696" t="str">
            <v>Actes thérapeutiques par voie vasculaire sauf endoprothèses, âge inférieur à 18 ans, niveau 1</v>
          </cell>
          <cell r="E696" t="str">
            <v>D06</v>
          </cell>
          <cell r="F696" t="str">
            <v>Cathétérismes vasculaires diagnostiques et interventionnels</v>
          </cell>
        </row>
        <row r="697">
          <cell r="A697" t="str">
            <v>05K122</v>
          </cell>
          <cell r="B697" t="str">
            <v>Actes thérapeutiques par voie vasculaire sauf endoprothèses, âge inférieur à 18 ans, niveau 2</v>
          </cell>
          <cell r="E697" t="str">
            <v>D06</v>
          </cell>
          <cell r="F697" t="str">
            <v>Cathétérismes vasculaires diagnostiques et interventionnels</v>
          </cell>
        </row>
        <row r="698">
          <cell r="A698" t="str">
            <v>05K123</v>
          </cell>
          <cell r="B698" t="str">
            <v>Actes thérapeutiques par voie vasculaire sauf endoprothèses, âge inférieur à 18 ans, niveau 3</v>
          </cell>
          <cell r="E698" t="str">
            <v>D06</v>
          </cell>
          <cell r="F698" t="str">
            <v>Cathétérismes vasculaires diagnostiques et interventionnels</v>
          </cell>
        </row>
        <row r="699">
          <cell r="A699" t="str">
            <v>05K124</v>
          </cell>
          <cell r="B699" t="str">
            <v>Actes thérapeutiques par voie vasculaire sauf endoprothèses, âge inférieur à 18 ans, niveau 4</v>
          </cell>
          <cell r="E699" t="str">
            <v>D06</v>
          </cell>
          <cell r="F699" t="str">
            <v>Cathétérismes vasculaires diagnostiques et interventionnels</v>
          </cell>
        </row>
        <row r="700">
          <cell r="A700" t="str">
            <v>05K14Z</v>
          </cell>
          <cell r="B700" t="str">
            <v>Mise en place de certains accès vasculaires pour des affections de la CMD 05, séjours de moins de 2 jours</v>
          </cell>
          <cell r="E700" t="str">
            <v>D07</v>
          </cell>
          <cell r="F700" t="str">
            <v>Cardio-vasculaire (hors cathétérismes vasculaires diagnostiques et interventionnels)</v>
          </cell>
        </row>
        <row r="701">
          <cell r="A701" t="str">
            <v>05K151</v>
          </cell>
          <cell r="B701" t="str">
            <v>Surveillances de greffes de coeur avec acte diagnostique par voie vasculaire, niveau 1</v>
          </cell>
          <cell r="E701" t="str">
            <v>D06</v>
          </cell>
          <cell r="F701" t="str">
            <v>Cathétérismes vasculaires diagnostiques et interventionnels</v>
          </cell>
        </row>
        <row r="702">
          <cell r="A702" t="str">
            <v>05K152</v>
          </cell>
          <cell r="B702" t="str">
            <v>Surveillances de greffes de coeur avec acte diagnostique par voie vasculaire, niveau 2</v>
          </cell>
          <cell r="E702" t="str">
            <v>D06</v>
          </cell>
          <cell r="F702" t="str">
            <v>Cathétérismes vasculaires diagnostiques et interventionnels</v>
          </cell>
        </row>
        <row r="703">
          <cell r="A703" t="str">
            <v>05K153</v>
          </cell>
          <cell r="B703" t="str">
            <v>Surveillances de greffes de coeur avec acte diagnostique par voie vasculaire, niveau 3</v>
          </cell>
          <cell r="E703" t="str">
            <v>D06</v>
          </cell>
          <cell r="F703" t="str">
            <v>Cathétérismes vasculaires diagnostiques et interventionnels</v>
          </cell>
        </row>
        <row r="704">
          <cell r="A704" t="str">
            <v>05K154</v>
          </cell>
          <cell r="B704" t="str">
            <v>Surveillances de greffes de coeur avec acte diagnostique par voie vasculaire, niveau 4</v>
          </cell>
          <cell r="E704" t="str">
            <v>D06</v>
          </cell>
          <cell r="F704" t="str">
            <v>Cathétérismes vasculaires diagnostiques et interventionnels</v>
          </cell>
        </row>
        <row r="705">
          <cell r="A705" t="str">
            <v>05K15J</v>
          </cell>
          <cell r="B705" t="str">
            <v>Surveillances de greffes de coeur avec acte diagnostique par voie vasculaire, en ambulatoire</v>
          </cell>
          <cell r="E705" t="str">
            <v>D06</v>
          </cell>
          <cell r="F705" t="str">
            <v>Cathétérismes vasculaires diagnostiques et interventionnels</v>
          </cell>
        </row>
        <row r="706">
          <cell r="A706" t="str">
            <v>05K17J</v>
          </cell>
          <cell r="B706" t="str">
            <v>Affections cardiovasculaires sans acte opératoire de la CMD 05, avec anesthésie, en ambulatoire</v>
          </cell>
          <cell r="E706" t="str">
            <v>D07</v>
          </cell>
          <cell r="F706" t="str">
            <v>Cardio-vasculaire (hors cathétérismes vasculaires diagnostiques et interventionnels)</v>
          </cell>
        </row>
        <row r="707">
          <cell r="A707" t="str">
            <v>05K18J</v>
          </cell>
          <cell r="B707" t="str">
            <v>Varices avec acte autre que ligature et éveinage, en ambulatoire</v>
          </cell>
          <cell r="E707" t="str">
            <v>D07</v>
          </cell>
          <cell r="F707" t="str">
            <v>Cardio-vasculaire (hors cathétérismes vasculaires diagnostiques et interventionnels)</v>
          </cell>
        </row>
        <row r="708">
          <cell r="A708" t="str">
            <v>05K191</v>
          </cell>
          <cell r="B708" t="str">
            <v>Traitements majeurs de troubles du rythme par voie vasculaire, niveau 1</v>
          </cell>
          <cell r="E708" t="str">
            <v>D06</v>
          </cell>
          <cell r="F708" t="str">
            <v>Cathétérismes vasculaires diagnostiques et interventionnels</v>
          </cell>
        </row>
        <row r="709">
          <cell r="A709" t="str">
            <v>05K192</v>
          </cell>
          <cell r="B709" t="str">
            <v>Traitements majeurs de troubles du rythme par voie vasculaire, niveau 2</v>
          </cell>
          <cell r="E709" t="str">
            <v>D06</v>
          </cell>
          <cell r="F709" t="str">
            <v>Cathétérismes vasculaires diagnostiques et interventionnels</v>
          </cell>
        </row>
        <row r="710">
          <cell r="A710" t="str">
            <v>05K193</v>
          </cell>
          <cell r="B710" t="str">
            <v>Traitements majeurs de troubles du rythme par voie vasculaire, niveau 3</v>
          </cell>
          <cell r="E710" t="str">
            <v>D06</v>
          </cell>
          <cell r="F710" t="str">
            <v>Cathétérismes vasculaires diagnostiques et interventionnels</v>
          </cell>
        </row>
        <row r="711">
          <cell r="A711" t="str">
            <v>05K194</v>
          </cell>
          <cell r="B711" t="str">
            <v>Traitements majeurs de troubles du rythme par voie vasculaire, niveau 4</v>
          </cell>
          <cell r="E711" t="str">
            <v>D06</v>
          </cell>
          <cell r="F711" t="str">
            <v>Cathétérismes vasculaires diagnostiques et interventionnels</v>
          </cell>
        </row>
        <row r="712">
          <cell r="A712" t="str">
            <v>05K201</v>
          </cell>
          <cell r="B712" t="str">
            <v>Autres traitements de troubles du rythme par voie vasculaire, niveau 1</v>
          </cell>
          <cell r="E712" t="str">
            <v>D06</v>
          </cell>
          <cell r="F712" t="str">
            <v>Cathétérismes vasculaires diagnostiques et interventionnels</v>
          </cell>
        </row>
        <row r="713">
          <cell r="A713" t="str">
            <v>05K202</v>
          </cell>
          <cell r="B713" t="str">
            <v>Autres traitements de troubles du rythme par voie vasculaire, niveau 2</v>
          </cell>
          <cell r="E713" t="str">
            <v>D06</v>
          </cell>
          <cell r="F713" t="str">
            <v>Cathétérismes vasculaires diagnostiques et interventionnels</v>
          </cell>
        </row>
        <row r="714">
          <cell r="A714" t="str">
            <v>05K203</v>
          </cell>
          <cell r="B714" t="str">
            <v>Autres traitements de troubles du rythme par voie vasculaire, niveau 3</v>
          </cell>
          <cell r="E714" t="str">
            <v>D06</v>
          </cell>
          <cell r="F714" t="str">
            <v>Cathétérismes vasculaires diagnostiques et interventionnels</v>
          </cell>
        </row>
        <row r="715">
          <cell r="A715" t="str">
            <v>05K204</v>
          </cell>
          <cell r="B715" t="str">
            <v>Autres traitements de troubles du rythme par voie vasculaire, niveau 4</v>
          </cell>
          <cell r="E715" t="str">
            <v>D06</v>
          </cell>
          <cell r="F715" t="str">
            <v>Cathétérismes vasculaires diagnostiques et interventionnels</v>
          </cell>
        </row>
        <row r="716">
          <cell r="A716" t="str">
            <v>05K20T</v>
          </cell>
          <cell r="B716" t="str">
            <v>Autres traitements de troubles du rythme par voie vasculaire, très courte durée</v>
          </cell>
          <cell r="E716" t="str">
            <v>D06</v>
          </cell>
          <cell r="F716" t="str">
            <v>Cathétérismes vasculaires diagnostiques et interventionnels</v>
          </cell>
        </row>
        <row r="717">
          <cell r="A717" t="str">
            <v>05K211</v>
          </cell>
          <cell r="B717" t="str">
            <v>Poses de bioprothèses de valves cardiaques par voie vasculaire, niveau 1</v>
          </cell>
          <cell r="E717" t="str">
            <v>D06</v>
          </cell>
          <cell r="F717" t="str">
            <v>Cathétérismes vasculaires diagnostiques et interventionnels</v>
          </cell>
        </row>
        <row r="718">
          <cell r="A718" t="str">
            <v>05K212</v>
          </cell>
          <cell r="B718" t="str">
            <v>Poses de bioprothèses de valves cardiaques par voie vasculaire, niveau 2</v>
          </cell>
          <cell r="E718" t="str">
            <v>D06</v>
          </cell>
          <cell r="F718" t="str">
            <v>Cathétérismes vasculaires diagnostiques et interventionnels</v>
          </cell>
        </row>
        <row r="719">
          <cell r="A719" t="str">
            <v>05K213</v>
          </cell>
          <cell r="B719" t="str">
            <v>Poses de bioprothèses de valves cardiaques par voie vasculaire, niveau 3</v>
          </cell>
          <cell r="E719" t="str">
            <v>D06</v>
          </cell>
          <cell r="F719" t="str">
            <v>Cathétérismes vasculaires diagnostiques et interventionnels</v>
          </cell>
        </row>
        <row r="720">
          <cell r="A720" t="str">
            <v>05K214</v>
          </cell>
          <cell r="B720" t="str">
            <v>Poses de bioprothèses de valves cardiaques par voie vasculaire, niveau 4</v>
          </cell>
          <cell r="E720" t="str">
            <v>D06</v>
          </cell>
          <cell r="F720" t="str">
            <v>Cathétérismes vasculaires diagnostiques et interventionnels</v>
          </cell>
        </row>
        <row r="721">
          <cell r="A721" t="str">
            <v>05K221</v>
          </cell>
          <cell r="B721" t="str">
            <v>Actes thérapeutiques par voie vasculaire sur les orifices du coeur, âge supérieur à 17 ans, niveau 1</v>
          </cell>
          <cell r="E721" t="str">
            <v>D06</v>
          </cell>
          <cell r="F721" t="str">
            <v>Cathétérismes vasculaires diagnostiques et interventionnels</v>
          </cell>
        </row>
        <row r="722">
          <cell r="A722" t="str">
            <v>05K222</v>
          </cell>
          <cell r="B722" t="str">
            <v>Actes thérapeutiques par voie vasculaire sur les orifices du coeur, âge supérieur à 17 ans, niveau 2</v>
          </cell>
          <cell r="E722" t="str">
            <v>D06</v>
          </cell>
          <cell r="F722" t="str">
            <v>Cathétérismes vasculaires diagnostiques et interventionnels</v>
          </cell>
        </row>
        <row r="723">
          <cell r="A723" t="str">
            <v>05K223</v>
          </cell>
          <cell r="B723" t="str">
            <v>Actes thérapeutiques par voie vasculaire sur les orifices du coeur, âge supérieur à 17 ans, niveau 3</v>
          </cell>
          <cell r="E723" t="str">
            <v>D06</v>
          </cell>
          <cell r="F723" t="str">
            <v>Cathétérismes vasculaires diagnostiques et interventionnels</v>
          </cell>
        </row>
        <row r="724">
          <cell r="A724" t="str">
            <v>05K224</v>
          </cell>
          <cell r="B724" t="str">
            <v>Actes thérapeutiques par voie vasculaire sur les orifices du coeur, âge supérieur à 17 ans, niveau 4</v>
          </cell>
          <cell r="E724" t="str">
            <v>D06</v>
          </cell>
          <cell r="F724" t="str">
            <v>Cathétérismes vasculaires diagnostiques et interventionnels</v>
          </cell>
        </row>
        <row r="725">
          <cell r="A725" t="str">
            <v>05K231</v>
          </cell>
          <cell r="B725" t="str">
            <v>Ablations, repositionnements et poses de sondes cardiaques supplémentaires par voie vasculaire, âge supérieur à 17 ans, niveau 1</v>
          </cell>
          <cell r="E725" t="str">
            <v>D06</v>
          </cell>
          <cell r="F725" t="str">
            <v>Cathétérismes vasculaires diagnostiques et interventionnels</v>
          </cell>
        </row>
        <row r="726">
          <cell r="A726" t="str">
            <v>05K232</v>
          </cell>
          <cell r="B726" t="str">
            <v>Ablations, repositionnements et poses de sondes cardiaques supplémentaires par voie vasculaire, âge supérieur à 17 ans, niveau 2</v>
          </cell>
          <cell r="E726" t="str">
            <v>D06</v>
          </cell>
          <cell r="F726" t="str">
            <v>Cathétérismes vasculaires diagnostiques et interventionnels</v>
          </cell>
        </row>
        <row r="727">
          <cell r="A727" t="str">
            <v>05K233</v>
          </cell>
          <cell r="B727" t="str">
            <v>Ablations, repositionnements et poses de sondes cardiaques supplémentaires par voie vasculaire, âge supérieur à 17 ans, niveau 3</v>
          </cell>
          <cell r="E727" t="str">
            <v>D06</v>
          </cell>
          <cell r="F727" t="str">
            <v>Cathétérismes vasculaires diagnostiques et interventionnels</v>
          </cell>
        </row>
        <row r="728">
          <cell r="A728" t="str">
            <v>05K234</v>
          </cell>
          <cell r="B728" t="str">
            <v>Ablations, repositionnements et poses de sondes cardiaques supplémentaires par voie vasculaire, âge supérieur à 17 ans, niveau 4</v>
          </cell>
          <cell r="E728" t="str">
            <v>D06</v>
          </cell>
          <cell r="F728" t="str">
            <v>Cathétérismes vasculaires diagnostiques et interventionnels</v>
          </cell>
        </row>
        <row r="729">
          <cell r="A729" t="str">
            <v>05K23J</v>
          </cell>
          <cell r="B729" t="str">
            <v>Ablations, repositionnements et poses de sondes cardiaques supplémentaires par voie vasculaire, âge supérieur à 17 ans, en ambulatoire</v>
          </cell>
          <cell r="E729" t="str">
            <v>D06</v>
          </cell>
          <cell r="F729" t="str">
            <v>Cathétérismes vasculaires diagnostiques et interventionnels</v>
          </cell>
        </row>
        <row r="730">
          <cell r="A730" t="str">
            <v>05K241</v>
          </cell>
          <cell r="B730" t="str">
            <v>Dilatations coronaires et autres actes thérapeutiques sur le coeur par voie vasculaire, âge supérieur à 17 ans, niveau 1</v>
          </cell>
          <cell r="E730" t="str">
            <v>D06</v>
          </cell>
          <cell r="F730" t="str">
            <v>Cathétérismes vasculaires diagnostiques et interventionnels</v>
          </cell>
        </row>
        <row r="731">
          <cell r="A731" t="str">
            <v>05K242</v>
          </cell>
          <cell r="B731" t="str">
            <v>Dilatations coronaires et autres actes thérapeutiques sur le coeur par voie vasculaire, âge supérieur à 17 ans, niveau 2</v>
          </cell>
          <cell r="E731" t="str">
            <v>D06</v>
          </cell>
          <cell r="F731" t="str">
            <v>Cathétérismes vasculaires diagnostiques et interventionnels</v>
          </cell>
        </row>
        <row r="732">
          <cell r="A732" t="str">
            <v>05K243</v>
          </cell>
          <cell r="B732" t="str">
            <v>Dilatations coronaires et autres actes thérapeutiques sur le coeur par voie vasculaire, âge supérieur à 17 ans, niveau 3</v>
          </cell>
          <cell r="E732" t="str">
            <v>D06</v>
          </cell>
          <cell r="F732" t="str">
            <v>Cathétérismes vasculaires diagnostiques et interventionnels</v>
          </cell>
        </row>
        <row r="733">
          <cell r="A733" t="str">
            <v>05K244</v>
          </cell>
          <cell r="B733" t="str">
            <v>Dilatations coronaires et autres actes thérapeutiques sur le coeur par voie vasculaire, âge supérieur à 17 ans, niveau 4</v>
          </cell>
          <cell r="E733" t="str">
            <v>D06</v>
          </cell>
          <cell r="F733" t="str">
            <v>Cathétérismes vasculaires diagnostiques et interventionnels</v>
          </cell>
        </row>
        <row r="734">
          <cell r="A734" t="str">
            <v>05K24J</v>
          </cell>
          <cell r="B734" t="str">
            <v>Dilatations coronaires et autres actes thérapeutiques sur le coeur par voie vasculaire, âge supérieur à 17 ans, en ambulatoire</v>
          </cell>
          <cell r="E734" t="str">
            <v>D06</v>
          </cell>
          <cell r="F734" t="str">
            <v>Cathétérismes vasculaires diagnostiques et interventionnels</v>
          </cell>
        </row>
        <row r="735">
          <cell r="A735" t="str">
            <v>05K251</v>
          </cell>
          <cell r="B735" t="str">
            <v>Actes thérapeutiques sur les artères par voie vasculaire, âge supérieur à 17 ans, niveau 1</v>
          </cell>
          <cell r="E735" t="str">
            <v>D06</v>
          </cell>
          <cell r="F735" t="str">
            <v>Cathétérismes vasculaires diagnostiques et interventionnels</v>
          </cell>
        </row>
        <row r="736">
          <cell r="A736" t="str">
            <v>05K252</v>
          </cell>
          <cell r="B736" t="str">
            <v>Actes thérapeutiques sur les artères par voie vasculaire, âge supérieur à 17 ans, niveau 2</v>
          </cell>
          <cell r="E736" t="str">
            <v>D06</v>
          </cell>
          <cell r="F736" t="str">
            <v>Cathétérismes vasculaires diagnostiques et interventionnels</v>
          </cell>
        </row>
        <row r="737">
          <cell r="A737" t="str">
            <v>05K253</v>
          </cell>
          <cell r="B737" t="str">
            <v>Actes thérapeutiques sur les artères par voie vasculaire, âge supérieur à 17 ans, niveau 3</v>
          </cell>
          <cell r="E737" t="str">
            <v>D06</v>
          </cell>
          <cell r="F737" t="str">
            <v>Cathétérismes vasculaires diagnostiques et interventionnels</v>
          </cell>
        </row>
        <row r="738">
          <cell r="A738" t="str">
            <v>05K254</v>
          </cell>
          <cell r="B738" t="str">
            <v>Actes thérapeutiques sur les artères par voie vasculaire, âge supérieur à 17 ans, niveau 4</v>
          </cell>
          <cell r="E738" t="str">
            <v>D06</v>
          </cell>
          <cell r="F738" t="str">
            <v>Cathétérismes vasculaires diagnostiques et interventionnels</v>
          </cell>
        </row>
        <row r="739">
          <cell r="A739" t="str">
            <v>05K25J</v>
          </cell>
          <cell r="B739" t="str">
            <v>Actes thérapeutiques sur les artères par voie vasculaire, âge supérieur à 17 ans, en ambulatoire</v>
          </cell>
          <cell r="E739" t="str">
            <v>D06</v>
          </cell>
          <cell r="F739" t="str">
            <v>Cathétérismes vasculaires diagnostiques et interventionnels</v>
          </cell>
        </row>
        <row r="740">
          <cell r="A740" t="str">
            <v>05K261</v>
          </cell>
          <cell r="B740" t="str">
            <v>Actes thérapeutiques sur les accès vasculaires ou les veines par voie vasculaire, âge supérieur à 17 ans, niveau 1</v>
          </cell>
          <cell r="E740" t="str">
            <v>D06</v>
          </cell>
          <cell r="F740" t="str">
            <v>Cathétérismes vasculaires diagnostiques et interventionnels</v>
          </cell>
        </row>
        <row r="741">
          <cell r="A741" t="str">
            <v>05K262</v>
          </cell>
          <cell r="B741" t="str">
            <v>Actes thérapeutiques sur les accès vasculaires ou les veines par voie vasculaire, âge supérieur à 17 ans, niveau 2</v>
          </cell>
          <cell r="E741" t="str">
            <v>D06</v>
          </cell>
          <cell r="F741" t="str">
            <v>Cathétérismes vasculaires diagnostiques et interventionnels</v>
          </cell>
        </row>
        <row r="742">
          <cell r="A742" t="str">
            <v>05K263</v>
          </cell>
          <cell r="B742" t="str">
            <v>Actes thérapeutiques sur les accès vasculaires ou les veines par voie vasculaire, âge supérieur à 17 ans, niveau 3</v>
          </cell>
          <cell r="E742" t="str">
            <v>D06</v>
          </cell>
          <cell r="F742" t="str">
            <v>Cathétérismes vasculaires diagnostiques et interventionnels</v>
          </cell>
        </row>
        <row r="743">
          <cell r="A743" t="str">
            <v>05K264</v>
          </cell>
          <cell r="B743" t="str">
            <v>Actes thérapeutiques sur les accès vasculaires ou les veines par voie vasculaire, âge supérieur à 17 ans, niveau 4</v>
          </cell>
          <cell r="E743" t="str">
            <v>D06</v>
          </cell>
          <cell r="F743" t="str">
            <v>Cathétérismes vasculaires diagnostiques et interventionnels</v>
          </cell>
        </row>
        <row r="744">
          <cell r="A744" t="str">
            <v>05K26J</v>
          </cell>
          <cell r="B744" t="str">
            <v>Actes thérapeutiques sur les accès vasculaires ou les veines par voie vasculaire, âge supérieur à 17 ans, en ambulatoire</v>
          </cell>
          <cell r="E744" t="str">
            <v>D06</v>
          </cell>
          <cell r="F744" t="str">
            <v>Cathétérismes vasculaires diagnostiques et interventionnels</v>
          </cell>
        </row>
        <row r="745">
          <cell r="A745" t="str">
            <v>05M041</v>
          </cell>
          <cell r="B745" t="str">
            <v>Infarctus aigu du myocarde, niveau 1</v>
          </cell>
          <cell r="E745" t="str">
            <v>D07</v>
          </cell>
          <cell r="F745" t="str">
            <v>Cardio-vasculaire (hors cathétérismes vasculaires diagnostiques et interventionnels)</v>
          </cell>
        </row>
        <row r="746">
          <cell r="A746" t="str">
            <v>05M042</v>
          </cell>
          <cell r="B746" t="str">
            <v>Infarctus aigu du myocarde, niveau 2</v>
          </cell>
          <cell r="E746" t="str">
            <v>D07</v>
          </cell>
          <cell r="F746" t="str">
            <v>Cardio-vasculaire (hors cathétérismes vasculaires diagnostiques et interventionnels)</v>
          </cell>
        </row>
        <row r="747">
          <cell r="A747" t="str">
            <v>05M043</v>
          </cell>
          <cell r="B747" t="str">
            <v>Infarctus aigu du myocarde, niveau 3</v>
          </cell>
          <cell r="E747" t="str">
            <v>D07</v>
          </cell>
          <cell r="F747" t="str">
            <v>Cardio-vasculaire (hors cathétérismes vasculaires diagnostiques et interventionnels)</v>
          </cell>
        </row>
        <row r="748">
          <cell r="A748" t="str">
            <v>05M044</v>
          </cell>
          <cell r="B748" t="str">
            <v>Infarctus aigu du myocarde, niveau 4</v>
          </cell>
          <cell r="E748" t="str">
            <v>D07</v>
          </cell>
          <cell r="F748" t="str">
            <v>Cardio-vasculaire (hors cathétérismes vasculaires diagnostiques et interventionnels)</v>
          </cell>
        </row>
        <row r="749">
          <cell r="A749" t="str">
            <v>05M04T</v>
          </cell>
          <cell r="B749" t="str">
            <v>Infarctus aigu du myocarde, très courte durée</v>
          </cell>
          <cell r="E749" t="str">
            <v>D07</v>
          </cell>
          <cell r="F749" t="str">
            <v>Cardio-vasculaire (hors cathétérismes vasculaires diagnostiques et interventionnels)</v>
          </cell>
        </row>
        <row r="750">
          <cell r="A750" t="str">
            <v>05M051</v>
          </cell>
          <cell r="B750" t="str">
            <v>Syncopes et lipothymies, niveau 1</v>
          </cell>
          <cell r="E750" t="str">
            <v>D07</v>
          </cell>
          <cell r="F750" t="str">
            <v>Cardio-vasculaire (hors cathétérismes vasculaires diagnostiques et interventionnels)</v>
          </cell>
        </row>
        <row r="751">
          <cell r="A751" t="str">
            <v>05M052</v>
          </cell>
          <cell r="B751" t="str">
            <v>Syncopes et lipothymies, niveau 2</v>
          </cell>
          <cell r="E751" t="str">
            <v>D07</v>
          </cell>
          <cell r="F751" t="str">
            <v>Cardio-vasculaire (hors cathétérismes vasculaires diagnostiques et interventionnels)</v>
          </cell>
        </row>
        <row r="752">
          <cell r="A752" t="str">
            <v>05M053</v>
          </cell>
          <cell r="B752" t="str">
            <v>Syncopes et lipothymies, niveau 3</v>
          </cell>
          <cell r="E752" t="str">
            <v>D07</v>
          </cell>
          <cell r="F752" t="str">
            <v>Cardio-vasculaire (hors cathétérismes vasculaires diagnostiques et interventionnels)</v>
          </cell>
        </row>
        <row r="753">
          <cell r="A753" t="str">
            <v>05M054</v>
          </cell>
          <cell r="B753" t="str">
            <v>Syncopes et lipothymies, niveau 4</v>
          </cell>
          <cell r="E753" t="str">
            <v>D07</v>
          </cell>
          <cell r="F753" t="str">
            <v>Cardio-vasculaire (hors cathétérismes vasculaires diagnostiques et interventionnels)</v>
          </cell>
        </row>
        <row r="754">
          <cell r="A754" t="str">
            <v>05M05T</v>
          </cell>
          <cell r="B754" t="str">
            <v>Syncopes et lipothymies, très courte durée</v>
          </cell>
          <cell r="E754" t="str">
            <v>D07</v>
          </cell>
          <cell r="F754" t="str">
            <v>Cardio-vasculaire (hors cathétérismes vasculaires diagnostiques et interventionnels)</v>
          </cell>
        </row>
        <row r="755">
          <cell r="A755" t="str">
            <v>05M061</v>
          </cell>
          <cell r="B755" t="str">
            <v>Angine de poitrine, niveau 1</v>
          </cell>
          <cell r="E755" t="str">
            <v>D07</v>
          </cell>
          <cell r="F755" t="str">
            <v>Cardio-vasculaire (hors cathétérismes vasculaires diagnostiques et interventionnels)</v>
          </cell>
        </row>
        <row r="756">
          <cell r="A756" t="str">
            <v>05M062</v>
          </cell>
          <cell r="B756" t="str">
            <v>Angine de poitrine, niveau 2</v>
          </cell>
          <cell r="E756" t="str">
            <v>D07</v>
          </cell>
          <cell r="F756" t="str">
            <v>Cardio-vasculaire (hors cathétérismes vasculaires diagnostiques et interventionnels)</v>
          </cell>
        </row>
        <row r="757">
          <cell r="A757" t="str">
            <v>05M063</v>
          </cell>
          <cell r="B757" t="str">
            <v>Angine de poitrine, niveau 3</v>
          </cell>
          <cell r="E757" t="str">
            <v>D07</v>
          </cell>
          <cell r="F757" t="str">
            <v>Cardio-vasculaire (hors cathétérismes vasculaires diagnostiques et interventionnels)</v>
          </cell>
        </row>
        <row r="758">
          <cell r="A758" t="str">
            <v>05M064</v>
          </cell>
          <cell r="B758" t="str">
            <v>Angine de poitrine, niveau 4</v>
          </cell>
          <cell r="E758" t="str">
            <v>D07</v>
          </cell>
          <cell r="F758" t="str">
            <v>Cardio-vasculaire (hors cathétérismes vasculaires diagnostiques et interventionnels)</v>
          </cell>
        </row>
        <row r="759">
          <cell r="A759" t="str">
            <v>05M06T</v>
          </cell>
          <cell r="B759" t="str">
            <v>Angine de poitrine, très courte durée</v>
          </cell>
          <cell r="E759" t="str">
            <v>D07</v>
          </cell>
          <cell r="F759" t="str">
            <v>Cardio-vasculaire (hors cathétérismes vasculaires diagnostiques et interventionnels)</v>
          </cell>
        </row>
        <row r="760">
          <cell r="A760" t="str">
            <v>05M071</v>
          </cell>
          <cell r="B760" t="str">
            <v>Thrombophlébites veineuses profondes, niveau 1</v>
          </cell>
          <cell r="E760" t="str">
            <v>D07</v>
          </cell>
          <cell r="F760" t="str">
            <v>Cardio-vasculaire (hors cathétérismes vasculaires diagnostiques et interventionnels)</v>
          </cell>
        </row>
        <row r="761">
          <cell r="A761" t="str">
            <v>05M072</v>
          </cell>
          <cell r="B761" t="str">
            <v>Thrombophlébites veineuses profondes, niveau 2</v>
          </cell>
          <cell r="E761" t="str">
            <v>D07</v>
          </cell>
          <cell r="F761" t="str">
            <v>Cardio-vasculaire (hors cathétérismes vasculaires diagnostiques et interventionnels)</v>
          </cell>
        </row>
        <row r="762">
          <cell r="A762" t="str">
            <v>05M073</v>
          </cell>
          <cell r="B762" t="str">
            <v>Thrombophlébites veineuses profondes, niveau 3</v>
          </cell>
          <cell r="E762" t="str">
            <v>D07</v>
          </cell>
          <cell r="F762" t="str">
            <v>Cardio-vasculaire (hors cathétérismes vasculaires diagnostiques et interventionnels)</v>
          </cell>
        </row>
        <row r="763">
          <cell r="A763" t="str">
            <v>05M074</v>
          </cell>
          <cell r="B763" t="str">
            <v>Thrombophlébites veineuses profondes, niveau 4</v>
          </cell>
          <cell r="E763" t="str">
            <v>D07</v>
          </cell>
          <cell r="F763" t="str">
            <v>Cardio-vasculaire (hors cathétérismes vasculaires diagnostiques et interventionnels)</v>
          </cell>
        </row>
        <row r="764">
          <cell r="A764" t="str">
            <v>05M07T</v>
          </cell>
          <cell r="B764" t="str">
            <v>Thrombophlébites veineuses profondes, très courte durée</v>
          </cell>
          <cell r="E764" t="str">
            <v>D07</v>
          </cell>
          <cell r="F764" t="str">
            <v>Cardio-vasculaire (hors cathétérismes vasculaires diagnostiques et interventionnels)</v>
          </cell>
        </row>
        <row r="765">
          <cell r="A765" t="str">
            <v>05M081</v>
          </cell>
          <cell r="B765" t="str">
            <v>Arythmies et troubles de la conduction cardiaque, niveau 1</v>
          </cell>
          <cell r="E765" t="str">
            <v>D07</v>
          </cell>
          <cell r="F765" t="str">
            <v>Cardio-vasculaire (hors cathétérismes vasculaires diagnostiques et interventionnels)</v>
          </cell>
        </row>
        <row r="766">
          <cell r="A766" t="str">
            <v>05M082</v>
          </cell>
          <cell r="B766" t="str">
            <v>Arythmies et troubles de la conduction cardiaque, niveau 2</v>
          </cell>
          <cell r="E766" t="str">
            <v>D07</v>
          </cell>
          <cell r="F766" t="str">
            <v>Cardio-vasculaire (hors cathétérismes vasculaires diagnostiques et interventionnels)</v>
          </cell>
        </row>
        <row r="767">
          <cell r="A767" t="str">
            <v>05M083</v>
          </cell>
          <cell r="B767" t="str">
            <v>Arythmies et troubles de la conduction cardiaque, niveau 3</v>
          </cell>
          <cell r="E767" t="str">
            <v>D07</v>
          </cell>
          <cell r="F767" t="str">
            <v>Cardio-vasculaire (hors cathétérismes vasculaires diagnostiques et interventionnels)</v>
          </cell>
        </row>
        <row r="768">
          <cell r="A768" t="str">
            <v>05M084</v>
          </cell>
          <cell r="B768" t="str">
            <v>Arythmies et troubles de la conduction cardiaque, niveau 4</v>
          </cell>
          <cell r="E768" t="str">
            <v>D07</v>
          </cell>
          <cell r="F768" t="str">
            <v>Cardio-vasculaire (hors cathétérismes vasculaires diagnostiques et interventionnels)</v>
          </cell>
        </row>
        <row r="769">
          <cell r="A769" t="str">
            <v>05M08T</v>
          </cell>
          <cell r="B769" t="str">
            <v>Arythmies et troubles de la conduction cardiaque, très courte durée</v>
          </cell>
          <cell r="E769" t="str">
            <v>D07</v>
          </cell>
          <cell r="F769" t="str">
            <v>Cardio-vasculaire (hors cathétérismes vasculaires diagnostiques et interventionnels)</v>
          </cell>
        </row>
        <row r="770">
          <cell r="A770" t="str">
            <v>05M091</v>
          </cell>
          <cell r="B770" t="str">
            <v>Insuffisances cardiaques et états de choc circulatoire, niveau 1</v>
          </cell>
          <cell r="E770" t="str">
            <v>D07</v>
          </cell>
          <cell r="F770" t="str">
            <v>Cardio-vasculaire (hors cathétérismes vasculaires diagnostiques et interventionnels)</v>
          </cell>
        </row>
        <row r="771">
          <cell r="A771" t="str">
            <v>05M092</v>
          </cell>
          <cell r="B771" t="str">
            <v>Insuffisances cardiaques et états de choc circulatoire, niveau 2</v>
          </cell>
          <cell r="E771" t="str">
            <v>D07</v>
          </cell>
          <cell r="F771" t="str">
            <v>Cardio-vasculaire (hors cathétérismes vasculaires diagnostiques et interventionnels)</v>
          </cell>
        </row>
        <row r="772">
          <cell r="A772" t="str">
            <v>05M093</v>
          </cell>
          <cell r="B772" t="str">
            <v>Insuffisances cardiaques et états de choc circulatoire, niveau 3</v>
          </cell>
          <cell r="E772" t="str">
            <v>D07</v>
          </cell>
          <cell r="F772" t="str">
            <v>Cardio-vasculaire (hors cathétérismes vasculaires diagnostiques et interventionnels)</v>
          </cell>
        </row>
        <row r="773">
          <cell r="A773" t="str">
            <v>05M094</v>
          </cell>
          <cell r="B773" t="str">
            <v>Insuffisances cardiaques et états de choc circulatoire, niveau 4</v>
          </cell>
          <cell r="E773" t="str">
            <v>D07</v>
          </cell>
          <cell r="F773" t="str">
            <v>Cardio-vasculaire (hors cathétérismes vasculaires diagnostiques et interventionnels)</v>
          </cell>
        </row>
        <row r="774">
          <cell r="A774" t="str">
            <v>05M09T</v>
          </cell>
          <cell r="B774" t="str">
            <v>Insuffisances cardiaques et états de choc circulatoire, très courte durée</v>
          </cell>
          <cell r="E774" t="str">
            <v>D07</v>
          </cell>
          <cell r="F774" t="str">
            <v>Cardio-vasculaire (hors cathétérismes vasculaires diagnostiques et interventionnels)</v>
          </cell>
        </row>
        <row r="775">
          <cell r="A775" t="str">
            <v>05M101</v>
          </cell>
          <cell r="B775" t="str">
            <v>Cardiopathies congénitales et valvulopathies, âge inférieur à 18 ans, niveau 1</v>
          </cell>
          <cell r="E775" t="str">
            <v>D07</v>
          </cell>
          <cell r="F775" t="str">
            <v>Cardio-vasculaire (hors cathétérismes vasculaires diagnostiques et interventionnels)</v>
          </cell>
        </row>
        <row r="776">
          <cell r="A776" t="str">
            <v>05M102</v>
          </cell>
          <cell r="B776" t="str">
            <v>Cardiopathies congénitales et valvulopathies, âge inférieur à 18 ans, niveau 2</v>
          </cell>
          <cell r="E776" t="str">
            <v>D07</v>
          </cell>
          <cell r="F776" t="str">
            <v>Cardio-vasculaire (hors cathétérismes vasculaires diagnostiques et interventionnels)</v>
          </cell>
        </row>
        <row r="777">
          <cell r="A777" t="str">
            <v>05M103</v>
          </cell>
          <cell r="B777" t="str">
            <v>Cardiopathies congénitales et valvulopathies, âge inférieur à 18 ans, niveau 3</v>
          </cell>
          <cell r="E777" t="str">
            <v>D07</v>
          </cell>
          <cell r="F777" t="str">
            <v>Cardio-vasculaire (hors cathétérismes vasculaires diagnostiques et interventionnels)</v>
          </cell>
        </row>
        <row r="778">
          <cell r="A778" t="str">
            <v>05M104</v>
          </cell>
          <cell r="B778" t="str">
            <v>Cardiopathies congénitales et valvulopathies, âge inférieur à 18 ans, niveau 4</v>
          </cell>
          <cell r="E778" t="str">
            <v>D07</v>
          </cell>
          <cell r="F778" t="str">
            <v>Cardio-vasculaire (hors cathétérismes vasculaires diagnostiques et interventionnels)</v>
          </cell>
        </row>
        <row r="779">
          <cell r="A779" t="str">
            <v>05M10T</v>
          </cell>
          <cell r="B779" t="str">
            <v>Cardiopathies congénitales et valvulopathies, âge inférieur à 18 ans, très courte durée</v>
          </cell>
          <cell r="E779" t="str">
            <v>D07</v>
          </cell>
          <cell r="F779" t="str">
            <v>Cardio-vasculaire (hors cathétérismes vasculaires diagnostiques et interventionnels)</v>
          </cell>
        </row>
        <row r="780">
          <cell r="A780" t="str">
            <v>05M111</v>
          </cell>
          <cell r="B780" t="str">
            <v>Cardiopathies congénitales et valvulopathies, âge supérieur à 17 ans, niveau 1</v>
          </cell>
          <cell r="E780" t="str">
            <v>D07</v>
          </cell>
          <cell r="F780" t="str">
            <v>Cardio-vasculaire (hors cathétérismes vasculaires diagnostiques et interventionnels)</v>
          </cell>
        </row>
        <row r="781">
          <cell r="A781" t="str">
            <v>05M112</v>
          </cell>
          <cell r="B781" t="str">
            <v>Cardiopathies congénitales et valvulopathies, âge supérieur à 17 ans, niveau 2</v>
          </cell>
          <cell r="E781" t="str">
            <v>D07</v>
          </cell>
          <cell r="F781" t="str">
            <v>Cardio-vasculaire (hors cathétérismes vasculaires diagnostiques et interventionnels)</v>
          </cell>
        </row>
        <row r="782">
          <cell r="A782" t="str">
            <v>05M113</v>
          </cell>
          <cell r="B782" t="str">
            <v>Cardiopathies congénitales et valvulopathies, âge supérieur à 17 ans, niveau 3</v>
          </cell>
          <cell r="E782" t="str">
            <v>D07</v>
          </cell>
          <cell r="F782" t="str">
            <v>Cardio-vasculaire (hors cathétérismes vasculaires diagnostiques et interventionnels)</v>
          </cell>
        </row>
        <row r="783">
          <cell r="A783" t="str">
            <v>05M114</v>
          </cell>
          <cell r="B783" t="str">
            <v>Cardiopathies congénitales et valvulopathies, âge supérieur à 17 ans, niveau 4</v>
          </cell>
          <cell r="E783" t="str">
            <v>D07</v>
          </cell>
          <cell r="F783" t="str">
            <v>Cardio-vasculaire (hors cathétérismes vasculaires diagnostiques et interventionnels)</v>
          </cell>
        </row>
        <row r="784">
          <cell r="A784" t="str">
            <v>05M11T</v>
          </cell>
          <cell r="B784" t="str">
            <v>Cardiopathies congénitales et valvulopathies, âge supérieur à 17 ans, très courte durée</v>
          </cell>
          <cell r="E784" t="str">
            <v>D07</v>
          </cell>
          <cell r="F784" t="str">
            <v>Cardio-vasculaire (hors cathétérismes vasculaires diagnostiques et interventionnels)</v>
          </cell>
        </row>
        <row r="785">
          <cell r="A785" t="str">
            <v>05M121</v>
          </cell>
          <cell r="B785" t="str">
            <v>Troubles vasculaires périphériques, niveau 1</v>
          </cell>
          <cell r="E785" t="str">
            <v>D07</v>
          </cell>
          <cell r="F785" t="str">
            <v>Cardio-vasculaire (hors cathétérismes vasculaires diagnostiques et interventionnels)</v>
          </cell>
        </row>
        <row r="786">
          <cell r="A786" t="str">
            <v>05M122</v>
          </cell>
          <cell r="B786" t="str">
            <v>Troubles vasculaires périphériques, niveau 2</v>
          </cell>
          <cell r="E786" t="str">
            <v>D07</v>
          </cell>
          <cell r="F786" t="str">
            <v>Cardio-vasculaire (hors cathétérismes vasculaires diagnostiques et interventionnels)</v>
          </cell>
        </row>
        <row r="787">
          <cell r="A787" t="str">
            <v>05M123</v>
          </cell>
          <cell r="B787" t="str">
            <v>Troubles vasculaires périphériques, niveau 3</v>
          </cell>
          <cell r="E787" t="str">
            <v>D07</v>
          </cell>
          <cell r="F787" t="str">
            <v>Cardio-vasculaire (hors cathétérismes vasculaires diagnostiques et interventionnels)</v>
          </cell>
        </row>
        <row r="788">
          <cell r="A788" t="str">
            <v>05M124</v>
          </cell>
          <cell r="B788" t="str">
            <v>Troubles vasculaires périphériques, niveau 4</v>
          </cell>
          <cell r="E788" t="str">
            <v>D07</v>
          </cell>
          <cell r="F788" t="str">
            <v>Cardio-vasculaire (hors cathétérismes vasculaires diagnostiques et interventionnels)</v>
          </cell>
        </row>
        <row r="789">
          <cell r="A789" t="str">
            <v>05M12T</v>
          </cell>
          <cell r="B789" t="str">
            <v>Troubles vasculaires périphériques, très courte durée</v>
          </cell>
          <cell r="E789" t="str">
            <v>D07</v>
          </cell>
          <cell r="F789" t="str">
            <v>Cardio-vasculaire (hors cathétérismes vasculaires diagnostiques et interventionnels)</v>
          </cell>
        </row>
        <row r="790">
          <cell r="A790" t="str">
            <v>05M131</v>
          </cell>
          <cell r="B790" t="str">
            <v>Douleurs thoraciques, niveau 1</v>
          </cell>
          <cell r="E790" t="str">
            <v>D07</v>
          </cell>
          <cell r="F790" t="str">
            <v>Cardio-vasculaire (hors cathétérismes vasculaires diagnostiques et interventionnels)</v>
          </cell>
        </row>
        <row r="791">
          <cell r="A791" t="str">
            <v>05M132</v>
          </cell>
          <cell r="B791" t="str">
            <v>Douleurs thoraciques, niveau 2</v>
          </cell>
          <cell r="E791" t="str">
            <v>D07</v>
          </cell>
          <cell r="F791" t="str">
            <v>Cardio-vasculaire (hors cathétérismes vasculaires diagnostiques et interventionnels)</v>
          </cell>
        </row>
        <row r="792">
          <cell r="A792" t="str">
            <v>05M133</v>
          </cell>
          <cell r="B792" t="str">
            <v>Douleurs thoraciques, niveau 3</v>
          </cell>
          <cell r="E792" t="str">
            <v>D07</v>
          </cell>
          <cell r="F792" t="str">
            <v>Cardio-vasculaire (hors cathétérismes vasculaires diagnostiques et interventionnels)</v>
          </cell>
        </row>
        <row r="793">
          <cell r="A793" t="str">
            <v>05M134</v>
          </cell>
          <cell r="B793" t="str">
            <v>Douleurs thoraciques, niveau 4</v>
          </cell>
          <cell r="E793" t="str">
            <v>D07</v>
          </cell>
          <cell r="F793" t="str">
            <v>Cardio-vasculaire (hors cathétérismes vasculaires diagnostiques et interventionnels)</v>
          </cell>
        </row>
        <row r="794">
          <cell r="A794" t="str">
            <v>05M13T</v>
          </cell>
          <cell r="B794" t="str">
            <v>Douleurs thoraciques, très courte durée</v>
          </cell>
          <cell r="E794" t="str">
            <v>D07</v>
          </cell>
          <cell r="F794" t="str">
            <v>Cardio-vasculaire (hors cathétérismes vasculaires diagnostiques et interventionnels)</v>
          </cell>
        </row>
        <row r="795">
          <cell r="A795" t="str">
            <v>05M141</v>
          </cell>
          <cell r="B795" t="str">
            <v>Arrêt cardiaque, niveau 1</v>
          </cell>
          <cell r="E795" t="str">
            <v>D07</v>
          </cell>
          <cell r="F795" t="str">
            <v>Cardio-vasculaire (hors cathétérismes vasculaires diagnostiques et interventionnels)</v>
          </cell>
        </row>
        <row r="796">
          <cell r="A796" t="str">
            <v>05M142</v>
          </cell>
          <cell r="B796" t="str">
            <v>Arrêt cardiaque, niveau 2</v>
          </cell>
          <cell r="E796" t="str">
            <v>D07</v>
          </cell>
          <cell r="F796" t="str">
            <v>Cardio-vasculaire (hors cathétérismes vasculaires diagnostiques et interventionnels)</v>
          </cell>
        </row>
        <row r="797">
          <cell r="A797" t="str">
            <v>05M143</v>
          </cell>
          <cell r="B797" t="str">
            <v>Arrêt cardiaque, niveau 3</v>
          </cell>
          <cell r="E797" t="str">
            <v>D07</v>
          </cell>
          <cell r="F797" t="str">
            <v>Cardio-vasculaire (hors cathétérismes vasculaires diagnostiques et interventionnels)</v>
          </cell>
        </row>
        <row r="798">
          <cell r="A798" t="str">
            <v>05M144</v>
          </cell>
          <cell r="B798" t="str">
            <v>Arrêt cardiaque, niveau 4</v>
          </cell>
          <cell r="E798" t="str">
            <v>D07</v>
          </cell>
          <cell r="F798" t="str">
            <v>Cardio-vasculaire (hors cathétérismes vasculaires diagnostiques et interventionnels)</v>
          </cell>
        </row>
        <row r="799">
          <cell r="A799" t="str">
            <v>05M151</v>
          </cell>
          <cell r="B799" t="str">
            <v>Hypertension artérielle, niveau 1</v>
          </cell>
          <cell r="E799" t="str">
            <v>D07</v>
          </cell>
          <cell r="F799" t="str">
            <v>Cardio-vasculaire (hors cathétérismes vasculaires diagnostiques et interventionnels)</v>
          </cell>
        </row>
        <row r="800">
          <cell r="A800" t="str">
            <v>05M152</v>
          </cell>
          <cell r="B800" t="str">
            <v>Hypertension artérielle, niveau 2</v>
          </cell>
          <cell r="E800" t="str">
            <v>D07</v>
          </cell>
          <cell r="F800" t="str">
            <v>Cardio-vasculaire (hors cathétérismes vasculaires diagnostiques et interventionnels)</v>
          </cell>
        </row>
        <row r="801">
          <cell r="A801" t="str">
            <v>05M153</v>
          </cell>
          <cell r="B801" t="str">
            <v>Hypertension artérielle, niveau 3</v>
          </cell>
          <cell r="E801" t="str">
            <v>D07</v>
          </cell>
          <cell r="F801" t="str">
            <v>Cardio-vasculaire (hors cathétérismes vasculaires diagnostiques et interventionnels)</v>
          </cell>
        </row>
        <row r="802">
          <cell r="A802" t="str">
            <v>05M154</v>
          </cell>
          <cell r="B802" t="str">
            <v>Hypertension artérielle, niveau 4</v>
          </cell>
          <cell r="E802" t="str">
            <v>D07</v>
          </cell>
          <cell r="F802" t="str">
            <v>Cardio-vasculaire (hors cathétérismes vasculaires diagnostiques et interventionnels)</v>
          </cell>
        </row>
        <row r="803">
          <cell r="A803" t="str">
            <v>05M15T</v>
          </cell>
          <cell r="B803" t="str">
            <v>Hypertension artérielle, très courte durée</v>
          </cell>
          <cell r="E803" t="str">
            <v>D07</v>
          </cell>
          <cell r="F803" t="str">
            <v>Cardio-vasculaire (hors cathétérismes vasculaires diagnostiques et interventionnels)</v>
          </cell>
        </row>
        <row r="804">
          <cell r="A804" t="str">
            <v>05M161</v>
          </cell>
          <cell r="B804" t="str">
            <v>Athérosclérose coronarienne, niveau 1</v>
          </cell>
          <cell r="E804" t="str">
            <v>D07</v>
          </cell>
          <cell r="F804" t="str">
            <v>Cardio-vasculaire (hors cathétérismes vasculaires diagnostiques et interventionnels)</v>
          </cell>
        </row>
        <row r="805">
          <cell r="A805" t="str">
            <v>05M162</v>
          </cell>
          <cell r="B805" t="str">
            <v>Athérosclérose coronarienne, niveau 2</v>
          </cell>
          <cell r="E805" t="str">
            <v>D07</v>
          </cell>
          <cell r="F805" t="str">
            <v>Cardio-vasculaire (hors cathétérismes vasculaires diagnostiques et interventionnels)</v>
          </cell>
        </row>
        <row r="806">
          <cell r="A806" t="str">
            <v>05M163</v>
          </cell>
          <cell r="B806" t="str">
            <v>Athérosclérose coronarienne, niveau 3</v>
          </cell>
          <cell r="E806" t="str">
            <v>D07</v>
          </cell>
          <cell r="F806" t="str">
            <v>Cardio-vasculaire (hors cathétérismes vasculaires diagnostiques et interventionnels)</v>
          </cell>
        </row>
        <row r="807">
          <cell r="A807" t="str">
            <v>05M164</v>
          </cell>
          <cell r="B807" t="str">
            <v>Athérosclérose coronarienne, niveau 4</v>
          </cell>
          <cell r="E807" t="str">
            <v>D07</v>
          </cell>
          <cell r="F807" t="str">
            <v>Cardio-vasculaire (hors cathétérismes vasculaires diagnostiques et interventionnels)</v>
          </cell>
        </row>
        <row r="808">
          <cell r="A808" t="str">
            <v>05M16T</v>
          </cell>
          <cell r="B808" t="str">
            <v>Athérosclérose coronarienne, très courte durée</v>
          </cell>
          <cell r="E808" t="str">
            <v>D07</v>
          </cell>
          <cell r="F808" t="str">
            <v>Cardio-vasculaire (hors cathétérismes vasculaires diagnostiques et interventionnels)</v>
          </cell>
        </row>
        <row r="809">
          <cell r="A809" t="str">
            <v>05M171</v>
          </cell>
          <cell r="B809" t="str">
            <v>Autres affections de l'appareil circulatoire, niveau 1</v>
          </cell>
          <cell r="E809" t="str">
            <v>D07</v>
          </cell>
          <cell r="F809" t="str">
            <v>Cardio-vasculaire (hors cathétérismes vasculaires diagnostiques et interventionnels)</v>
          </cell>
        </row>
        <row r="810">
          <cell r="A810" t="str">
            <v>05M172</v>
          </cell>
          <cell r="B810" t="str">
            <v>Autres affections de l'appareil circulatoire, niveau 2</v>
          </cell>
          <cell r="E810" t="str">
            <v>D07</v>
          </cell>
          <cell r="F810" t="str">
            <v>Cardio-vasculaire (hors cathétérismes vasculaires diagnostiques et interventionnels)</v>
          </cell>
        </row>
        <row r="811">
          <cell r="A811" t="str">
            <v>05M173</v>
          </cell>
          <cell r="B811" t="str">
            <v>Autres affections de l'appareil circulatoire, niveau 3</v>
          </cell>
          <cell r="E811" t="str">
            <v>D07</v>
          </cell>
          <cell r="F811" t="str">
            <v>Cardio-vasculaire (hors cathétérismes vasculaires diagnostiques et interventionnels)</v>
          </cell>
        </row>
        <row r="812">
          <cell r="A812" t="str">
            <v>05M174</v>
          </cell>
          <cell r="B812" t="str">
            <v>Autres affections de l'appareil circulatoire, niveau 4</v>
          </cell>
          <cell r="E812" t="str">
            <v>D07</v>
          </cell>
          <cell r="F812" t="str">
            <v>Cardio-vasculaire (hors cathétérismes vasculaires diagnostiques et interventionnels)</v>
          </cell>
        </row>
        <row r="813">
          <cell r="A813" t="str">
            <v>05M17T</v>
          </cell>
          <cell r="B813" t="str">
            <v>Autres affections de l'appareil circulatoire, très courte durée</v>
          </cell>
          <cell r="E813" t="str">
            <v>D07</v>
          </cell>
          <cell r="F813" t="str">
            <v>Cardio-vasculaire (hors cathétérismes vasculaires diagnostiques et interventionnels)</v>
          </cell>
        </row>
        <row r="814">
          <cell r="A814" t="str">
            <v>05M181</v>
          </cell>
          <cell r="B814" t="str">
            <v>Endocardites aiguës et subaiguës, niveau 1</v>
          </cell>
          <cell r="E814" t="str">
            <v>D07</v>
          </cell>
          <cell r="F814" t="str">
            <v>Cardio-vasculaire (hors cathétérismes vasculaires diagnostiques et interventionnels)</v>
          </cell>
        </row>
        <row r="815">
          <cell r="A815" t="str">
            <v>05M182</v>
          </cell>
          <cell r="B815" t="str">
            <v>Endocardites aiguës et subaiguës, niveau 2</v>
          </cell>
          <cell r="E815" t="str">
            <v>D07</v>
          </cell>
          <cell r="F815" t="str">
            <v>Cardio-vasculaire (hors cathétérismes vasculaires diagnostiques et interventionnels)</v>
          </cell>
        </row>
        <row r="816">
          <cell r="A816" t="str">
            <v>05M183</v>
          </cell>
          <cell r="B816" t="str">
            <v>Endocardites aiguës et subaiguës, niveau 3</v>
          </cell>
          <cell r="E816" t="str">
            <v>D07</v>
          </cell>
          <cell r="F816" t="str">
            <v>Cardio-vasculaire (hors cathétérismes vasculaires diagnostiques et interventionnels)</v>
          </cell>
        </row>
        <row r="817">
          <cell r="A817" t="str">
            <v>05M184</v>
          </cell>
          <cell r="B817" t="str">
            <v>Endocardites aiguës et subaiguës, niveau 4</v>
          </cell>
          <cell r="E817" t="str">
            <v>D07</v>
          </cell>
          <cell r="F817" t="str">
            <v>Cardio-vasculaire (hors cathétérismes vasculaires diagnostiques et interventionnels)</v>
          </cell>
        </row>
        <row r="818">
          <cell r="A818" t="str">
            <v>05M18T</v>
          </cell>
          <cell r="B818" t="str">
            <v>Transferts et autres séjours courts pour endocardites aiguës et subaiguës</v>
          </cell>
          <cell r="E818" t="str">
            <v>D07</v>
          </cell>
          <cell r="F818" t="str">
            <v>Cardio-vasculaire (hors cathétérismes vasculaires diagnostiques et interventionnels)</v>
          </cell>
        </row>
        <row r="819">
          <cell r="A819" t="str">
            <v>05M191</v>
          </cell>
          <cell r="B819" t="str">
            <v>Surveillances de greffes de coeur sans acte diagnostique par voie vasculaire, niveau 1</v>
          </cell>
          <cell r="E819" t="str">
            <v>D07</v>
          </cell>
          <cell r="F819" t="str">
            <v>Cardio-vasculaire (hors cathétérismes vasculaires diagnostiques et interventionnels)</v>
          </cell>
        </row>
        <row r="820">
          <cell r="A820" t="str">
            <v>05M192</v>
          </cell>
          <cell r="B820" t="str">
            <v>Surveillances de greffes de coeur sans acte diagnostique par voie vasculaire, niveau 2</v>
          </cell>
          <cell r="E820" t="str">
            <v>D07</v>
          </cell>
          <cell r="F820" t="str">
            <v>Cardio-vasculaire (hors cathétérismes vasculaires diagnostiques et interventionnels)</v>
          </cell>
        </row>
        <row r="821">
          <cell r="A821" t="str">
            <v>05M193</v>
          </cell>
          <cell r="B821" t="str">
            <v>Surveillances de greffes de coeur sans acte diagnostique par voie vasculaire, niveau 3</v>
          </cell>
          <cell r="E821" t="str">
            <v>D07</v>
          </cell>
          <cell r="F821" t="str">
            <v>Cardio-vasculaire (hors cathétérismes vasculaires diagnostiques et interventionnels)</v>
          </cell>
        </row>
        <row r="822">
          <cell r="A822" t="str">
            <v>05M194</v>
          </cell>
          <cell r="B822" t="str">
            <v>Surveillances de greffes de coeur sans acte diagnostique par voie vasculaire, niveau 4</v>
          </cell>
          <cell r="E822" t="str">
            <v>D07</v>
          </cell>
          <cell r="F822" t="str">
            <v>Cardio-vasculaire (hors cathétérismes vasculaires diagnostiques et interventionnels)</v>
          </cell>
        </row>
        <row r="823">
          <cell r="A823" t="str">
            <v>05M20Z</v>
          </cell>
          <cell r="B823" t="str">
            <v>Explorations et surveillance pour affections de l'appareil circulatoire</v>
          </cell>
          <cell r="E823" t="str">
            <v>D07</v>
          </cell>
          <cell r="F823" t="str">
            <v>Cardio-vasculaire (hors cathétérismes vasculaires diagnostiques et interventionnels)</v>
          </cell>
        </row>
        <row r="824">
          <cell r="A824" t="str">
            <v>05M21E</v>
          </cell>
          <cell r="B824" t="str">
            <v>Infarctus aigu du myocarde avec décès : séjours de moins de 2 jours</v>
          </cell>
          <cell r="E824" t="str">
            <v>D07</v>
          </cell>
          <cell r="F824" t="str">
            <v>Cardio-vasculaire (hors cathétérismes vasculaires diagnostiques et interventionnels)</v>
          </cell>
        </row>
        <row r="825">
          <cell r="A825" t="str">
            <v>05M22E</v>
          </cell>
          <cell r="B825" t="str">
            <v>Autres affections de la CMD 05 avec décès : séjours de moins de 2 jours</v>
          </cell>
          <cell r="E825" t="str">
            <v>D26</v>
          </cell>
          <cell r="F825" t="str">
            <v>Activités inter spécialités, suivi thérapeutique d'affections connues</v>
          </cell>
        </row>
        <row r="826">
          <cell r="A826" t="str">
            <v>05M23T</v>
          </cell>
          <cell r="B826" t="str">
            <v>Symptômes et autres recours aux soins de la CMD 05, très courte durée</v>
          </cell>
          <cell r="E826" t="str">
            <v>D07</v>
          </cell>
          <cell r="F826" t="str">
            <v>Cardio-vasculaire (hors cathétérismes vasculaires diagnostiques et interventionnels)</v>
          </cell>
        </row>
        <row r="827">
          <cell r="A827" t="str">
            <v>05M23Z</v>
          </cell>
          <cell r="B827" t="str">
            <v>Symptômes et autres recours aux soins de la CMD 05</v>
          </cell>
          <cell r="E827" t="str">
            <v>D07</v>
          </cell>
          <cell r="F827" t="str">
            <v>Cardio-vasculaire (hors cathétérismes vasculaires diagnostiques et interventionnels)</v>
          </cell>
        </row>
        <row r="828">
          <cell r="A828" t="str">
            <v>06C031</v>
          </cell>
          <cell r="B828" t="str">
            <v>Résections rectales, niveau 1</v>
          </cell>
          <cell r="E828" t="str">
            <v>D01</v>
          </cell>
          <cell r="F828" t="str">
            <v>Digestif</v>
          </cell>
        </row>
        <row r="829">
          <cell r="A829" t="str">
            <v>06C032</v>
          </cell>
          <cell r="B829" t="str">
            <v>Résections rectales, niveau 2</v>
          </cell>
          <cell r="E829" t="str">
            <v>D01</v>
          </cell>
          <cell r="F829" t="str">
            <v>Digestif</v>
          </cell>
        </row>
        <row r="830">
          <cell r="A830" t="str">
            <v>06C033</v>
          </cell>
          <cell r="B830" t="str">
            <v>Résections rectales, niveau 3</v>
          </cell>
          <cell r="E830" t="str">
            <v>D01</v>
          </cell>
          <cell r="F830" t="str">
            <v>Digestif</v>
          </cell>
        </row>
        <row r="831">
          <cell r="A831" t="str">
            <v>06C034</v>
          </cell>
          <cell r="B831" t="str">
            <v>Résections rectales, niveau 4</v>
          </cell>
          <cell r="E831" t="str">
            <v>D01</v>
          </cell>
          <cell r="F831" t="str">
            <v>Digestif</v>
          </cell>
        </row>
        <row r="832">
          <cell r="A832" t="str">
            <v>06C041</v>
          </cell>
          <cell r="B832" t="str">
            <v>Interventions majeures sur l'intestin grêle et le côlon, niveau 1</v>
          </cell>
          <cell r="E832" t="str">
            <v>D01</v>
          </cell>
          <cell r="F832" t="str">
            <v>Digestif</v>
          </cell>
        </row>
        <row r="833">
          <cell r="A833" t="str">
            <v>06C042</v>
          </cell>
          <cell r="B833" t="str">
            <v>Interventions majeures sur l'intestin grêle et le côlon, niveau 2</v>
          </cell>
          <cell r="E833" t="str">
            <v>D01</v>
          </cell>
          <cell r="F833" t="str">
            <v>Digestif</v>
          </cell>
        </row>
        <row r="834">
          <cell r="A834" t="str">
            <v>06C043</v>
          </cell>
          <cell r="B834" t="str">
            <v>Interventions majeures sur l'intestin grêle et le côlon, niveau 3</v>
          </cell>
          <cell r="E834" t="str">
            <v>D01</v>
          </cell>
          <cell r="F834" t="str">
            <v>Digestif</v>
          </cell>
        </row>
        <row r="835">
          <cell r="A835" t="str">
            <v>06C044</v>
          </cell>
          <cell r="B835" t="str">
            <v>Interventions majeures sur l'intestin grêle et le côlon, niveau 4</v>
          </cell>
          <cell r="E835" t="str">
            <v>D01</v>
          </cell>
          <cell r="F835" t="str">
            <v>Digestif</v>
          </cell>
        </row>
        <row r="836">
          <cell r="A836" t="str">
            <v>06C051</v>
          </cell>
          <cell r="B836" t="str">
            <v>Interventions sur l'oesophage, l'estomac et le duodénum, âge inférieur à 18 ans, niveau 1</v>
          </cell>
          <cell r="E836" t="str">
            <v>D01</v>
          </cell>
          <cell r="F836" t="str">
            <v>Digestif</v>
          </cell>
        </row>
        <row r="837">
          <cell r="A837" t="str">
            <v>06C052</v>
          </cell>
          <cell r="B837" t="str">
            <v>Interventions sur l'oesophage, l'estomac et le duodénum, âge inférieur à 18 ans, niveau 2</v>
          </cell>
          <cell r="E837" t="str">
            <v>D01</v>
          </cell>
          <cell r="F837" t="str">
            <v>Digestif</v>
          </cell>
        </row>
        <row r="838">
          <cell r="A838" t="str">
            <v>06C053</v>
          </cell>
          <cell r="B838" t="str">
            <v>Interventions sur l'oesophage, l'estomac et le duodénum, âge inférieur à 18 ans, niveau 3</v>
          </cell>
          <cell r="E838" t="str">
            <v>D01</v>
          </cell>
          <cell r="F838" t="str">
            <v>Digestif</v>
          </cell>
        </row>
        <row r="839">
          <cell r="A839" t="str">
            <v>06C054</v>
          </cell>
          <cell r="B839" t="str">
            <v>Interventions sur l'oesophage, l'estomac et le duodénum, âge inférieur à 18 ans, niveau 4</v>
          </cell>
          <cell r="E839" t="str">
            <v>D01</v>
          </cell>
          <cell r="F839" t="str">
            <v>Digestif</v>
          </cell>
        </row>
        <row r="840">
          <cell r="A840" t="str">
            <v>06C071</v>
          </cell>
          <cell r="B840" t="str">
            <v>Interventions mineures sur l'intestin grêle et le côlon, niveau 1</v>
          </cell>
          <cell r="E840" t="str">
            <v>D01</v>
          </cell>
          <cell r="F840" t="str">
            <v>Digestif</v>
          </cell>
        </row>
        <row r="841">
          <cell r="A841" t="str">
            <v>06C072</v>
          </cell>
          <cell r="B841" t="str">
            <v>Interventions mineures sur l'intestin grêle et le côlon, niveau 2</v>
          </cell>
          <cell r="E841" t="str">
            <v>D01</v>
          </cell>
          <cell r="F841" t="str">
            <v>Digestif</v>
          </cell>
        </row>
        <row r="842">
          <cell r="A842" t="str">
            <v>06C073</v>
          </cell>
          <cell r="B842" t="str">
            <v>Interventions mineures sur l'intestin grêle et le côlon, niveau 3</v>
          </cell>
          <cell r="E842" t="str">
            <v>D01</v>
          </cell>
          <cell r="F842" t="str">
            <v>Digestif</v>
          </cell>
        </row>
        <row r="843">
          <cell r="A843" t="str">
            <v>06C074</v>
          </cell>
          <cell r="B843" t="str">
            <v>Interventions mineures sur l'intestin grêle et le côlon, niveau 4</v>
          </cell>
          <cell r="E843" t="str">
            <v>D01</v>
          </cell>
          <cell r="F843" t="str">
            <v>Digestif</v>
          </cell>
        </row>
        <row r="844">
          <cell r="A844" t="str">
            <v>06C081</v>
          </cell>
          <cell r="B844" t="str">
            <v>Appendicectomies compliquées, niveau 1</v>
          </cell>
          <cell r="E844" t="str">
            <v>D01</v>
          </cell>
          <cell r="F844" t="str">
            <v>Digestif</v>
          </cell>
        </row>
        <row r="845">
          <cell r="A845" t="str">
            <v>06C082</v>
          </cell>
          <cell r="B845" t="str">
            <v>Appendicectomies compliquées, niveau 2</v>
          </cell>
          <cell r="E845" t="str">
            <v>D01</v>
          </cell>
          <cell r="F845" t="str">
            <v>Digestif</v>
          </cell>
        </row>
        <row r="846">
          <cell r="A846" t="str">
            <v>06C083</v>
          </cell>
          <cell r="B846" t="str">
            <v>Appendicectomies compliquées, niveau 3</v>
          </cell>
          <cell r="E846" t="str">
            <v>D01</v>
          </cell>
          <cell r="F846" t="str">
            <v>Digestif</v>
          </cell>
        </row>
        <row r="847">
          <cell r="A847" t="str">
            <v>06C084</v>
          </cell>
          <cell r="B847" t="str">
            <v>Appendicectomies compliquées, niveau 4</v>
          </cell>
          <cell r="E847" t="str">
            <v>D01</v>
          </cell>
          <cell r="F847" t="str">
            <v>Digestif</v>
          </cell>
        </row>
        <row r="848">
          <cell r="A848" t="str">
            <v>06C091</v>
          </cell>
          <cell r="B848" t="str">
            <v>Appendicectomies non compliquées, niveau 1</v>
          </cell>
          <cell r="E848" t="str">
            <v>D01</v>
          </cell>
          <cell r="F848" t="str">
            <v>Digestif</v>
          </cell>
        </row>
        <row r="849">
          <cell r="A849" t="str">
            <v>06C092</v>
          </cell>
          <cell r="B849" t="str">
            <v>Appendicectomies non compliquées, niveau 2</v>
          </cell>
          <cell r="E849" t="str">
            <v>D01</v>
          </cell>
          <cell r="F849" t="str">
            <v>Digestif</v>
          </cell>
        </row>
        <row r="850">
          <cell r="A850" t="str">
            <v>06C093</v>
          </cell>
          <cell r="B850" t="str">
            <v>Appendicectomies non compliquées, niveau 3</v>
          </cell>
          <cell r="E850" t="str">
            <v>D01</v>
          </cell>
          <cell r="F850" t="str">
            <v>Digestif</v>
          </cell>
        </row>
        <row r="851">
          <cell r="A851" t="str">
            <v>06C094</v>
          </cell>
          <cell r="B851" t="str">
            <v>Appendicectomies non compliquées, niveau 4</v>
          </cell>
          <cell r="E851" t="str">
            <v>D01</v>
          </cell>
          <cell r="F851" t="str">
            <v>Digestif</v>
          </cell>
        </row>
        <row r="852">
          <cell r="A852" t="str">
            <v>06C101</v>
          </cell>
          <cell r="B852" t="str">
            <v>Interventions réparatrices pour hernies et éventrations, âge inférieur à 18 ans, niveau 1</v>
          </cell>
          <cell r="E852" t="str">
            <v>D01</v>
          </cell>
          <cell r="F852" t="str">
            <v>Digestif</v>
          </cell>
        </row>
        <row r="853">
          <cell r="A853" t="str">
            <v>06C102</v>
          </cell>
          <cell r="B853" t="str">
            <v>Interventions réparatrices pour hernies et éventrations, âge inférieur à 18 ans, niveau 2</v>
          </cell>
          <cell r="E853" t="str">
            <v>D01</v>
          </cell>
          <cell r="F853" t="str">
            <v>Digestif</v>
          </cell>
        </row>
        <row r="854">
          <cell r="A854" t="str">
            <v>06C103</v>
          </cell>
          <cell r="B854" t="str">
            <v>Interventions réparatrices pour hernies et éventrations, âge inférieur à 18 ans, niveau 3</v>
          </cell>
          <cell r="E854" t="str">
            <v>D01</v>
          </cell>
          <cell r="F854" t="str">
            <v>Digestif</v>
          </cell>
        </row>
        <row r="855">
          <cell r="A855" t="str">
            <v>06C104</v>
          </cell>
          <cell r="B855" t="str">
            <v>Interventions réparatrices pour hernies et éventrations, âge inférieur à 18 ans, niveau 4</v>
          </cell>
          <cell r="E855" t="str">
            <v>D01</v>
          </cell>
          <cell r="F855" t="str">
            <v>Digestif</v>
          </cell>
        </row>
        <row r="856">
          <cell r="A856" t="str">
            <v>06C10J</v>
          </cell>
          <cell r="B856" t="str">
            <v>Interventions réparatrices pour hernies et éventrations, âge inférieur à 18 ans, en ambulatoire</v>
          </cell>
          <cell r="E856" t="str">
            <v>D01</v>
          </cell>
          <cell r="F856" t="str">
            <v>Digestif</v>
          </cell>
        </row>
        <row r="857">
          <cell r="A857" t="str">
            <v>06C121</v>
          </cell>
          <cell r="B857" t="str">
            <v>Interventions réparatrices pour hernies inguinales et crurales, âge supérieur à 17 ans, niveau 1</v>
          </cell>
          <cell r="E857" t="str">
            <v>D01</v>
          </cell>
          <cell r="F857" t="str">
            <v>Digestif</v>
          </cell>
        </row>
        <row r="858">
          <cell r="A858" t="str">
            <v>06C122</v>
          </cell>
          <cell r="B858" t="str">
            <v>Interventions réparatrices pour hernies inguinales et crurales, âge supérieur à 17 ans, niveau 2</v>
          </cell>
          <cell r="E858" t="str">
            <v>D01</v>
          </cell>
          <cell r="F858" t="str">
            <v>Digestif</v>
          </cell>
        </row>
        <row r="859">
          <cell r="A859" t="str">
            <v>06C123</v>
          </cell>
          <cell r="B859" t="str">
            <v>Interventions réparatrices pour hernies inguinales et crurales, âge supérieur à 17 ans, niveau 3</v>
          </cell>
          <cell r="E859" t="str">
            <v>D01</v>
          </cell>
          <cell r="F859" t="str">
            <v>Digestif</v>
          </cell>
        </row>
        <row r="860">
          <cell r="A860" t="str">
            <v>06C124</v>
          </cell>
          <cell r="B860" t="str">
            <v>Interventions réparatrices pour hernies inguinales et crurales, âge supérieur à 17 ans, niveau 4</v>
          </cell>
          <cell r="E860" t="str">
            <v>D01</v>
          </cell>
          <cell r="F860" t="str">
            <v>Digestif</v>
          </cell>
        </row>
        <row r="861">
          <cell r="A861" t="str">
            <v>06C12J</v>
          </cell>
          <cell r="B861" t="str">
            <v>Interventions réparatrices pour hernies inguinales et crurales, âge supérieur à 17 ans, en ambulatoire</v>
          </cell>
          <cell r="E861" t="str">
            <v>D01</v>
          </cell>
          <cell r="F861" t="str">
            <v>Digestif</v>
          </cell>
        </row>
        <row r="862">
          <cell r="A862" t="str">
            <v>06C131</v>
          </cell>
          <cell r="B862" t="str">
            <v>Libérations d'adhérences péritonéales, niveau 1</v>
          </cell>
          <cell r="E862" t="str">
            <v>D01</v>
          </cell>
          <cell r="F862" t="str">
            <v>Digestif</v>
          </cell>
        </row>
        <row r="863">
          <cell r="A863" t="str">
            <v>06C132</v>
          </cell>
          <cell r="B863" t="str">
            <v>Libérations d'adhérences péritonéales, niveau 2</v>
          </cell>
          <cell r="E863" t="str">
            <v>D01</v>
          </cell>
          <cell r="F863" t="str">
            <v>Digestif</v>
          </cell>
        </row>
        <row r="864">
          <cell r="A864" t="str">
            <v>06C133</v>
          </cell>
          <cell r="B864" t="str">
            <v>Libérations d'adhérences péritonéales, niveau 3</v>
          </cell>
          <cell r="E864" t="str">
            <v>D01</v>
          </cell>
          <cell r="F864" t="str">
            <v>Digestif</v>
          </cell>
        </row>
        <row r="865">
          <cell r="A865" t="str">
            <v>06C134</v>
          </cell>
          <cell r="B865" t="str">
            <v>Libérations d'adhérences péritonéales, niveau 4</v>
          </cell>
          <cell r="E865" t="str">
            <v>D01</v>
          </cell>
          <cell r="F865" t="str">
            <v>Digestif</v>
          </cell>
        </row>
        <row r="866">
          <cell r="A866" t="str">
            <v>06C141</v>
          </cell>
          <cell r="B866" t="str">
            <v>Interventions sur le rectum et l'anus autres que les résections rectales, niveau 1</v>
          </cell>
          <cell r="E866" t="str">
            <v>D01</v>
          </cell>
          <cell r="F866" t="str">
            <v>Digestif</v>
          </cell>
        </row>
        <row r="867">
          <cell r="A867" t="str">
            <v>06C142</v>
          </cell>
          <cell r="B867" t="str">
            <v>Interventions sur le rectum et l'anus autres que les résections rectales, niveau 2</v>
          </cell>
          <cell r="E867" t="str">
            <v>D01</v>
          </cell>
          <cell r="F867" t="str">
            <v>Digestif</v>
          </cell>
        </row>
        <row r="868">
          <cell r="A868" t="str">
            <v>06C143</v>
          </cell>
          <cell r="B868" t="str">
            <v>Interventions sur le rectum et l'anus autres que les résections rectales, niveau 3</v>
          </cell>
          <cell r="E868" t="str">
            <v>D01</v>
          </cell>
          <cell r="F868" t="str">
            <v>Digestif</v>
          </cell>
        </row>
        <row r="869">
          <cell r="A869" t="str">
            <v>06C144</v>
          </cell>
          <cell r="B869" t="str">
            <v>Interventions sur le rectum et l'anus autres que les résections rectales, niveau 4</v>
          </cell>
          <cell r="E869" t="str">
            <v>D01</v>
          </cell>
          <cell r="F869" t="str">
            <v>Digestif</v>
          </cell>
        </row>
        <row r="870">
          <cell r="A870" t="str">
            <v>06C14J</v>
          </cell>
          <cell r="B870" t="str">
            <v>Interventions sur le rectum et l'anus autres que les résections rectales, en ambulatoire</v>
          </cell>
          <cell r="E870" t="str">
            <v>D01</v>
          </cell>
          <cell r="F870" t="str">
            <v>Digestif</v>
          </cell>
        </row>
        <row r="871">
          <cell r="A871" t="str">
            <v>06C151</v>
          </cell>
          <cell r="B871" t="str">
            <v>Autres interventions sur le tube digestif en dehors des laparotomies, niveau 1</v>
          </cell>
          <cell r="E871" t="str">
            <v>D01</v>
          </cell>
          <cell r="F871" t="str">
            <v>Digestif</v>
          </cell>
        </row>
        <row r="872">
          <cell r="A872" t="str">
            <v>06C152</v>
          </cell>
          <cell r="B872" t="str">
            <v>Autres interventions sur le tube digestif en dehors des laparotomies, niveau 2</v>
          </cell>
          <cell r="E872" t="str">
            <v>D01</v>
          </cell>
          <cell r="F872" t="str">
            <v>Digestif</v>
          </cell>
        </row>
        <row r="873">
          <cell r="A873" t="str">
            <v>06C153</v>
          </cell>
          <cell r="B873" t="str">
            <v>Autres interventions sur le tube digestif en dehors des laparotomies, niveau 3</v>
          </cell>
          <cell r="E873" t="str">
            <v>D01</v>
          </cell>
          <cell r="F873" t="str">
            <v>Digestif</v>
          </cell>
        </row>
        <row r="874">
          <cell r="A874" t="str">
            <v>06C154</v>
          </cell>
          <cell r="B874" t="str">
            <v>Autres interventions sur le tube digestif en dehors des laparotomies, niveau 4</v>
          </cell>
          <cell r="E874" t="str">
            <v>D01</v>
          </cell>
          <cell r="F874" t="str">
            <v>Digestif</v>
          </cell>
        </row>
        <row r="875">
          <cell r="A875" t="str">
            <v>06C161</v>
          </cell>
          <cell r="B875" t="str">
            <v>Interventions sur l'oesophage, l'estomac et le duodénum pour tumeurs malignes, âge supérieur à 17 ans, niveau 1</v>
          </cell>
          <cell r="E875" t="str">
            <v>D01</v>
          </cell>
          <cell r="F875" t="str">
            <v>Digestif</v>
          </cell>
        </row>
        <row r="876">
          <cell r="A876" t="str">
            <v>06C162</v>
          </cell>
          <cell r="B876" t="str">
            <v>Interventions sur l'oesophage, l'estomac et le duodénum pour tumeurs malignes, âge supérieur à 17 ans, niveau 2</v>
          </cell>
          <cell r="E876" t="str">
            <v>D01</v>
          </cell>
          <cell r="F876" t="str">
            <v>Digestif</v>
          </cell>
        </row>
        <row r="877">
          <cell r="A877" t="str">
            <v>06C163</v>
          </cell>
          <cell r="B877" t="str">
            <v>Interventions sur l'oesophage, l'estomac et le duodénum pour tumeurs malignes, âge supérieur à 17 ans, niveau 3</v>
          </cell>
          <cell r="E877" t="str">
            <v>D01</v>
          </cell>
          <cell r="F877" t="str">
            <v>Digestif</v>
          </cell>
        </row>
        <row r="878">
          <cell r="A878" t="str">
            <v>06C164</v>
          </cell>
          <cell r="B878" t="str">
            <v>Interventions sur l'oesophage, l'estomac et le duodénum pour tumeurs malignes, âge supérieur à 17 ans, niveau 4</v>
          </cell>
          <cell r="E878" t="str">
            <v>D01</v>
          </cell>
          <cell r="F878" t="str">
            <v>Digestif</v>
          </cell>
        </row>
        <row r="879">
          <cell r="A879" t="str">
            <v>06C191</v>
          </cell>
          <cell r="B879" t="str">
            <v>Hémorroïdectomies, niveau 1</v>
          </cell>
          <cell r="E879" t="str">
            <v>D01</v>
          </cell>
          <cell r="F879" t="str">
            <v>Digestif</v>
          </cell>
        </row>
        <row r="880">
          <cell r="A880" t="str">
            <v>06C192</v>
          </cell>
          <cell r="B880" t="str">
            <v>Hémorroïdectomies, niveau 2</v>
          </cell>
          <cell r="E880" t="str">
            <v>D01</v>
          </cell>
          <cell r="F880" t="str">
            <v>Digestif</v>
          </cell>
        </row>
        <row r="881">
          <cell r="A881" t="str">
            <v>06C193</v>
          </cell>
          <cell r="B881" t="str">
            <v>Hémorroïdectomies, niveau 3</v>
          </cell>
          <cell r="E881" t="str">
            <v>D01</v>
          </cell>
          <cell r="F881" t="str">
            <v>Digestif</v>
          </cell>
        </row>
        <row r="882">
          <cell r="A882" t="str">
            <v>06C194</v>
          </cell>
          <cell r="B882" t="str">
            <v>Hémorroïdectomies, niveau 4</v>
          </cell>
          <cell r="E882" t="str">
            <v>D01</v>
          </cell>
          <cell r="F882" t="str">
            <v>Digestif</v>
          </cell>
        </row>
        <row r="883">
          <cell r="A883" t="str">
            <v>06C19J</v>
          </cell>
          <cell r="B883" t="str">
            <v>Hémorroïdectomies, en ambulatoire</v>
          </cell>
          <cell r="E883" t="str">
            <v>D01</v>
          </cell>
          <cell r="F883" t="str">
            <v>Digestif</v>
          </cell>
        </row>
        <row r="884">
          <cell r="A884" t="str">
            <v>06C201</v>
          </cell>
          <cell r="B884" t="str">
            <v>Interventions sur l'oesophage, l'estomac et le duodénum pour ulcères, âge supérieur à 17 ans, niveau 1</v>
          </cell>
          <cell r="E884" t="str">
            <v>D01</v>
          </cell>
          <cell r="F884" t="str">
            <v>Digestif</v>
          </cell>
        </row>
        <row r="885">
          <cell r="A885" t="str">
            <v>06C202</v>
          </cell>
          <cell r="B885" t="str">
            <v>Interventions sur l'oesophage, l'estomac et le duodénum pour ulcères, âge supérieur à 17 ans, niveau 2</v>
          </cell>
          <cell r="E885" t="str">
            <v>D01</v>
          </cell>
          <cell r="F885" t="str">
            <v>Digestif</v>
          </cell>
        </row>
        <row r="886">
          <cell r="A886" t="str">
            <v>06C203</v>
          </cell>
          <cell r="B886" t="str">
            <v>Interventions sur l'oesophage, l'estomac et le duodénum pour ulcères, âge supérieur à 17 ans, niveau 3</v>
          </cell>
          <cell r="E886" t="str">
            <v>D01</v>
          </cell>
          <cell r="F886" t="str">
            <v>Digestif</v>
          </cell>
        </row>
        <row r="887">
          <cell r="A887" t="str">
            <v>06C204</v>
          </cell>
          <cell r="B887" t="str">
            <v>Interventions sur l'oesophage, l'estomac et le duodénum pour ulcères, âge supérieur à 17 ans, niveau 4</v>
          </cell>
          <cell r="E887" t="str">
            <v>D01</v>
          </cell>
          <cell r="F887" t="str">
            <v>Digestif</v>
          </cell>
        </row>
        <row r="888">
          <cell r="A888" t="str">
            <v>06C211</v>
          </cell>
          <cell r="B888" t="str">
            <v>Autres interventions sur le tube digestif par laparotomie, niveau 1</v>
          </cell>
          <cell r="E888" t="str">
            <v>D01</v>
          </cell>
          <cell r="F888" t="str">
            <v>Digestif</v>
          </cell>
        </row>
        <row r="889">
          <cell r="A889" t="str">
            <v>06C212</v>
          </cell>
          <cell r="B889" t="str">
            <v>Autres interventions sur le tube digestif par laparotomie, niveau 2</v>
          </cell>
          <cell r="E889" t="str">
            <v>D01</v>
          </cell>
          <cell r="F889" t="str">
            <v>Digestif</v>
          </cell>
        </row>
        <row r="890">
          <cell r="A890" t="str">
            <v>06C213</v>
          </cell>
          <cell r="B890" t="str">
            <v>Autres interventions sur le tube digestif par laparotomie, niveau 3</v>
          </cell>
          <cell r="E890" t="str">
            <v>D01</v>
          </cell>
          <cell r="F890" t="str">
            <v>Digestif</v>
          </cell>
        </row>
        <row r="891">
          <cell r="A891" t="str">
            <v>06C214</v>
          </cell>
          <cell r="B891" t="str">
            <v>Autres interventions sur le tube digestif par laparotomie, niveau 4</v>
          </cell>
          <cell r="E891" t="str">
            <v>D01</v>
          </cell>
          <cell r="F891" t="str">
            <v>Digestif</v>
          </cell>
        </row>
        <row r="892">
          <cell r="A892" t="str">
            <v>06C221</v>
          </cell>
          <cell r="B892" t="str">
            <v>Interventions sur l'oesophage, l'estomac et le duodénum pour affections autres que malignes ou ulcères, âge supérieur à 17 ans, niveau 1</v>
          </cell>
          <cell r="E892" t="str">
            <v>D01</v>
          </cell>
          <cell r="F892" t="str">
            <v>Digestif</v>
          </cell>
        </row>
        <row r="893">
          <cell r="A893" t="str">
            <v>06C222</v>
          </cell>
          <cell r="B893" t="str">
            <v>Interventions sur l'oesophage, l'estomac et le duodénum pour affections autres que malignes ou ulcères, âge supérieur à 17 ans, niveau 2</v>
          </cell>
          <cell r="E893" t="str">
            <v>D01</v>
          </cell>
          <cell r="F893" t="str">
            <v>Digestif</v>
          </cell>
        </row>
        <row r="894">
          <cell r="A894" t="str">
            <v>06C223</v>
          </cell>
          <cell r="B894" t="str">
            <v>Interventions sur l'oesophage, l'estomac et le duodénum pour affections autres que malignes ou ulcères, âge supérieur à 17 ans, niveau 3</v>
          </cell>
          <cell r="E894" t="str">
            <v>D01</v>
          </cell>
          <cell r="F894" t="str">
            <v>Digestif</v>
          </cell>
        </row>
        <row r="895">
          <cell r="A895" t="str">
            <v>06C224</v>
          </cell>
          <cell r="B895" t="str">
            <v>Interventions sur l'oesophage, l'estomac et le duodénum pour affections autres que malignes ou ulcères, âge supérieur à 17 ans, niveau 4</v>
          </cell>
          <cell r="E895" t="str">
            <v>D01</v>
          </cell>
          <cell r="F895" t="str">
            <v>Digestif</v>
          </cell>
        </row>
        <row r="896">
          <cell r="A896" t="str">
            <v>06C231</v>
          </cell>
          <cell r="B896" t="str">
            <v>Certaines interventions pour stomies, niveau 1</v>
          </cell>
          <cell r="E896" t="str">
            <v>D01</v>
          </cell>
          <cell r="F896" t="str">
            <v>Digestif</v>
          </cell>
        </row>
        <row r="897">
          <cell r="A897" t="str">
            <v>06C232</v>
          </cell>
          <cell r="B897" t="str">
            <v>Certaines interventions pour stomies, niveau 2</v>
          </cell>
          <cell r="E897" t="str">
            <v>D01</v>
          </cell>
          <cell r="F897" t="str">
            <v>Digestif</v>
          </cell>
        </row>
        <row r="898">
          <cell r="A898" t="str">
            <v>06C233</v>
          </cell>
          <cell r="B898" t="str">
            <v>Certaines interventions pour stomies, niveau 3</v>
          </cell>
          <cell r="E898" t="str">
            <v>D01</v>
          </cell>
          <cell r="F898" t="str">
            <v>Digestif</v>
          </cell>
        </row>
        <row r="899">
          <cell r="A899" t="str">
            <v>06C234</v>
          </cell>
          <cell r="B899" t="str">
            <v>Certaines interventions pour stomies, niveau 4</v>
          </cell>
          <cell r="E899" t="str">
            <v>D01</v>
          </cell>
          <cell r="F899" t="str">
            <v>Digestif</v>
          </cell>
        </row>
        <row r="900">
          <cell r="A900" t="str">
            <v>06C23J</v>
          </cell>
          <cell r="B900" t="str">
            <v>Certaines interventions pour stomies, en ambulatoire</v>
          </cell>
          <cell r="E900" t="str">
            <v>D01</v>
          </cell>
          <cell r="F900" t="str">
            <v>Digestif</v>
          </cell>
        </row>
        <row r="901">
          <cell r="A901" t="str">
            <v>06C241</v>
          </cell>
          <cell r="B901" t="str">
            <v>Cures d'éventrations postopératoires, âge supérieur à 17 ans, niveau 1</v>
          </cell>
          <cell r="E901" t="str">
            <v>D01</v>
          </cell>
          <cell r="F901" t="str">
            <v>Digestif</v>
          </cell>
        </row>
        <row r="902">
          <cell r="A902" t="str">
            <v>06C242</v>
          </cell>
          <cell r="B902" t="str">
            <v>Cures d'éventrations postopératoires, âge supérieur à 17 ans, niveau 2</v>
          </cell>
          <cell r="E902" t="str">
            <v>D01</v>
          </cell>
          <cell r="F902" t="str">
            <v>Digestif</v>
          </cell>
        </row>
        <row r="903">
          <cell r="A903" t="str">
            <v>06C243</v>
          </cell>
          <cell r="B903" t="str">
            <v>Cures d'éventrations postopératoires, âge supérieur à 17 ans, niveau 3</v>
          </cell>
          <cell r="E903" t="str">
            <v>D01</v>
          </cell>
          <cell r="F903" t="str">
            <v>Digestif</v>
          </cell>
        </row>
        <row r="904">
          <cell r="A904" t="str">
            <v>06C244</v>
          </cell>
          <cell r="B904" t="str">
            <v>Cures d'éventrations postopératoires, âge supérieur à 17 ans, niveau 4</v>
          </cell>
          <cell r="E904" t="str">
            <v>D01</v>
          </cell>
          <cell r="F904" t="str">
            <v>Digestif</v>
          </cell>
        </row>
        <row r="905">
          <cell r="A905" t="str">
            <v>06C24J</v>
          </cell>
          <cell r="B905" t="str">
            <v>Cures d'éventrations postopératoires, âge supérieur à 17 ans, en ambulatoire</v>
          </cell>
          <cell r="E905" t="str">
            <v>D01</v>
          </cell>
          <cell r="F905" t="str">
            <v>Digestif</v>
          </cell>
        </row>
        <row r="906">
          <cell r="A906" t="str">
            <v>06C251</v>
          </cell>
          <cell r="B906" t="str">
            <v>Interventions réparatrices pour hernies à l'exception des hernies inguinales, crurales, âge supérieur à 17 ans, niveau 1</v>
          </cell>
          <cell r="E906" t="str">
            <v>D01</v>
          </cell>
          <cell r="F906" t="str">
            <v>Digestif</v>
          </cell>
        </row>
        <row r="907">
          <cell r="A907" t="str">
            <v>06C252</v>
          </cell>
          <cell r="B907" t="str">
            <v>Interventions réparatrices pour hernies à l'exception des hernies inguinales, crurales, âge supérieur à 17 ans, niveau 2</v>
          </cell>
          <cell r="E907" t="str">
            <v>D01</v>
          </cell>
          <cell r="F907" t="str">
            <v>Digestif</v>
          </cell>
        </row>
        <row r="908">
          <cell r="A908" t="str">
            <v>06C253</v>
          </cell>
          <cell r="B908" t="str">
            <v>Interventions réparatrices pour hernies à l'exception des hernies inguinales, crurales, âge supérieur à 17 ans, niveau 3</v>
          </cell>
          <cell r="E908" t="str">
            <v>D01</v>
          </cell>
          <cell r="F908" t="str">
            <v>Digestif</v>
          </cell>
        </row>
        <row r="909">
          <cell r="A909" t="str">
            <v>06C254</v>
          </cell>
          <cell r="B909" t="str">
            <v>Interventions réparatrices pour hernies à l'exception des hernies inguinales, crurales, âge supérieur à 17 ans, niveau 4</v>
          </cell>
          <cell r="E909" t="str">
            <v>D01</v>
          </cell>
          <cell r="F909" t="str">
            <v>Digestif</v>
          </cell>
        </row>
        <row r="910">
          <cell r="A910" t="str">
            <v>06C25J</v>
          </cell>
          <cell r="B910" t="str">
            <v>Interventions réparatrices pour hernies à l'exception des hernies inguinales, crurales, âge supérieur à 17 ans, en ambulatoire</v>
          </cell>
          <cell r="E910" t="str">
            <v>D01</v>
          </cell>
          <cell r="F910" t="str">
            <v>Digestif</v>
          </cell>
        </row>
        <row r="911">
          <cell r="A911" t="str">
            <v>06K02Z</v>
          </cell>
          <cell r="B911" t="str">
            <v>Endoscopies digestives thérapeutiques et anesthésie : séjours de moins de 2 jours</v>
          </cell>
          <cell r="E911" t="str">
            <v>D01</v>
          </cell>
          <cell r="F911" t="str">
            <v>Digestif</v>
          </cell>
        </row>
        <row r="912">
          <cell r="A912" t="str">
            <v>06K03J</v>
          </cell>
          <cell r="B912" t="str">
            <v>Séjours comprenant une endoscopie digestive thérapeutique sans anesthésie, en ambulatoire</v>
          </cell>
          <cell r="E912" t="str">
            <v>D01</v>
          </cell>
          <cell r="F912" t="str">
            <v>Digestif</v>
          </cell>
        </row>
        <row r="913">
          <cell r="A913" t="str">
            <v>06K04J</v>
          </cell>
          <cell r="B913" t="str">
            <v>Endoscopie digestive diagnostique et anesthésie, en ambulatoire</v>
          </cell>
          <cell r="E913" t="str">
            <v>D01</v>
          </cell>
          <cell r="F913" t="str">
            <v>Digestif</v>
          </cell>
        </row>
        <row r="914">
          <cell r="A914" t="str">
            <v>06K05J</v>
          </cell>
          <cell r="B914" t="str">
            <v>Séjours comprenant une endoscopie digestive diagnostique sans anesthésie, en ambulatoire</v>
          </cell>
          <cell r="E914" t="str">
            <v>D01</v>
          </cell>
          <cell r="F914" t="str">
            <v>Digestif</v>
          </cell>
        </row>
        <row r="915">
          <cell r="A915" t="str">
            <v>06K06J</v>
          </cell>
          <cell r="B915" t="str">
            <v>Affections digestives sans acte opératoire de la CMD 06, avec anesthésie, en ambulatoire</v>
          </cell>
          <cell r="E915" t="str">
            <v>D01</v>
          </cell>
          <cell r="F915" t="str">
            <v>Digestif</v>
          </cell>
        </row>
        <row r="916">
          <cell r="A916" t="str">
            <v>06M021</v>
          </cell>
          <cell r="B916" t="str">
            <v>Autres gastroentérites et maladies diverses du tube digestif, âge inférieur à 18 ans, niveau 1</v>
          </cell>
          <cell r="E916" t="str">
            <v>D01</v>
          </cell>
          <cell r="F916" t="str">
            <v>Digestif</v>
          </cell>
        </row>
        <row r="917">
          <cell r="A917" t="str">
            <v>06M022</v>
          </cell>
          <cell r="B917" t="str">
            <v>Autres gastroentérites et maladies diverses du tube digestif, âge inférieur à 18 ans, niveau 2</v>
          </cell>
          <cell r="E917" t="str">
            <v>D01</v>
          </cell>
          <cell r="F917" t="str">
            <v>Digestif</v>
          </cell>
        </row>
        <row r="918">
          <cell r="A918" t="str">
            <v>06M023</v>
          </cell>
          <cell r="B918" t="str">
            <v>Autres gastroentérites et maladies diverses du tube digestif, âge inférieur à 18 ans, niveau 3</v>
          </cell>
          <cell r="E918" t="str">
            <v>D01</v>
          </cell>
          <cell r="F918" t="str">
            <v>Digestif</v>
          </cell>
        </row>
        <row r="919">
          <cell r="A919" t="str">
            <v>06M024</v>
          </cell>
          <cell r="B919" t="str">
            <v>Autres gastroentérites et maladies diverses du tube digestif, âge inférieur à 18 ans, niveau 4</v>
          </cell>
          <cell r="E919" t="str">
            <v>D01</v>
          </cell>
          <cell r="F919" t="str">
            <v>Digestif</v>
          </cell>
        </row>
        <row r="920">
          <cell r="A920" t="str">
            <v>06M02T</v>
          </cell>
          <cell r="B920" t="str">
            <v>Autres gastroentérites et maladies diverses du tube digestif, âge inférieur à 18 ans, très courte durée</v>
          </cell>
          <cell r="E920" t="str">
            <v>D01</v>
          </cell>
          <cell r="F920" t="str">
            <v>Digestif</v>
          </cell>
        </row>
        <row r="921">
          <cell r="A921" t="str">
            <v>06M031</v>
          </cell>
          <cell r="B921" t="str">
            <v>Autres gastroentérites et maladies diverses du tube digestif, âge supérieur à 17 ans, niveau 1</v>
          </cell>
          <cell r="E921" t="str">
            <v>D01</v>
          </cell>
          <cell r="F921" t="str">
            <v>Digestif</v>
          </cell>
        </row>
        <row r="922">
          <cell r="A922" t="str">
            <v>06M032</v>
          </cell>
          <cell r="B922" t="str">
            <v>Autres gastroentérites et maladies diverses du tube digestif, âge supérieur à 17 ans, niveau 2</v>
          </cell>
          <cell r="E922" t="str">
            <v>D01</v>
          </cell>
          <cell r="F922" t="str">
            <v>Digestif</v>
          </cell>
        </row>
        <row r="923">
          <cell r="A923" t="str">
            <v>06M033</v>
          </cell>
          <cell r="B923" t="str">
            <v>Autres gastroentérites et maladies diverses du tube digestif, âge supérieur à 17 ans, niveau 3</v>
          </cell>
          <cell r="E923" t="str">
            <v>D01</v>
          </cell>
          <cell r="F923" t="str">
            <v>Digestif</v>
          </cell>
        </row>
        <row r="924">
          <cell r="A924" t="str">
            <v>06M034</v>
          </cell>
          <cell r="B924" t="str">
            <v>Autres gastroentérites et maladies diverses du tube digestif, âge supérieur à 17 ans, niveau 4</v>
          </cell>
          <cell r="E924" t="str">
            <v>D01</v>
          </cell>
          <cell r="F924" t="str">
            <v>Digestif</v>
          </cell>
        </row>
        <row r="925">
          <cell r="A925" t="str">
            <v>06M03T</v>
          </cell>
          <cell r="B925" t="str">
            <v>Autres gastroentérites et maladies diverses du tube digestif, âge supérieur à 17 ans, très courte durée</v>
          </cell>
          <cell r="E925" t="str">
            <v>D01</v>
          </cell>
          <cell r="F925" t="str">
            <v>Digestif</v>
          </cell>
        </row>
        <row r="926">
          <cell r="A926" t="str">
            <v>06M041</v>
          </cell>
          <cell r="B926" t="str">
            <v>Hémorragies digestives, niveau 1</v>
          </cell>
          <cell r="E926" t="str">
            <v>D01</v>
          </cell>
          <cell r="F926" t="str">
            <v>Digestif</v>
          </cell>
        </row>
        <row r="927">
          <cell r="A927" t="str">
            <v>06M042</v>
          </cell>
          <cell r="B927" t="str">
            <v>Hémorragies digestives, niveau 2</v>
          </cell>
          <cell r="E927" t="str">
            <v>D01</v>
          </cell>
          <cell r="F927" t="str">
            <v>Digestif</v>
          </cell>
        </row>
        <row r="928">
          <cell r="A928" t="str">
            <v>06M043</v>
          </cell>
          <cell r="B928" t="str">
            <v>Hémorragies digestives, niveau 3</v>
          </cell>
          <cell r="E928" t="str">
            <v>D01</v>
          </cell>
          <cell r="F928" t="str">
            <v>Digestif</v>
          </cell>
        </row>
        <row r="929">
          <cell r="A929" t="str">
            <v>06M044</v>
          </cell>
          <cell r="B929" t="str">
            <v>Hémorragies digestives, niveau 4</v>
          </cell>
          <cell r="E929" t="str">
            <v>D01</v>
          </cell>
          <cell r="F929" t="str">
            <v>Digestif</v>
          </cell>
        </row>
        <row r="930">
          <cell r="A930" t="str">
            <v>06M04T</v>
          </cell>
          <cell r="B930" t="str">
            <v>Transferts et autres séjours courts pour hémorragies digestives</v>
          </cell>
          <cell r="E930" t="str">
            <v>D01</v>
          </cell>
          <cell r="F930" t="str">
            <v>Digestif</v>
          </cell>
        </row>
        <row r="931">
          <cell r="A931" t="str">
            <v>06M051</v>
          </cell>
          <cell r="B931" t="str">
            <v>Autres tumeurs malignes du tube digestif, niveau 1</v>
          </cell>
          <cell r="E931" t="str">
            <v>D01</v>
          </cell>
          <cell r="F931" t="str">
            <v>Digestif</v>
          </cell>
        </row>
        <row r="932">
          <cell r="A932" t="str">
            <v>06M052</v>
          </cell>
          <cell r="B932" t="str">
            <v>Autres tumeurs malignes du tube digestif, niveau 2</v>
          </cell>
          <cell r="E932" t="str">
            <v>D01</v>
          </cell>
          <cell r="F932" t="str">
            <v>Digestif</v>
          </cell>
        </row>
        <row r="933">
          <cell r="A933" t="str">
            <v>06M053</v>
          </cell>
          <cell r="B933" t="str">
            <v>Autres tumeurs malignes du tube digestif, niveau 3</v>
          </cell>
          <cell r="E933" t="str">
            <v>D01</v>
          </cell>
          <cell r="F933" t="str">
            <v>Digestif</v>
          </cell>
        </row>
        <row r="934">
          <cell r="A934" t="str">
            <v>06M054</v>
          </cell>
          <cell r="B934" t="str">
            <v>Autres tumeurs malignes du tube digestif, niveau 4</v>
          </cell>
          <cell r="E934" t="str">
            <v>D01</v>
          </cell>
          <cell r="F934" t="str">
            <v>Digestif</v>
          </cell>
        </row>
        <row r="935">
          <cell r="A935" t="str">
            <v>06M05T</v>
          </cell>
          <cell r="B935" t="str">
            <v>Autres tumeurs malignes du tube digestif, très courte durée</v>
          </cell>
          <cell r="E935" t="str">
            <v>D01</v>
          </cell>
          <cell r="F935" t="str">
            <v>Digestif</v>
          </cell>
        </row>
        <row r="936">
          <cell r="A936" t="str">
            <v>06M061</v>
          </cell>
          <cell r="B936" t="str">
            <v>Occlusions intestinales non dues à une hernie, niveau 1</v>
          </cell>
          <cell r="E936" t="str">
            <v>D01</v>
          </cell>
          <cell r="F936" t="str">
            <v>Digestif</v>
          </cell>
        </row>
        <row r="937">
          <cell r="A937" t="str">
            <v>06M062</v>
          </cell>
          <cell r="B937" t="str">
            <v>Occlusions intestinales non dues à une hernie, niveau 2</v>
          </cell>
          <cell r="E937" t="str">
            <v>D01</v>
          </cell>
          <cell r="F937" t="str">
            <v>Digestif</v>
          </cell>
        </row>
        <row r="938">
          <cell r="A938" t="str">
            <v>06M063</v>
          </cell>
          <cell r="B938" t="str">
            <v>Occlusions intestinales non dues à une hernie, niveau 3</v>
          </cell>
          <cell r="E938" t="str">
            <v>D01</v>
          </cell>
          <cell r="F938" t="str">
            <v>Digestif</v>
          </cell>
        </row>
        <row r="939">
          <cell r="A939" t="str">
            <v>06M064</v>
          </cell>
          <cell r="B939" t="str">
            <v>Occlusions intestinales non dues à une hernie, niveau 4</v>
          </cell>
          <cell r="E939" t="str">
            <v>D01</v>
          </cell>
          <cell r="F939" t="str">
            <v>Digestif</v>
          </cell>
        </row>
        <row r="940">
          <cell r="A940" t="str">
            <v>06M06T</v>
          </cell>
          <cell r="B940" t="str">
            <v>Occlusions intestinales non dues à une hernie, très courte durée</v>
          </cell>
          <cell r="E940" t="str">
            <v>D01</v>
          </cell>
          <cell r="F940" t="str">
            <v>Digestif</v>
          </cell>
        </row>
        <row r="941">
          <cell r="A941" t="str">
            <v>06M071</v>
          </cell>
          <cell r="B941" t="str">
            <v>Maladies inflammatoires de l'intestin, niveau 1</v>
          </cell>
          <cell r="E941" t="str">
            <v>D01</v>
          </cell>
          <cell r="F941" t="str">
            <v>Digestif</v>
          </cell>
        </row>
        <row r="942">
          <cell r="A942" t="str">
            <v>06M072</v>
          </cell>
          <cell r="B942" t="str">
            <v>Maladies inflammatoires de l'intestin, niveau 2</v>
          </cell>
          <cell r="E942" t="str">
            <v>D01</v>
          </cell>
          <cell r="F942" t="str">
            <v>Digestif</v>
          </cell>
        </row>
        <row r="943">
          <cell r="A943" t="str">
            <v>06M073</v>
          </cell>
          <cell r="B943" t="str">
            <v>Maladies inflammatoires de l'intestin, niveau 3</v>
          </cell>
          <cell r="E943" t="str">
            <v>D01</v>
          </cell>
          <cell r="F943" t="str">
            <v>Digestif</v>
          </cell>
        </row>
        <row r="944">
          <cell r="A944" t="str">
            <v>06M074</v>
          </cell>
          <cell r="B944" t="str">
            <v>Maladies inflammatoires de l'intestin, niveau 4</v>
          </cell>
          <cell r="E944" t="str">
            <v>D01</v>
          </cell>
          <cell r="F944" t="str">
            <v>Digestif</v>
          </cell>
        </row>
        <row r="945">
          <cell r="A945" t="str">
            <v>06M07T</v>
          </cell>
          <cell r="B945" t="str">
            <v>Maladies inflammatoires de l'intestin, très courte durée</v>
          </cell>
          <cell r="E945" t="str">
            <v>D01</v>
          </cell>
          <cell r="F945" t="str">
            <v>Digestif</v>
          </cell>
        </row>
        <row r="946">
          <cell r="A946" t="str">
            <v>06M081</v>
          </cell>
          <cell r="B946" t="str">
            <v>Autres affections digestives, âge inférieur à 18 ans, niveau 1</v>
          </cell>
          <cell r="E946" t="str">
            <v>D01</v>
          </cell>
          <cell r="F946" t="str">
            <v>Digestif</v>
          </cell>
        </row>
        <row r="947">
          <cell r="A947" t="str">
            <v>06M082</v>
          </cell>
          <cell r="B947" t="str">
            <v>Autres affections digestives, âge inférieur à 18 ans, niveau 2</v>
          </cell>
          <cell r="E947" t="str">
            <v>D01</v>
          </cell>
          <cell r="F947" t="str">
            <v>Digestif</v>
          </cell>
        </row>
        <row r="948">
          <cell r="A948" t="str">
            <v>06M083</v>
          </cell>
          <cell r="B948" t="str">
            <v>Autres affections digestives, âge inférieur à 18 ans, niveau 3</v>
          </cell>
          <cell r="E948" t="str">
            <v>D01</v>
          </cell>
          <cell r="F948" t="str">
            <v>Digestif</v>
          </cell>
        </row>
        <row r="949">
          <cell r="A949" t="str">
            <v>06M084</v>
          </cell>
          <cell r="B949" t="str">
            <v>Autres affections digestives, âge inférieur à 18 ans, niveau 4</v>
          </cell>
          <cell r="E949" t="str">
            <v>D01</v>
          </cell>
          <cell r="F949" t="str">
            <v>Digestif</v>
          </cell>
        </row>
        <row r="950">
          <cell r="A950" t="str">
            <v>06M08T</v>
          </cell>
          <cell r="B950" t="str">
            <v>Autres affections digestives, âge inférieur à 18 ans, très courte durée</v>
          </cell>
          <cell r="E950" t="str">
            <v>D01</v>
          </cell>
          <cell r="F950" t="str">
            <v>Digestif</v>
          </cell>
        </row>
        <row r="951">
          <cell r="A951" t="str">
            <v>06M091</v>
          </cell>
          <cell r="B951" t="str">
            <v>Autres affections digestives, âge supérieur à 17 ans, niveau 1</v>
          </cell>
          <cell r="E951" t="str">
            <v>D01</v>
          </cell>
          <cell r="F951" t="str">
            <v>Digestif</v>
          </cell>
        </row>
        <row r="952">
          <cell r="A952" t="str">
            <v>06M092</v>
          </cell>
          <cell r="B952" t="str">
            <v>Autres affections digestives, âge supérieur à 17 ans, niveau 2</v>
          </cell>
          <cell r="E952" t="str">
            <v>D01</v>
          </cell>
          <cell r="F952" t="str">
            <v>Digestif</v>
          </cell>
        </row>
        <row r="953">
          <cell r="A953" t="str">
            <v>06M093</v>
          </cell>
          <cell r="B953" t="str">
            <v>Autres affections digestives, âge supérieur à 17 ans, niveau 3</v>
          </cell>
          <cell r="E953" t="str">
            <v>D01</v>
          </cell>
          <cell r="F953" t="str">
            <v>Digestif</v>
          </cell>
        </row>
        <row r="954">
          <cell r="A954" t="str">
            <v>06M094</v>
          </cell>
          <cell r="B954" t="str">
            <v>Autres affections digestives, âge supérieur à 17 ans, niveau 4</v>
          </cell>
          <cell r="E954" t="str">
            <v>D01</v>
          </cell>
          <cell r="F954" t="str">
            <v>Digestif</v>
          </cell>
        </row>
        <row r="955">
          <cell r="A955" t="str">
            <v>06M09T</v>
          </cell>
          <cell r="B955" t="str">
            <v>Autres affections digestives, âge supérieur à 17 ans, très courte durée</v>
          </cell>
          <cell r="E955" t="str">
            <v>D01</v>
          </cell>
          <cell r="F955" t="str">
            <v>Digestif</v>
          </cell>
        </row>
        <row r="956">
          <cell r="A956" t="str">
            <v>06M101</v>
          </cell>
          <cell r="B956" t="str">
            <v>Ulcères gastroduodénaux compliqués, niveau 1</v>
          </cell>
          <cell r="E956" t="str">
            <v>D01</v>
          </cell>
          <cell r="F956" t="str">
            <v>Digestif</v>
          </cell>
        </row>
        <row r="957">
          <cell r="A957" t="str">
            <v>06M102</v>
          </cell>
          <cell r="B957" t="str">
            <v>Ulcères gastroduodénaux compliqués, niveau 2</v>
          </cell>
          <cell r="E957" t="str">
            <v>D01</v>
          </cell>
          <cell r="F957" t="str">
            <v>Digestif</v>
          </cell>
        </row>
        <row r="958">
          <cell r="A958" t="str">
            <v>06M103</v>
          </cell>
          <cell r="B958" t="str">
            <v>Ulcères gastroduodénaux compliqués, niveau 3</v>
          </cell>
          <cell r="E958" t="str">
            <v>D01</v>
          </cell>
          <cell r="F958" t="str">
            <v>Digestif</v>
          </cell>
        </row>
        <row r="959">
          <cell r="A959" t="str">
            <v>06M104</v>
          </cell>
          <cell r="B959" t="str">
            <v>Ulcères gastroduodénaux compliqués, niveau 4</v>
          </cell>
          <cell r="E959" t="str">
            <v>D01</v>
          </cell>
          <cell r="F959" t="str">
            <v>Digestif</v>
          </cell>
        </row>
        <row r="960">
          <cell r="A960" t="str">
            <v>06M111</v>
          </cell>
          <cell r="B960" t="str">
            <v>Ulcères gastroduodénaux non compliqués, niveau 1</v>
          </cell>
          <cell r="E960" t="str">
            <v>D01</v>
          </cell>
          <cell r="F960" t="str">
            <v>Digestif</v>
          </cell>
        </row>
        <row r="961">
          <cell r="A961" t="str">
            <v>06M112</v>
          </cell>
          <cell r="B961" t="str">
            <v>Ulcères gastroduodénaux non compliqués, niveau 2</v>
          </cell>
          <cell r="E961" t="str">
            <v>D01</v>
          </cell>
          <cell r="F961" t="str">
            <v>Digestif</v>
          </cell>
        </row>
        <row r="962">
          <cell r="A962" t="str">
            <v>06M113</v>
          </cell>
          <cell r="B962" t="str">
            <v>Ulcères gastroduodénaux non compliqués, niveau 3</v>
          </cell>
          <cell r="E962" t="str">
            <v>D01</v>
          </cell>
          <cell r="F962" t="str">
            <v>Digestif</v>
          </cell>
        </row>
        <row r="963">
          <cell r="A963" t="str">
            <v>06M114</v>
          </cell>
          <cell r="B963" t="str">
            <v>Ulcères gastroduodénaux non compliqués, niveau 4</v>
          </cell>
          <cell r="E963" t="str">
            <v>D01</v>
          </cell>
          <cell r="F963" t="str">
            <v>Digestif</v>
          </cell>
        </row>
        <row r="964">
          <cell r="A964" t="str">
            <v>06M11T</v>
          </cell>
          <cell r="B964" t="str">
            <v>Ulcères gastroduodénaux non compliqués, très courte durée</v>
          </cell>
          <cell r="E964" t="str">
            <v>D01</v>
          </cell>
          <cell r="F964" t="str">
            <v>Digestif</v>
          </cell>
        </row>
        <row r="965">
          <cell r="A965" t="str">
            <v>06M121</v>
          </cell>
          <cell r="B965" t="str">
            <v>Douleurs abdominales, niveau 1</v>
          </cell>
          <cell r="E965" t="str">
            <v>D01</v>
          </cell>
          <cell r="F965" t="str">
            <v>Digestif</v>
          </cell>
        </row>
        <row r="966">
          <cell r="A966" t="str">
            <v>06M122</v>
          </cell>
          <cell r="B966" t="str">
            <v>Douleurs abdominales, niveau 2</v>
          </cell>
          <cell r="E966" t="str">
            <v>D01</v>
          </cell>
          <cell r="F966" t="str">
            <v>Digestif</v>
          </cell>
        </row>
        <row r="967">
          <cell r="A967" t="str">
            <v>06M123</v>
          </cell>
          <cell r="B967" t="str">
            <v>Douleurs abdominales, niveau 3</v>
          </cell>
          <cell r="E967" t="str">
            <v>D01</v>
          </cell>
          <cell r="F967" t="str">
            <v>Digestif</v>
          </cell>
        </row>
        <row r="968">
          <cell r="A968" t="str">
            <v>06M124</v>
          </cell>
          <cell r="B968" t="str">
            <v>Douleurs abdominales, niveau 4</v>
          </cell>
          <cell r="E968" t="str">
            <v>D01</v>
          </cell>
          <cell r="F968" t="str">
            <v>Digestif</v>
          </cell>
        </row>
        <row r="969">
          <cell r="A969" t="str">
            <v>06M12T</v>
          </cell>
          <cell r="B969" t="str">
            <v>Douleurs abdominales, très courte durée</v>
          </cell>
          <cell r="E969" t="str">
            <v>D01</v>
          </cell>
          <cell r="F969" t="str">
            <v>Digestif</v>
          </cell>
        </row>
        <row r="970">
          <cell r="A970" t="str">
            <v>06M131</v>
          </cell>
          <cell r="B970" t="str">
            <v>Tumeurs malignes de l'oesophage et de l'estomac, niveau 1</v>
          </cell>
          <cell r="E970" t="str">
            <v>D01</v>
          </cell>
          <cell r="F970" t="str">
            <v>Digestif</v>
          </cell>
        </row>
        <row r="971">
          <cell r="A971" t="str">
            <v>06M132</v>
          </cell>
          <cell r="B971" t="str">
            <v>Tumeurs malignes de l'oesophage et de l'estomac, niveau 2</v>
          </cell>
          <cell r="E971" t="str">
            <v>D01</v>
          </cell>
          <cell r="F971" t="str">
            <v>Digestif</v>
          </cell>
        </row>
        <row r="972">
          <cell r="A972" t="str">
            <v>06M133</v>
          </cell>
          <cell r="B972" t="str">
            <v>Tumeurs malignes de l'oesophage et de l'estomac, niveau 3</v>
          </cell>
          <cell r="E972" t="str">
            <v>D01</v>
          </cell>
          <cell r="F972" t="str">
            <v>Digestif</v>
          </cell>
        </row>
        <row r="973">
          <cell r="A973" t="str">
            <v>06M134</v>
          </cell>
          <cell r="B973" t="str">
            <v>Tumeurs malignes de l'oesophage et de l'estomac, niveau 4</v>
          </cell>
          <cell r="E973" t="str">
            <v>D01</v>
          </cell>
          <cell r="F973" t="str">
            <v>Digestif</v>
          </cell>
        </row>
        <row r="974">
          <cell r="A974" t="str">
            <v>06M13T</v>
          </cell>
          <cell r="B974" t="str">
            <v>Tumeurs malignes de l'oesophage et de l'estomac, très courte durée</v>
          </cell>
          <cell r="E974" t="str">
            <v>D01</v>
          </cell>
          <cell r="F974" t="str">
            <v>Digestif</v>
          </cell>
        </row>
        <row r="975">
          <cell r="A975" t="str">
            <v>06M141</v>
          </cell>
          <cell r="B975" t="str">
            <v>Invaginations intestinales aigües, niveau 1</v>
          </cell>
          <cell r="E975" t="str">
            <v>D01</v>
          </cell>
          <cell r="F975" t="str">
            <v>Digestif</v>
          </cell>
        </row>
        <row r="976">
          <cell r="A976" t="str">
            <v>06M142</v>
          </cell>
          <cell r="B976" t="str">
            <v>Invaginations intestinales aigües, niveau 2</v>
          </cell>
          <cell r="E976" t="str">
            <v>D01</v>
          </cell>
          <cell r="F976" t="str">
            <v>Digestif</v>
          </cell>
        </row>
        <row r="977">
          <cell r="A977" t="str">
            <v>06M143</v>
          </cell>
          <cell r="B977" t="str">
            <v>Invaginations intestinales aigües, niveau 3</v>
          </cell>
          <cell r="E977" t="str">
            <v>D01</v>
          </cell>
          <cell r="F977" t="str">
            <v>Digestif</v>
          </cell>
        </row>
        <row r="978">
          <cell r="A978" t="str">
            <v>06M144</v>
          </cell>
          <cell r="B978" t="str">
            <v>Invaginations intestinales aigües, niveau 4</v>
          </cell>
          <cell r="E978" t="str">
            <v>D01</v>
          </cell>
          <cell r="F978" t="str">
            <v>Digestif</v>
          </cell>
        </row>
        <row r="979">
          <cell r="A979" t="str">
            <v>06M15Z</v>
          </cell>
          <cell r="B979" t="str">
            <v>Suivi de greffes de l'appareil digestif</v>
          </cell>
          <cell r="E979" t="str">
            <v>D01</v>
          </cell>
          <cell r="F979" t="str">
            <v>Digestif</v>
          </cell>
        </row>
        <row r="980">
          <cell r="A980" t="str">
            <v>06M16Z</v>
          </cell>
          <cell r="B980" t="str">
            <v>Explorations et surveillance pour affections de l'appareil digestif</v>
          </cell>
          <cell r="E980" t="str">
            <v>D01</v>
          </cell>
          <cell r="F980" t="str">
            <v>Digestif</v>
          </cell>
        </row>
        <row r="981">
          <cell r="A981" t="str">
            <v>06M17T</v>
          </cell>
          <cell r="B981" t="str">
            <v>Soins de stomies digestives, très courte durée</v>
          </cell>
          <cell r="E981" t="str">
            <v>D01</v>
          </cell>
          <cell r="F981" t="str">
            <v>Digestif</v>
          </cell>
        </row>
        <row r="982">
          <cell r="A982" t="str">
            <v>06M17Z</v>
          </cell>
          <cell r="B982" t="str">
            <v>Soins de stomies digestives</v>
          </cell>
          <cell r="E982" t="str">
            <v>D01</v>
          </cell>
          <cell r="F982" t="str">
            <v>Digestif</v>
          </cell>
        </row>
        <row r="983">
          <cell r="A983" t="str">
            <v>06M18T</v>
          </cell>
          <cell r="B983" t="str">
            <v>Symptômes et autres recours aux soins de la CMD 06, très courte durée</v>
          </cell>
          <cell r="E983" t="str">
            <v>D01</v>
          </cell>
          <cell r="F983" t="str">
            <v>Digestif</v>
          </cell>
        </row>
        <row r="984">
          <cell r="A984" t="str">
            <v>06M18Z</v>
          </cell>
          <cell r="B984" t="str">
            <v>Symptômes et autres recours aux soins de la CMD 06</v>
          </cell>
          <cell r="E984" t="str">
            <v>D01</v>
          </cell>
          <cell r="F984" t="str">
            <v>Digestif</v>
          </cell>
        </row>
        <row r="985">
          <cell r="A985" t="str">
            <v>06M191</v>
          </cell>
          <cell r="B985" t="str">
            <v>Affections sévères du tube digestif, niveau 1</v>
          </cell>
          <cell r="E985" t="str">
            <v>D01</v>
          </cell>
          <cell r="F985" t="str">
            <v>Digestif</v>
          </cell>
        </row>
        <row r="986">
          <cell r="A986" t="str">
            <v>06M192</v>
          </cell>
          <cell r="B986" t="str">
            <v>Affections sévères du tube digestif, niveau 2</v>
          </cell>
          <cell r="E986" t="str">
            <v>D01</v>
          </cell>
          <cell r="F986" t="str">
            <v>Digestif</v>
          </cell>
        </row>
        <row r="987">
          <cell r="A987" t="str">
            <v>06M193</v>
          </cell>
          <cell r="B987" t="str">
            <v>Affections sévères du tube digestif, niveau 3</v>
          </cell>
          <cell r="E987" t="str">
            <v>D01</v>
          </cell>
          <cell r="F987" t="str">
            <v>Digestif</v>
          </cell>
        </row>
        <row r="988">
          <cell r="A988" t="str">
            <v>06M194</v>
          </cell>
          <cell r="B988" t="str">
            <v>Affections sévères du tube digestif, niveau 4</v>
          </cell>
          <cell r="E988" t="str">
            <v>D01</v>
          </cell>
          <cell r="F988" t="str">
            <v>Digestif</v>
          </cell>
        </row>
        <row r="989">
          <cell r="A989" t="str">
            <v>06M201</v>
          </cell>
          <cell r="B989" t="str">
            <v>Tumeurs bénignes de l'appareil digestif, niveau 1</v>
          </cell>
          <cell r="E989" t="str">
            <v>D01</v>
          </cell>
          <cell r="F989" t="str">
            <v>Digestif</v>
          </cell>
        </row>
        <row r="990">
          <cell r="A990" t="str">
            <v>06M202</v>
          </cell>
          <cell r="B990" t="str">
            <v>Tumeurs bénignes de l'appareil digestif, niveau 2</v>
          </cell>
          <cell r="E990" t="str">
            <v>D01</v>
          </cell>
          <cell r="F990" t="str">
            <v>Digestif</v>
          </cell>
        </row>
        <row r="991">
          <cell r="A991" t="str">
            <v>06M203</v>
          </cell>
          <cell r="B991" t="str">
            <v>Tumeurs bénignes de l'appareil digestif, niveau 3</v>
          </cell>
          <cell r="E991" t="str">
            <v>D01</v>
          </cell>
          <cell r="F991" t="str">
            <v>Digestif</v>
          </cell>
        </row>
        <row r="992">
          <cell r="A992" t="str">
            <v>06M204</v>
          </cell>
          <cell r="B992" t="str">
            <v>Tumeurs bénignes de l'appareil digestif, niveau 4</v>
          </cell>
          <cell r="E992" t="str">
            <v>D01</v>
          </cell>
          <cell r="F992" t="str">
            <v>Digestif</v>
          </cell>
        </row>
        <row r="993">
          <cell r="A993" t="str">
            <v>06M20T</v>
          </cell>
          <cell r="B993" t="str">
            <v>Tumeurs bénignes de l'appareil digestif, très courte durée</v>
          </cell>
          <cell r="E993" t="str">
            <v>D01</v>
          </cell>
          <cell r="F993" t="str">
            <v>Digestif</v>
          </cell>
        </row>
        <row r="994">
          <cell r="A994" t="str">
            <v>06M211</v>
          </cell>
          <cell r="B994" t="str">
            <v>Autres affections digestives concernant majoritairement la petite enfance, niveau 1</v>
          </cell>
          <cell r="E994" t="str">
            <v>D01</v>
          </cell>
          <cell r="F994" t="str">
            <v>Digestif</v>
          </cell>
        </row>
        <row r="995">
          <cell r="A995" t="str">
            <v>06M212</v>
          </cell>
          <cell r="B995" t="str">
            <v>Autres affections digestives concernant majoritairement la petite enfance, niveau 2</v>
          </cell>
          <cell r="E995" t="str">
            <v>D01</v>
          </cell>
          <cell r="F995" t="str">
            <v>Digestif</v>
          </cell>
        </row>
        <row r="996">
          <cell r="A996" t="str">
            <v>06M213</v>
          </cell>
          <cell r="B996" t="str">
            <v>Autres affections digestives concernant majoritairement la petite enfance, niveau 3</v>
          </cell>
          <cell r="E996" t="str">
            <v>D01</v>
          </cell>
          <cell r="F996" t="str">
            <v>Digestif</v>
          </cell>
        </row>
        <row r="997">
          <cell r="A997" t="str">
            <v>06M214</v>
          </cell>
          <cell r="B997" t="str">
            <v>Autres affections digestives concernant majoritairement la petite enfance, niveau 4</v>
          </cell>
          <cell r="E997" t="str">
            <v>D01</v>
          </cell>
          <cell r="F997" t="str">
            <v>Digestif</v>
          </cell>
        </row>
        <row r="998">
          <cell r="A998" t="str">
            <v>07C061</v>
          </cell>
          <cell r="B998" t="str">
            <v>Interventions diagnostiques sur le système hépato-biliaire et pancréatique pour affections malignes, niveau 1</v>
          </cell>
          <cell r="E998" t="str">
            <v>D01</v>
          </cell>
          <cell r="F998" t="str">
            <v>Digestif</v>
          </cell>
        </row>
        <row r="999">
          <cell r="A999" t="str">
            <v>07C062</v>
          </cell>
          <cell r="B999" t="str">
            <v>Interventions diagnostiques sur le système hépato-biliaire et pancréatique pour affections malignes, niveau 2</v>
          </cell>
          <cell r="E999" t="str">
            <v>D01</v>
          </cell>
          <cell r="F999" t="str">
            <v>Digestif</v>
          </cell>
        </row>
        <row r="1000">
          <cell r="A1000" t="str">
            <v>07C063</v>
          </cell>
          <cell r="B1000" t="str">
            <v>Interventions diagnostiques sur le système hépato-biliaire et pancréatique pour affections malignes, niveau 3</v>
          </cell>
          <cell r="E1000" t="str">
            <v>D01</v>
          </cell>
          <cell r="F1000" t="str">
            <v>Digestif</v>
          </cell>
        </row>
        <row r="1001">
          <cell r="A1001" t="str">
            <v>07C064</v>
          </cell>
          <cell r="B1001" t="str">
            <v>Interventions diagnostiques sur le système hépato-biliaire et pancréatique pour affections malignes, niveau 4</v>
          </cell>
          <cell r="E1001" t="str">
            <v>D01</v>
          </cell>
          <cell r="F1001" t="str">
            <v>Digestif</v>
          </cell>
        </row>
        <row r="1002">
          <cell r="A1002" t="str">
            <v>07C071</v>
          </cell>
          <cell r="B1002" t="str">
            <v>Interventions diagnostiques sur le système hépato-biliaire et pancréatique pour affections non malignes, niveau 1</v>
          </cell>
          <cell r="E1002" t="str">
            <v>D01</v>
          </cell>
          <cell r="F1002" t="str">
            <v>Digestif</v>
          </cell>
        </row>
        <row r="1003">
          <cell r="A1003" t="str">
            <v>07C072</v>
          </cell>
          <cell r="B1003" t="str">
            <v>Interventions diagnostiques sur le système hépato-biliaire et pancréatique pour affections non malignes, niveau 2</v>
          </cell>
          <cell r="E1003" t="str">
            <v>D01</v>
          </cell>
          <cell r="F1003" t="str">
            <v>Digestif</v>
          </cell>
        </row>
        <row r="1004">
          <cell r="A1004" t="str">
            <v>07C073</v>
          </cell>
          <cell r="B1004" t="str">
            <v>Interventions diagnostiques sur le système hépato-biliaire et pancréatique pour affections non malignes, niveau 3</v>
          </cell>
          <cell r="E1004" t="str">
            <v>D01</v>
          </cell>
          <cell r="F1004" t="str">
            <v>Digestif</v>
          </cell>
        </row>
        <row r="1005">
          <cell r="A1005" t="str">
            <v>07C074</v>
          </cell>
          <cell r="B1005" t="str">
            <v>Interventions diagnostiques sur le système hépato-biliaire et pancréatique pour affections non malignes, niveau 4</v>
          </cell>
          <cell r="E1005" t="str">
            <v>D01</v>
          </cell>
          <cell r="F1005" t="str">
            <v>Digestif</v>
          </cell>
        </row>
        <row r="1006">
          <cell r="A1006" t="str">
            <v>07C081</v>
          </cell>
          <cell r="B1006" t="str">
            <v>Autres interventions sur le système hépato-biliaire et pancréatique, niveau 1</v>
          </cell>
          <cell r="E1006" t="str">
            <v>D01</v>
          </cell>
          <cell r="F1006" t="str">
            <v>Digestif</v>
          </cell>
        </row>
        <row r="1007">
          <cell r="A1007" t="str">
            <v>07C082</v>
          </cell>
          <cell r="B1007" t="str">
            <v>Autres interventions sur le système hépato-biliaire et pancréatique, niveau 2</v>
          </cell>
          <cell r="E1007" t="str">
            <v>D01</v>
          </cell>
          <cell r="F1007" t="str">
            <v>Digestif</v>
          </cell>
        </row>
        <row r="1008">
          <cell r="A1008" t="str">
            <v>07C083</v>
          </cell>
          <cell r="B1008" t="str">
            <v>Autres interventions sur le système hépato-biliaire et pancréatique, niveau 3</v>
          </cell>
          <cell r="E1008" t="str">
            <v>D01</v>
          </cell>
          <cell r="F1008" t="str">
            <v>Digestif</v>
          </cell>
        </row>
        <row r="1009">
          <cell r="A1009" t="str">
            <v>07C084</v>
          </cell>
          <cell r="B1009" t="str">
            <v>Autres interventions sur le système hépato-biliaire et pancréatique, niveau 4</v>
          </cell>
          <cell r="E1009" t="str">
            <v>D01</v>
          </cell>
          <cell r="F1009" t="str">
            <v>Digestif</v>
          </cell>
        </row>
        <row r="1010">
          <cell r="A1010" t="str">
            <v>07C091</v>
          </cell>
          <cell r="B1010" t="str">
            <v>Interventions sur le foie, le pancréas et les veines porte ou cave pour tumeurs malignes, niveau 1</v>
          </cell>
          <cell r="E1010" t="str">
            <v>D01</v>
          </cell>
          <cell r="F1010" t="str">
            <v>Digestif</v>
          </cell>
        </row>
        <row r="1011">
          <cell r="A1011" t="str">
            <v>07C092</v>
          </cell>
          <cell r="B1011" t="str">
            <v>Interventions sur le foie, le pancréas et les veines porte ou cave pour tumeurs malignes, niveau 2</v>
          </cell>
          <cell r="E1011" t="str">
            <v>D01</v>
          </cell>
          <cell r="F1011" t="str">
            <v>Digestif</v>
          </cell>
        </row>
        <row r="1012">
          <cell r="A1012" t="str">
            <v>07C093</v>
          </cell>
          <cell r="B1012" t="str">
            <v>Interventions sur le foie, le pancréas et les veines porte ou cave pour tumeurs malignes, niveau 3</v>
          </cell>
          <cell r="E1012" t="str">
            <v>D01</v>
          </cell>
          <cell r="F1012" t="str">
            <v>Digestif</v>
          </cell>
        </row>
        <row r="1013">
          <cell r="A1013" t="str">
            <v>07C094</v>
          </cell>
          <cell r="B1013" t="str">
            <v>Interventions sur le foie, le pancréas et les veines porte ou cave pour tumeurs malignes, niveau 4</v>
          </cell>
          <cell r="E1013" t="str">
            <v>D01</v>
          </cell>
          <cell r="F1013" t="str">
            <v>Digestif</v>
          </cell>
        </row>
        <row r="1014">
          <cell r="A1014" t="str">
            <v>07C101</v>
          </cell>
          <cell r="B1014" t="str">
            <v>Interventions sur le foie, le pancréas et les veines porte ou cave pour affections non malignes, niveau 1</v>
          </cell>
          <cell r="E1014" t="str">
            <v>D01</v>
          </cell>
          <cell r="F1014" t="str">
            <v>Digestif</v>
          </cell>
        </row>
        <row r="1015">
          <cell r="A1015" t="str">
            <v>07C102</v>
          </cell>
          <cell r="B1015" t="str">
            <v>Interventions sur le foie, le pancréas et les veines porte ou cave pour affections non malignes, niveau 2</v>
          </cell>
          <cell r="E1015" t="str">
            <v>D01</v>
          </cell>
          <cell r="F1015" t="str">
            <v>Digestif</v>
          </cell>
        </row>
        <row r="1016">
          <cell r="A1016" t="str">
            <v>07C103</v>
          </cell>
          <cell r="B1016" t="str">
            <v>Interventions sur le foie, le pancréas et les veines porte ou cave pour affections non malignes, niveau 3</v>
          </cell>
          <cell r="E1016" t="str">
            <v>D01</v>
          </cell>
          <cell r="F1016" t="str">
            <v>Digestif</v>
          </cell>
        </row>
        <row r="1017">
          <cell r="A1017" t="str">
            <v>07C104</v>
          </cell>
          <cell r="B1017" t="str">
            <v>Interventions sur le foie, le pancréas et les veines porte ou cave pour affections non malignes, niveau 4</v>
          </cell>
          <cell r="E1017" t="str">
            <v>D01</v>
          </cell>
          <cell r="F1017" t="str">
            <v>Digestif</v>
          </cell>
        </row>
        <row r="1018">
          <cell r="A1018" t="str">
            <v>07C111</v>
          </cell>
          <cell r="B1018" t="str">
            <v>Dérivations biliaires, niveau 1</v>
          </cell>
          <cell r="E1018" t="str">
            <v>D01</v>
          </cell>
          <cell r="F1018" t="str">
            <v>Digestif</v>
          </cell>
        </row>
        <row r="1019">
          <cell r="A1019" t="str">
            <v>07C112</v>
          </cell>
          <cell r="B1019" t="str">
            <v>Dérivations biliaires, niveau 2</v>
          </cell>
          <cell r="E1019" t="str">
            <v>D01</v>
          </cell>
          <cell r="F1019" t="str">
            <v>Digestif</v>
          </cell>
        </row>
        <row r="1020">
          <cell r="A1020" t="str">
            <v>07C113</v>
          </cell>
          <cell r="B1020" t="str">
            <v>Dérivations biliaires, niveau 3</v>
          </cell>
          <cell r="E1020" t="str">
            <v>D01</v>
          </cell>
          <cell r="F1020" t="str">
            <v>Digestif</v>
          </cell>
        </row>
        <row r="1021">
          <cell r="A1021" t="str">
            <v>07C114</v>
          </cell>
          <cell r="B1021" t="str">
            <v>Dérivations biliaires, niveau 4</v>
          </cell>
          <cell r="E1021" t="str">
            <v>D01</v>
          </cell>
          <cell r="F1021" t="str">
            <v>Digestif</v>
          </cell>
        </row>
        <row r="1022">
          <cell r="A1022" t="str">
            <v>07C121</v>
          </cell>
          <cell r="B1022" t="str">
            <v>Autres interventions sur les voies biliaires sauf cholécystectomies isolées, niveau 1</v>
          </cell>
          <cell r="E1022" t="str">
            <v>D01</v>
          </cell>
          <cell r="F1022" t="str">
            <v>Digestif</v>
          </cell>
        </row>
        <row r="1023">
          <cell r="A1023" t="str">
            <v>07C122</v>
          </cell>
          <cell r="B1023" t="str">
            <v>Autres interventions sur les voies biliaires sauf cholécystectomies isolées, niveau 2</v>
          </cell>
          <cell r="E1023" t="str">
            <v>D01</v>
          </cell>
          <cell r="F1023" t="str">
            <v>Digestif</v>
          </cell>
        </row>
        <row r="1024">
          <cell r="A1024" t="str">
            <v>07C123</v>
          </cell>
          <cell r="B1024" t="str">
            <v>Autres interventions sur les voies biliaires sauf cholécystectomies isolées, niveau 3</v>
          </cell>
          <cell r="E1024" t="str">
            <v>D01</v>
          </cell>
          <cell r="F1024" t="str">
            <v>Digestif</v>
          </cell>
        </row>
        <row r="1025">
          <cell r="A1025" t="str">
            <v>07C124</v>
          </cell>
          <cell r="B1025" t="str">
            <v>Autres interventions sur les voies biliaires sauf cholécystectomies isolées, niveau 4</v>
          </cell>
          <cell r="E1025" t="str">
            <v>D01</v>
          </cell>
          <cell r="F1025" t="str">
            <v>Digestif</v>
          </cell>
        </row>
        <row r="1026">
          <cell r="A1026" t="str">
            <v>07C131</v>
          </cell>
          <cell r="B1026" t="str">
            <v>Cholécystectomies sans exploration de la voie biliaire principale pour affections aigües, niveau 1</v>
          </cell>
          <cell r="E1026" t="str">
            <v>D01</v>
          </cell>
          <cell r="F1026" t="str">
            <v>Digestif</v>
          </cell>
        </row>
        <row r="1027">
          <cell r="A1027" t="str">
            <v>07C132</v>
          </cell>
          <cell r="B1027" t="str">
            <v>Cholécystectomies sans exploration de la voie biliaire principale pour affections aigües, niveau 2</v>
          </cell>
          <cell r="E1027" t="str">
            <v>D01</v>
          </cell>
          <cell r="F1027" t="str">
            <v>Digestif</v>
          </cell>
        </row>
        <row r="1028">
          <cell r="A1028" t="str">
            <v>07C133</v>
          </cell>
          <cell r="B1028" t="str">
            <v>Cholécystectomies sans exploration de la voie biliaire principale pour affections aigües, niveau 3</v>
          </cell>
          <cell r="E1028" t="str">
            <v>D01</v>
          </cell>
          <cell r="F1028" t="str">
            <v>Digestif</v>
          </cell>
        </row>
        <row r="1029">
          <cell r="A1029" t="str">
            <v>07C134</v>
          </cell>
          <cell r="B1029" t="str">
            <v>Cholécystectomies sans exploration de la voie biliaire principale pour affections aigües, niveau 4</v>
          </cell>
          <cell r="E1029" t="str">
            <v>D01</v>
          </cell>
          <cell r="F1029" t="str">
            <v>Digestif</v>
          </cell>
        </row>
        <row r="1030">
          <cell r="A1030" t="str">
            <v>07C141</v>
          </cell>
          <cell r="B1030" t="str">
            <v>Cholécystectomies sans exploration de la voie biliaire principale à l'exception des affections aigües, niveau 1</v>
          </cell>
          <cell r="E1030" t="str">
            <v>D01</v>
          </cell>
          <cell r="F1030" t="str">
            <v>Digestif</v>
          </cell>
        </row>
        <row r="1031">
          <cell r="A1031" t="str">
            <v>07C142</v>
          </cell>
          <cell r="B1031" t="str">
            <v>Cholécystectomies sans exploration de la voie biliaire principale à l'exception des affections aigües, niveau 2</v>
          </cell>
          <cell r="E1031" t="str">
            <v>D01</v>
          </cell>
          <cell r="F1031" t="str">
            <v>Digestif</v>
          </cell>
        </row>
        <row r="1032">
          <cell r="A1032" t="str">
            <v>07C143</v>
          </cell>
          <cell r="B1032" t="str">
            <v>Cholécystectomies sans exploration de la voie biliaire principale à l'exception des affections aigües, niveau 3</v>
          </cell>
          <cell r="E1032" t="str">
            <v>D01</v>
          </cell>
          <cell r="F1032" t="str">
            <v>Digestif</v>
          </cell>
        </row>
        <row r="1033">
          <cell r="A1033" t="str">
            <v>07C144</v>
          </cell>
          <cell r="B1033" t="str">
            <v>Cholécystectomies sans exploration de la voie biliaire principale à l'exception des affections aigües, niveau 4</v>
          </cell>
          <cell r="E1033" t="str">
            <v>D01</v>
          </cell>
          <cell r="F1033" t="str">
            <v>Digestif</v>
          </cell>
        </row>
        <row r="1034">
          <cell r="A1034" t="str">
            <v>07C14J</v>
          </cell>
          <cell r="B1034" t="str">
            <v>Cholécystectomies sans exploration de la voie biliaire principale à l'exception des affections aigües, en ambulatoire</v>
          </cell>
          <cell r="E1034" t="str">
            <v>D01</v>
          </cell>
          <cell r="F1034" t="str">
            <v>Digestif</v>
          </cell>
        </row>
        <row r="1035">
          <cell r="A1035" t="str">
            <v>07K02Z</v>
          </cell>
          <cell r="B1035" t="str">
            <v>Endoscopies biliaires thérapeutiques et anesthésie : séjours de moins de 2 jours</v>
          </cell>
          <cell r="E1035" t="str">
            <v>D01</v>
          </cell>
          <cell r="F1035" t="str">
            <v>Digestif</v>
          </cell>
        </row>
        <row r="1036">
          <cell r="A1036" t="str">
            <v>07K04J</v>
          </cell>
          <cell r="B1036" t="str">
            <v>Endoscopie biliaire diagnostique et anesthésie, en ambulatoire</v>
          </cell>
          <cell r="E1036" t="str">
            <v>D01</v>
          </cell>
          <cell r="F1036" t="str">
            <v>Digestif</v>
          </cell>
        </row>
        <row r="1037">
          <cell r="A1037" t="str">
            <v>07K05J</v>
          </cell>
          <cell r="B1037" t="str">
            <v>Séjours comprenant une endoscopie biliaire thérapeutique ou diagnostique sans anesthésie, en ambulatoire</v>
          </cell>
          <cell r="E1037" t="str">
            <v>D01</v>
          </cell>
          <cell r="F1037" t="str">
            <v>Digestif</v>
          </cell>
        </row>
        <row r="1038">
          <cell r="A1038" t="str">
            <v>07M021</v>
          </cell>
          <cell r="B1038" t="str">
            <v>Affections des voies biliaires, niveau 1</v>
          </cell>
          <cell r="E1038" t="str">
            <v>D01</v>
          </cell>
          <cell r="F1038" t="str">
            <v>Digestif</v>
          </cell>
        </row>
        <row r="1039">
          <cell r="A1039" t="str">
            <v>07M022</v>
          </cell>
          <cell r="B1039" t="str">
            <v>Affections des voies biliaires, niveau 2</v>
          </cell>
          <cell r="E1039" t="str">
            <v>D01</v>
          </cell>
          <cell r="F1039" t="str">
            <v>Digestif</v>
          </cell>
        </row>
        <row r="1040">
          <cell r="A1040" t="str">
            <v>07M023</v>
          </cell>
          <cell r="B1040" t="str">
            <v>Affections des voies biliaires, niveau 3</v>
          </cell>
          <cell r="E1040" t="str">
            <v>D01</v>
          </cell>
          <cell r="F1040" t="str">
            <v>Digestif</v>
          </cell>
        </row>
        <row r="1041">
          <cell r="A1041" t="str">
            <v>07M024</v>
          </cell>
          <cell r="B1041" t="str">
            <v>Affections des voies biliaires, niveau 4</v>
          </cell>
          <cell r="E1041" t="str">
            <v>D01</v>
          </cell>
          <cell r="F1041" t="str">
            <v>Digestif</v>
          </cell>
        </row>
        <row r="1042">
          <cell r="A1042" t="str">
            <v>07M02T</v>
          </cell>
          <cell r="B1042" t="str">
            <v>Affections des voies biliaires, très courte durée</v>
          </cell>
          <cell r="E1042" t="str">
            <v>D01</v>
          </cell>
          <cell r="F1042" t="str">
            <v>Digestif</v>
          </cell>
        </row>
        <row r="1043">
          <cell r="A1043" t="str">
            <v>07M041</v>
          </cell>
          <cell r="B1043" t="str">
            <v>Autres affections hépatiques, niveau 1</v>
          </cell>
          <cell r="E1043" t="str">
            <v>D01</v>
          </cell>
          <cell r="F1043" t="str">
            <v>Digestif</v>
          </cell>
        </row>
        <row r="1044">
          <cell r="A1044" t="str">
            <v>07M042</v>
          </cell>
          <cell r="B1044" t="str">
            <v>Autres affections hépatiques, niveau 2</v>
          </cell>
          <cell r="E1044" t="str">
            <v>D01</v>
          </cell>
          <cell r="F1044" t="str">
            <v>Digestif</v>
          </cell>
        </row>
        <row r="1045">
          <cell r="A1045" t="str">
            <v>07M043</v>
          </cell>
          <cell r="B1045" t="str">
            <v>Autres affections hépatiques, niveau 3</v>
          </cell>
          <cell r="E1045" t="str">
            <v>D01</v>
          </cell>
          <cell r="F1045" t="str">
            <v>Digestif</v>
          </cell>
        </row>
        <row r="1046">
          <cell r="A1046" t="str">
            <v>07M044</v>
          </cell>
          <cell r="B1046" t="str">
            <v>Autres affections hépatiques, niveau 4</v>
          </cell>
          <cell r="E1046" t="str">
            <v>D01</v>
          </cell>
          <cell r="F1046" t="str">
            <v>Digestif</v>
          </cell>
        </row>
        <row r="1047">
          <cell r="A1047" t="str">
            <v>07M04T</v>
          </cell>
          <cell r="B1047" t="str">
            <v>Autres affections hépatiques, très courte durée</v>
          </cell>
          <cell r="E1047" t="str">
            <v>D01</v>
          </cell>
          <cell r="F1047" t="str">
            <v>Digestif</v>
          </cell>
        </row>
        <row r="1048">
          <cell r="A1048" t="str">
            <v>07M061</v>
          </cell>
          <cell r="B1048" t="str">
            <v>Affections malignes du système hépato-biliaire ou du pancréas, niveau 1</v>
          </cell>
          <cell r="E1048" t="str">
            <v>D01</v>
          </cell>
          <cell r="F1048" t="str">
            <v>Digestif</v>
          </cell>
        </row>
        <row r="1049">
          <cell r="A1049" t="str">
            <v>07M062</v>
          </cell>
          <cell r="B1049" t="str">
            <v>Affections malignes du système hépato-biliaire ou du pancréas, niveau 2</v>
          </cell>
          <cell r="E1049" t="str">
            <v>D01</v>
          </cell>
          <cell r="F1049" t="str">
            <v>Digestif</v>
          </cell>
        </row>
        <row r="1050">
          <cell r="A1050" t="str">
            <v>07M063</v>
          </cell>
          <cell r="B1050" t="str">
            <v>Affections malignes du système hépato-biliaire ou du pancréas, niveau 3</v>
          </cell>
          <cell r="E1050" t="str">
            <v>D01</v>
          </cell>
          <cell r="F1050" t="str">
            <v>Digestif</v>
          </cell>
        </row>
        <row r="1051">
          <cell r="A1051" t="str">
            <v>07M064</v>
          </cell>
          <cell r="B1051" t="str">
            <v>Affections malignes du système hépato-biliaire ou du pancréas, niveau 4</v>
          </cell>
          <cell r="E1051" t="str">
            <v>D01</v>
          </cell>
          <cell r="F1051" t="str">
            <v>Digestif</v>
          </cell>
        </row>
        <row r="1052">
          <cell r="A1052" t="str">
            <v>07M06T</v>
          </cell>
          <cell r="B1052" t="str">
            <v>Affections malignes du système hépato-biliaire ou du pancréas, très courte durée</v>
          </cell>
          <cell r="E1052" t="str">
            <v>D01</v>
          </cell>
          <cell r="F1052" t="str">
            <v>Digestif</v>
          </cell>
        </row>
        <row r="1053">
          <cell r="A1053" t="str">
            <v>07M071</v>
          </cell>
          <cell r="B1053" t="str">
            <v>Cirrhoses alcooliques, niveau 1</v>
          </cell>
          <cell r="E1053" t="str">
            <v>D01</v>
          </cell>
          <cell r="F1053" t="str">
            <v>Digestif</v>
          </cell>
        </row>
        <row r="1054">
          <cell r="A1054" t="str">
            <v>07M072</v>
          </cell>
          <cell r="B1054" t="str">
            <v>Cirrhoses alcooliques, niveau 2</v>
          </cell>
          <cell r="E1054" t="str">
            <v>D01</v>
          </cell>
          <cell r="F1054" t="str">
            <v>Digestif</v>
          </cell>
        </row>
        <row r="1055">
          <cell r="A1055" t="str">
            <v>07M073</v>
          </cell>
          <cell r="B1055" t="str">
            <v>Cirrhoses alcooliques, niveau 3</v>
          </cell>
          <cell r="E1055" t="str">
            <v>D01</v>
          </cell>
          <cell r="F1055" t="str">
            <v>Digestif</v>
          </cell>
        </row>
        <row r="1056">
          <cell r="A1056" t="str">
            <v>07M074</v>
          </cell>
          <cell r="B1056" t="str">
            <v>Cirrhoses alcooliques, niveau 4</v>
          </cell>
          <cell r="E1056" t="str">
            <v>D01</v>
          </cell>
          <cell r="F1056" t="str">
            <v>Digestif</v>
          </cell>
        </row>
        <row r="1057">
          <cell r="A1057" t="str">
            <v>07M07T</v>
          </cell>
          <cell r="B1057" t="str">
            <v>Cirrhoses alcooliques, très courte durée</v>
          </cell>
          <cell r="E1057" t="str">
            <v>D01</v>
          </cell>
          <cell r="F1057" t="str">
            <v>Digestif</v>
          </cell>
        </row>
        <row r="1058">
          <cell r="A1058" t="str">
            <v>07M081</v>
          </cell>
          <cell r="B1058" t="str">
            <v>Autres cirrhoses et fibrose hépatique, niveau 1</v>
          </cell>
          <cell r="E1058" t="str">
            <v>D01</v>
          </cell>
          <cell r="F1058" t="str">
            <v>Digestif</v>
          </cell>
        </row>
        <row r="1059">
          <cell r="A1059" t="str">
            <v>07M082</v>
          </cell>
          <cell r="B1059" t="str">
            <v>Autres cirrhoses et fibrose hépatique, niveau 2</v>
          </cell>
          <cell r="E1059" t="str">
            <v>D01</v>
          </cell>
          <cell r="F1059" t="str">
            <v>Digestif</v>
          </cell>
        </row>
        <row r="1060">
          <cell r="A1060" t="str">
            <v>07M083</v>
          </cell>
          <cell r="B1060" t="str">
            <v>Autres cirrhoses et fibrose hépatique, niveau 3</v>
          </cell>
          <cell r="E1060" t="str">
            <v>D01</v>
          </cell>
          <cell r="F1060" t="str">
            <v>Digestif</v>
          </cell>
        </row>
        <row r="1061">
          <cell r="A1061" t="str">
            <v>07M084</v>
          </cell>
          <cell r="B1061" t="str">
            <v>Autres cirrhoses et fibrose hépatique, niveau 4</v>
          </cell>
          <cell r="E1061" t="str">
            <v>D01</v>
          </cell>
          <cell r="F1061" t="str">
            <v>Digestif</v>
          </cell>
        </row>
        <row r="1062">
          <cell r="A1062" t="str">
            <v>07M08T</v>
          </cell>
          <cell r="B1062" t="str">
            <v>Autres cirrhoses et fibrose hépatique, très courte durée</v>
          </cell>
          <cell r="E1062" t="str">
            <v>D01</v>
          </cell>
          <cell r="F1062" t="str">
            <v>Digestif</v>
          </cell>
        </row>
        <row r="1063">
          <cell r="A1063" t="str">
            <v>07M091</v>
          </cell>
          <cell r="B1063" t="str">
            <v>Hépatites chroniques, niveau 1</v>
          </cell>
          <cell r="E1063" t="str">
            <v>D01</v>
          </cell>
          <cell r="F1063" t="str">
            <v>Digestif</v>
          </cell>
        </row>
        <row r="1064">
          <cell r="A1064" t="str">
            <v>07M092</v>
          </cell>
          <cell r="B1064" t="str">
            <v>Hépatites chroniques, niveau 2</v>
          </cell>
          <cell r="E1064" t="str">
            <v>D01</v>
          </cell>
          <cell r="F1064" t="str">
            <v>Digestif</v>
          </cell>
        </row>
        <row r="1065">
          <cell r="A1065" t="str">
            <v>07M093</v>
          </cell>
          <cell r="B1065" t="str">
            <v>Hépatites chroniques, niveau 3</v>
          </cell>
          <cell r="E1065" t="str">
            <v>D01</v>
          </cell>
          <cell r="F1065" t="str">
            <v>Digestif</v>
          </cell>
        </row>
        <row r="1066">
          <cell r="A1066" t="str">
            <v>07M094</v>
          </cell>
          <cell r="B1066" t="str">
            <v>Hépatites chroniques, niveau 4</v>
          </cell>
          <cell r="E1066" t="str">
            <v>D01</v>
          </cell>
          <cell r="F1066" t="str">
            <v>Digestif</v>
          </cell>
        </row>
        <row r="1067">
          <cell r="A1067" t="str">
            <v>07M09T</v>
          </cell>
          <cell r="B1067" t="str">
            <v>Hépatites chroniques, très courte durée</v>
          </cell>
          <cell r="E1067" t="str">
            <v>D01</v>
          </cell>
          <cell r="F1067" t="str">
            <v>Digestif</v>
          </cell>
        </row>
        <row r="1068">
          <cell r="A1068" t="str">
            <v>07M101</v>
          </cell>
          <cell r="B1068" t="str">
            <v>Pancréatites aigües, niveau 1</v>
          </cell>
          <cell r="E1068" t="str">
            <v>D01</v>
          </cell>
          <cell r="F1068" t="str">
            <v>Digestif</v>
          </cell>
        </row>
        <row r="1069">
          <cell r="A1069" t="str">
            <v>07M102</v>
          </cell>
          <cell r="B1069" t="str">
            <v>Pancréatites aigües, niveau 2</v>
          </cell>
          <cell r="E1069" t="str">
            <v>D01</v>
          </cell>
          <cell r="F1069" t="str">
            <v>Digestif</v>
          </cell>
        </row>
        <row r="1070">
          <cell r="A1070" t="str">
            <v>07M103</v>
          </cell>
          <cell r="B1070" t="str">
            <v>Pancréatites aigües, niveau 3</v>
          </cell>
          <cell r="E1070" t="str">
            <v>D01</v>
          </cell>
          <cell r="F1070" t="str">
            <v>Digestif</v>
          </cell>
        </row>
        <row r="1071">
          <cell r="A1071" t="str">
            <v>07M104</v>
          </cell>
          <cell r="B1071" t="str">
            <v>Pancréatites aigües, niveau 4</v>
          </cell>
          <cell r="E1071" t="str">
            <v>D01</v>
          </cell>
          <cell r="F1071" t="str">
            <v>Digestif</v>
          </cell>
        </row>
        <row r="1072">
          <cell r="A1072" t="str">
            <v>07M10T</v>
          </cell>
          <cell r="B1072" t="str">
            <v>Pancréatites aigües, très courte durée</v>
          </cell>
          <cell r="E1072" t="str">
            <v>D01</v>
          </cell>
          <cell r="F1072" t="str">
            <v>Digestif</v>
          </cell>
        </row>
        <row r="1073">
          <cell r="A1073" t="str">
            <v>07M111</v>
          </cell>
          <cell r="B1073" t="str">
            <v>Autres affections non malignes du pancréas, niveau 1</v>
          </cell>
          <cell r="E1073" t="str">
            <v>D01</v>
          </cell>
          <cell r="F1073" t="str">
            <v>Digestif</v>
          </cell>
        </row>
        <row r="1074">
          <cell r="A1074" t="str">
            <v>07M112</v>
          </cell>
          <cell r="B1074" t="str">
            <v>Autres affections non malignes du pancréas, niveau 2</v>
          </cell>
          <cell r="E1074" t="str">
            <v>D01</v>
          </cell>
          <cell r="F1074" t="str">
            <v>Digestif</v>
          </cell>
        </row>
        <row r="1075">
          <cell r="A1075" t="str">
            <v>07M113</v>
          </cell>
          <cell r="B1075" t="str">
            <v>Autres affections non malignes du pancréas, niveau 3</v>
          </cell>
          <cell r="E1075" t="str">
            <v>D01</v>
          </cell>
          <cell r="F1075" t="str">
            <v>Digestif</v>
          </cell>
        </row>
        <row r="1076">
          <cell r="A1076" t="str">
            <v>07M114</v>
          </cell>
          <cell r="B1076" t="str">
            <v>Autres affections non malignes du pancréas, niveau 4</v>
          </cell>
          <cell r="E1076" t="str">
            <v>D01</v>
          </cell>
          <cell r="F1076" t="str">
            <v>Digestif</v>
          </cell>
        </row>
        <row r="1077">
          <cell r="A1077" t="str">
            <v>07M11T</v>
          </cell>
          <cell r="B1077" t="str">
            <v>Autres affections non malignes du pancréas, très courte durée</v>
          </cell>
          <cell r="E1077" t="str">
            <v>D01</v>
          </cell>
          <cell r="F1077" t="str">
            <v>Digestif</v>
          </cell>
        </row>
        <row r="1078">
          <cell r="A1078" t="str">
            <v>07M121</v>
          </cell>
          <cell r="B1078" t="str">
            <v>Suivis de greffe de foie et de pancréas, niveau 1</v>
          </cell>
          <cell r="E1078" t="str">
            <v>D01</v>
          </cell>
          <cell r="F1078" t="str">
            <v>Digestif</v>
          </cell>
        </row>
        <row r="1079">
          <cell r="A1079" t="str">
            <v>07M122</v>
          </cell>
          <cell r="B1079" t="str">
            <v>Suivis de greffe de foie et de pancréas, niveau 2</v>
          </cell>
          <cell r="E1079" t="str">
            <v>D01</v>
          </cell>
          <cell r="F1079" t="str">
            <v>Digestif</v>
          </cell>
        </row>
        <row r="1080">
          <cell r="A1080" t="str">
            <v>07M123</v>
          </cell>
          <cell r="B1080" t="str">
            <v>Suivis de greffe de foie et de pancréas, niveau 3</v>
          </cell>
          <cell r="E1080" t="str">
            <v>D01</v>
          </cell>
          <cell r="F1080" t="str">
            <v>Digestif</v>
          </cell>
        </row>
        <row r="1081">
          <cell r="A1081" t="str">
            <v>07M124</v>
          </cell>
          <cell r="B1081" t="str">
            <v>Suivis de greffe de foie et de pancréas, niveau 4</v>
          </cell>
          <cell r="E1081" t="str">
            <v>D01</v>
          </cell>
          <cell r="F1081" t="str">
            <v>Digestif</v>
          </cell>
        </row>
        <row r="1082">
          <cell r="A1082" t="str">
            <v>07M13Z</v>
          </cell>
          <cell r="B1082" t="str">
            <v>Explorations et surveillance des affections du système hépatobiliaire et du pancréas</v>
          </cell>
          <cell r="E1082" t="str">
            <v>D01</v>
          </cell>
          <cell r="F1082" t="str">
            <v>Digestif</v>
          </cell>
        </row>
        <row r="1083">
          <cell r="A1083" t="str">
            <v>07M14T</v>
          </cell>
          <cell r="B1083" t="str">
            <v>Symptômes et autres recours aux soins de la CMD 07, très courte durée</v>
          </cell>
          <cell r="E1083" t="str">
            <v>D01</v>
          </cell>
          <cell r="F1083" t="str">
            <v>Digestif</v>
          </cell>
        </row>
        <row r="1084">
          <cell r="A1084" t="str">
            <v>07M14Z</v>
          </cell>
          <cell r="B1084" t="str">
            <v>Symptômes et autres recours aux soins de la CMD 07</v>
          </cell>
          <cell r="E1084" t="str">
            <v>D01</v>
          </cell>
          <cell r="F1084" t="str">
            <v>Digestif</v>
          </cell>
        </row>
        <row r="1085">
          <cell r="A1085" t="str">
            <v>07M151</v>
          </cell>
          <cell r="B1085" t="str">
            <v>Affections hépatiques sévères à l'exception des tumeurs malignes, des cirrhoses et des hépatites alcooliques, niveau 1</v>
          </cell>
          <cell r="E1085" t="str">
            <v>D01</v>
          </cell>
          <cell r="F1085" t="str">
            <v>Digestif</v>
          </cell>
        </row>
        <row r="1086">
          <cell r="A1086" t="str">
            <v>07M152</v>
          </cell>
          <cell r="B1086" t="str">
            <v>Affections hépatiques sévères à l'exception des tumeurs malignes, des cirrhoses et des hépatites alcooliques, niveau 2</v>
          </cell>
          <cell r="E1086" t="str">
            <v>D01</v>
          </cell>
          <cell r="F1086" t="str">
            <v>Digestif</v>
          </cell>
        </row>
        <row r="1087">
          <cell r="A1087" t="str">
            <v>07M153</v>
          </cell>
          <cell r="B1087" t="str">
            <v>Affections hépatiques sévères à l'exception des tumeurs malignes, des cirrhoses et des hépatites alcooliques, niveau 3</v>
          </cell>
          <cell r="E1087" t="str">
            <v>D01</v>
          </cell>
          <cell r="F1087" t="str">
            <v>Digestif</v>
          </cell>
        </row>
        <row r="1088">
          <cell r="A1088" t="str">
            <v>07M154</v>
          </cell>
          <cell r="B1088" t="str">
            <v>Affections hépatiques sévères à l'exception des tumeurs malignes, des cirrhoses et des hépatites alcooliques, niveau 4</v>
          </cell>
          <cell r="E1088" t="str">
            <v>D01</v>
          </cell>
          <cell r="F1088" t="str">
            <v>Digestif</v>
          </cell>
        </row>
        <row r="1089">
          <cell r="A1089" t="str">
            <v>07M15T</v>
          </cell>
          <cell r="B1089" t="str">
            <v>Affections hépatiques sévères à l'exception des tumeurs malignes, des cirrhoses et des hépatites alcooliques, très courte durée</v>
          </cell>
          <cell r="E1089" t="str">
            <v>D01</v>
          </cell>
          <cell r="F1089" t="str">
            <v>Digestif</v>
          </cell>
        </row>
        <row r="1090">
          <cell r="A1090" t="str">
            <v>07M161</v>
          </cell>
          <cell r="B1090" t="str">
            <v>Ictères du nouveau-né, niveau 1</v>
          </cell>
          <cell r="E1090" t="str">
            <v>D01</v>
          </cell>
          <cell r="F1090" t="str">
            <v>Digestif</v>
          </cell>
        </row>
        <row r="1091">
          <cell r="A1091" t="str">
            <v>07M162</v>
          </cell>
          <cell r="B1091" t="str">
            <v>Ictères du nouveau-né, niveau 2</v>
          </cell>
          <cell r="E1091" t="str">
            <v>D01</v>
          </cell>
          <cell r="F1091" t="str">
            <v>Digestif</v>
          </cell>
        </row>
        <row r="1092">
          <cell r="A1092" t="str">
            <v>07M163</v>
          </cell>
          <cell r="B1092" t="str">
            <v>Ictères du nouveau-né, niveau 3</v>
          </cell>
          <cell r="E1092" t="str">
            <v>D01</v>
          </cell>
          <cell r="F1092" t="str">
            <v>Digestif</v>
          </cell>
        </row>
        <row r="1093">
          <cell r="A1093" t="str">
            <v>07M164</v>
          </cell>
          <cell r="B1093" t="str">
            <v>Ictères du nouveau-né, niveau 4</v>
          </cell>
          <cell r="E1093" t="str">
            <v>D01</v>
          </cell>
          <cell r="F1093" t="str">
            <v>Digestif</v>
          </cell>
        </row>
        <row r="1094">
          <cell r="A1094" t="str">
            <v>08C021</v>
          </cell>
          <cell r="B1094" t="str">
            <v>Interventions majeures multiples sur les genoux et/ou les hanches, niveau 1</v>
          </cell>
          <cell r="E1094" t="str">
            <v>D02</v>
          </cell>
          <cell r="F1094" t="str">
            <v>Orthopédie traumatologie</v>
          </cell>
        </row>
        <row r="1095">
          <cell r="A1095" t="str">
            <v>08C022</v>
          </cell>
          <cell r="B1095" t="str">
            <v>Interventions majeures multiples sur les genoux et/ou les hanches, niveau 2</v>
          </cell>
          <cell r="E1095" t="str">
            <v>D02</v>
          </cell>
          <cell r="F1095" t="str">
            <v>Orthopédie traumatologie</v>
          </cell>
        </row>
        <row r="1096">
          <cell r="A1096" t="str">
            <v>08C023</v>
          </cell>
          <cell r="B1096" t="str">
            <v>Interventions majeures multiples sur les genoux et/ou les hanches, niveau 3</v>
          </cell>
          <cell r="E1096" t="str">
            <v>D02</v>
          </cell>
          <cell r="F1096" t="str">
            <v>Orthopédie traumatologie</v>
          </cell>
        </row>
        <row r="1097">
          <cell r="A1097" t="str">
            <v>08C024</v>
          </cell>
          <cell r="B1097" t="str">
            <v>Interventions majeures multiples sur les genoux et/ou les hanches, niveau 4</v>
          </cell>
          <cell r="E1097" t="str">
            <v>D02</v>
          </cell>
          <cell r="F1097" t="str">
            <v>Orthopédie traumatologie</v>
          </cell>
        </row>
        <row r="1098">
          <cell r="A1098" t="str">
            <v>08C041</v>
          </cell>
          <cell r="B1098" t="str">
            <v>Interventions sur la hanche et le fémur, âge inférieur à 18 ans, niveau 1</v>
          </cell>
          <cell r="E1098" t="str">
            <v>D02</v>
          </cell>
          <cell r="F1098" t="str">
            <v>Orthopédie traumatologie</v>
          </cell>
        </row>
        <row r="1099">
          <cell r="A1099" t="str">
            <v>08C042</v>
          </cell>
          <cell r="B1099" t="str">
            <v>Interventions sur la hanche et le fémur, âge inférieur à 18 ans, niveau 2</v>
          </cell>
          <cell r="E1099" t="str">
            <v>D02</v>
          </cell>
          <cell r="F1099" t="str">
            <v>Orthopédie traumatologie</v>
          </cell>
        </row>
        <row r="1100">
          <cell r="A1100" t="str">
            <v>08C043</v>
          </cell>
          <cell r="B1100" t="str">
            <v>Interventions sur la hanche et le fémur, âge inférieur à 18 ans, niveau 3</v>
          </cell>
          <cell r="E1100" t="str">
            <v>D02</v>
          </cell>
          <cell r="F1100" t="str">
            <v>Orthopédie traumatologie</v>
          </cell>
        </row>
        <row r="1101">
          <cell r="A1101" t="str">
            <v>08C044</v>
          </cell>
          <cell r="B1101" t="str">
            <v>Interventions sur la hanche et le fémur, âge inférieur à 18 ans, niveau 4</v>
          </cell>
          <cell r="E1101" t="str">
            <v>D02</v>
          </cell>
          <cell r="F1101" t="str">
            <v>Orthopédie traumatologie</v>
          </cell>
        </row>
        <row r="1102">
          <cell r="A1102" t="str">
            <v>08C061</v>
          </cell>
          <cell r="B1102" t="str">
            <v>Amputations pour affections de l'appareil musculosquelettique et du tissu conjonctif, niveau 1</v>
          </cell>
          <cell r="E1102" t="str">
            <v>D02</v>
          </cell>
          <cell r="F1102" t="str">
            <v>Orthopédie traumatologie</v>
          </cell>
        </row>
        <row r="1103">
          <cell r="A1103" t="str">
            <v>08C062</v>
          </cell>
          <cell r="B1103" t="str">
            <v>Amputations pour affections de l'appareil musculosquelettique et du tissu conjonctif, niveau 2</v>
          </cell>
          <cell r="E1103" t="str">
            <v>D02</v>
          </cell>
          <cell r="F1103" t="str">
            <v>Orthopédie traumatologie</v>
          </cell>
        </row>
        <row r="1104">
          <cell r="A1104" t="str">
            <v>08C063</v>
          </cell>
          <cell r="B1104" t="str">
            <v>Amputations pour affections de l'appareil musculosquelettique et du tissu conjonctif, niveau 3</v>
          </cell>
          <cell r="E1104" t="str">
            <v>D02</v>
          </cell>
          <cell r="F1104" t="str">
            <v>Orthopédie traumatologie</v>
          </cell>
        </row>
        <row r="1105">
          <cell r="A1105" t="str">
            <v>08C064</v>
          </cell>
          <cell r="B1105" t="str">
            <v>Amputations pour affections de l'appareil musculosquelettique et du tissu conjonctif, niveau 4</v>
          </cell>
          <cell r="E1105" t="str">
            <v>D02</v>
          </cell>
          <cell r="F1105" t="str">
            <v>Orthopédie traumatologie</v>
          </cell>
        </row>
        <row r="1106">
          <cell r="A1106" t="str">
            <v>08C121</v>
          </cell>
          <cell r="B1106" t="str">
            <v>Biopsies ostéoarticulaires, niveau 1</v>
          </cell>
          <cell r="E1106" t="str">
            <v>D02</v>
          </cell>
          <cell r="F1106" t="str">
            <v>Orthopédie traumatologie</v>
          </cell>
        </row>
        <row r="1107">
          <cell r="A1107" t="str">
            <v>08C122</v>
          </cell>
          <cell r="B1107" t="str">
            <v>Biopsies ostéoarticulaires, niveau 2</v>
          </cell>
          <cell r="E1107" t="str">
            <v>D02</v>
          </cell>
          <cell r="F1107" t="str">
            <v>Orthopédie traumatologie</v>
          </cell>
        </row>
        <row r="1108">
          <cell r="A1108" t="str">
            <v>08C123</v>
          </cell>
          <cell r="B1108" t="str">
            <v>Biopsies ostéoarticulaires, niveau 3</v>
          </cell>
          <cell r="E1108" t="str">
            <v>D02</v>
          </cell>
          <cell r="F1108" t="str">
            <v>Orthopédie traumatologie</v>
          </cell>
        </row>
        <row r="1109">
          <cell r="A1109" t="str">
            <v>08C124</v>
          </cell>
          <cell r="B1109" t="str">
            <v>Biopsies ostéoarticulaires, niveau 4</v>
          </cell>
          <cell r="E1109" t="str">
            <v>D02</v>
          </cell>
          <cell r="F1109" t="str">
            <v>Orthopédie traumatologie</v>
          </cell>
        </row>
        <row r="1110">
          <cell r="A1110" t="str">
            <v>08C12J</v>
          </cell>
          <cell r="B1110" t="str">
            <v>Biopsies ostéoarticulaires, en ambulatoire</v>
          </cell>
          <cell r="E1110" t="str">
            <v>D02</v>
          </cell>
          <cell r="F1110" t="str">
            <v>Orthopédie traumatologie</v>
          </cell>
        </row>
        <row r="1111">
          <cell r="A1111" t="str">
            <v>08C131</v>
          </cell>
          <cell r="B1111" t="str">
            <v>Résections osseuses localisées et/ou ablation de matériel de fixation interne au niveau de la hanche et du fémur, niveau 1</v>
          </cell>
          <cell r="E1111" t="str">
            <v>D02</v>
          </cell>
          <cell r="F1111" t="str">
            <v>Orthopédie traumatologie</v>
          </cell>
        </row>
        <row r="1112">
          <cell r="A1112" t="str">
            <v>08C132</v>
          </cell>
          <cell r="B1112" t="str">
            <v>Résections osseuses localisées et/ou ablation de matériel de fixation interne au niveau de la hanche et du fémur, niveau 2</v>
          </cell>
          <cell r="E1112" t="str">
            <v>D02</v>
          </cell>
          <cell r="F1112" t="str">
            <v>Orthopédie traumatologie</v>
          </cell>
        </row>
        <row r="1113">
          <cell r="A1113" t="str">
            <v>08C133</v>
          </cell>
          <cell r="B1113" t="str">
            <v>Résections osseuses localisées et/ou ablation de matériel de fixation interne au niveau de la hanche et du fémur, niveau 3</v>
          </cell>
          <cell r="E1113" t="str">
            <v>D02</v>
          </cell>
          <cell r="F1113" t="str">
            <v>Orthopédie traumatologie</v>
          </cell>
        </row>
        <row r="1114">
          <cell r="A1114" t="str">
            <v>08C134</v>
          </cell>
          <cell r="B1114" t="str">
            <v>Résections osseuses localisées et/ou ablation de matériel de fixation interne au niveau de la hanche et du fémur, niveau 4</v>
          </cell>
          <cell r="E1114" t="str">
            <v>D02</v>
          </cell>
          <cell r="F1114" t="str">
            <v>Orthopédie traumatologie</v>
          </cell>
        </row>
        <row r="1115">
          <cell r="A1115" t="str">
            <v>08C13J</v>
          </cell>
          <cell r="B1115" t="str">
            <v>Résections osseuses localisées et/ou ablation de matériel de fixation interne au niveau de la hanche et du fémur, en ambulatoire</v>
          </cell>
          <cell r="E1115" t="str">
            <v>D02</v>
          </cell>
          <cell r="F1115" t="str">
            <v>Orthopédie traumatologie</v>
          </cell>
        </row>
        <row r="1116">
          <cell r="A1116" t="str">
            <v>08C141</v>
          </cell>
          <cell r="B1116" t="str">
            <v>Résections osseuses localisées et/ou ablation de matériel de fixation interne au niveau d'une localisation autre que la hanche et le fémur, niveau 1</v>
          </cell>
          <cell r="E1116" t="str">
            <v>D02</v>
          </cell>
          <cell r="F1116" t="str">
            <v>Orthopédie traumatologie</v>
          </cell>
        </row>
        <row r="1117">
          <cell r="A1117" t="str">
            <v>08C142</v>
          </cell>
          <cell r="B1117" t="str">
            <v>Résections osseuses localisées et/ou ablation de matériel de fixation interne au niveau d'une localisation autre que la hanche et le fémur, niveau 2</v>
          </cell>
          <cell r="E1117" t="str">
            <v>D02</v>
          </cell>
          <cell r="F1117" t="str">
            <v>Orthopédie traumatologie</v>
          </cell>
        </row>
        <row r="1118">
          <cell r="A1118" t="str">
            <v>08C143</v>
          </cell>
          <cell r="B1118" t="str">
            <v>Résections osseuses localisées et/ou ablation de matériel de fixation interne au niveau d'une localisation autre que la hanche et le fémur, niveau 3</v>
          </cell>
          <cell r="E1118" t="str">
            <v>D02</v>
          </cell>
          <cell r="F1118" t="str">
            <v>Orthopédie traumatologie</v>
          </cell>
        </row>
        <row r="1119">
          <cell r="A1119" t="str">
            <v>08C144</v>
          </cell>
          <cell r="B1119" t="str">
            <v>Résections osseuses localisées et/ou ablation de matériel de fixation interne au niveau d'une localisation autre que la hanche et le fémur, niveau 4</v>
          </cell>
          <cell r="E1119" t="str">
            <v>D02</v>
          </cell>
          <cell r="F1119" t="str">
            <v>Orthopédie traumatologie</v>
          </cell>
        </row>
        <row r="1120">
          <cell r="A1120" t="str">
            <v>08C14J</v>
          </cell>
          <cell r="B1120" t="str">
            <v>Résections osseuses localisées et/ou ablation de matériel de fixation interne au niveau d'une localisation autre que la hanche et le fémur, en ambulatoire</v>
          </cell>
          <cell r="E1120" t="str">
            <v>D02</v>
          </cell>
          <cell r="F1120" t="str">
            <v>Orthopédie traumatologie</v>
          </cell>
        </row>
        <row r="1121">
          <cell r="A1121" t="str">
            <v>08C201</v>
          </cell>
          <cell r="B1121" t="str">
            <v>Greffes de peau pour maladie de l'appareil musculosquelettique ou du tissu conjonctif, niveau 1</v>
          </cell>
          <cell r="E1121" t="str">
            <v>D20</v>
          </cell>
          <cell r="F1121" t="str">
            <v>Tissu cutané et tissu sous-cutané</v>
          </cell>
        </row>
        <row r="1122">
          <cell r="A1122" t="str">
            <v>08C202</v>
          </cell>
          <cell r="B1122" t="str">
            <v>Greffes de peau pour maladie de l'appareil musculosquelettique ou du tissu conjonctif, niveau 2</v>
          </cell>
          <cell r="E1122" t="str">
            <v>D20</v>
          </cell>
          <cell r="F1122" t="str">
            <v>Tissu cutané et tissu sous-cutané</v>
          </cell>
        </row>
        <row r="1123">
          <cell r="A1123" t="str">
            <v>08C203</v>
          </cell>
          <cell r="B1123" t="str">
            <v>Greffes de peau pour maladie de l'appareil musculosquelettique ou du tissu conjonctif, niveau 3</v>
          </cell>
          <cell r="E1123" t="str">
            <v>D20</v>
          </cell>
          <cell r="F1123" t="str">
            <v>Tissu cutané et tissu sous-cutané</v>
          </cell>
        </row>
        <row r="1124">
          <cell r="A1124" t="str">
            <v>08C204</v>
          </cell>
          <cell r="B1124" t="str">
            <v>Greffes de peau pour maladie de l'appareil musculosquelettique ou du tissu conjonctif, niveau 4</v>
          </cell>
          <cell r="E1124" t="str">
            <v>D20</v>
          </cell>
          <cell r="F1124" t="str">
            <v>Tissu cutané et tissu sous-cutané</v>
          </cell>
        </row>
        <row r="1125">
          <cell r="A1125" t="str">
            <v>08C20J</v>
          </cell>
          <cell r="B1125" t="str">
            <v>Greffes de peau pour maladie de l'appareil musculosquelettique ou du tissu conjonctif, en ambulatoire</v>
          </cell>
          <cell r="E1125" t="str">
            <v>D20</v>
          </cell>
          <cell r="F1125" t="str">
            <v>Tissu cutané et tissu sous-cutané</v>
          </cell>
        </row>
        <row r="1126">
          <cell r="A1126" t="str">
            <v>08C211</v>
          </cell>
          <cell r="B1126" t="str">
            <v>Autres interventions portant sur l'appareil musculosquelettique et le tissu conjonctif, niveau 1</v>
          </cell>
          <cell r="E1126" t="str">
            <v>D26</v>
          </cell>
          <cell r="F1126" t="str">
            <v>Activités inter spécialités, suivi thérapeutique d'affections connues</v>
          </cell>
        </row>
        <row r="1127">
          <cell r="A1127" t="str">
            <v>08C212</v>
          </cell>
          <cell r="B1127" t="str">
            <v>Autres interventions portant sur l'appareil musculosquelettique et le tissu conjonctif, niveau 2</v>
          </cell>
          <cell r="E1127" t="str">
            <v>D26</v>
          </cell>
          <cell r="F1127" t="str">
            <v>Activités inter spécialités, suivi thérapeutique d'affections connues</v>
          </cell>
        </row>
        <row r="1128">
          <cell r="A1128" t="str">
            <v>08C213</v>
          </cell>
          <cell r="B1128" t="str">
            <v>Autres interventions portant sur l'appareil musculosquelettique et le tissu conjonctif, niveau 3</v>
          </cell>
          <cell r="E1128" t="str">
            <v>D26</v>
          </cell>
          <cell r="F1128" t="str">
            <v>Activités inter spécialités, suivi thérapeutique d'affections connues</v>
          </cell>
        </row>
        <row r="1129">
          <cell r="A1129" t="str">
            <v>08C214</v>
          </cell>
          <cell r="B1129" t="str">
            <v>Autres interventions portant sur l'appareil musculosquelettique et le tissu conjonctif, niveau 4</v>
          </cell>
          <cell r="E1129" t="str">
            <v>D26</v>
          </cell>
          <cell r="F1129" t="str">
            <v>Activités inter spécialités, suivi thérapeutique d'affections connues</v>
          </cell>
        </row>
        <row r="1130">
          <cell r="A1130" t="str">
            <v>08C21J</v>
          </cell>
          <cell r="B1130" t="str">
            <v>Autres interventions portant sur l'appareil musculosquelettique et le tissu conjonctif, en ambulatoire</v>
          </cell>
          <cell r="E1130" t="str">
            <v>D26</v>
          </cell>
          <cell r="F1130" t="str">
            <v>Activités inter spécialités, suivi thérapeutique d'affections connues</v>
          </cell>
        </row>
        <row r="1131">
          <cell r="A1131" t="str">
            <v>08C221</v>
          </cell>
          <cell r="B1131" t="str">
            <v>Interventions pour reprise de prothèses articulaires, niveau 1</v>
          </cell>
          <cell r="E1131" t="str">
            <v>D02</v>
          </cell>
          <cell r="F1131" t="str">
            <v>Orthopédie traumatologie</v>
          </cell>
        </row>
        <row r="1132">
          <cell r="A1132" t="str">
            <v>08C222</v>
          </cell>
          <cell r="B1132" t="str">
            <v>Interventions pour reprise de prothèses articulaires, niveau 2</v>
          </cell>
          <cell r="E1132" t="str">
            <v>D02</v>
          </cell>
          <cell r="F1132" t="str">
            <v>Orthopédie traumatologie</v>
          </cell>
        </row>
        <row r="1133">
          <cell r="A1133" t="str">
            <v>08C223</v>
          </cell>
          <cell r="B1133" t="str">
            <v>Interventions pour reprise de prothèses articulaires, niveau 3</v>
          </cell>
          <cell r="E1133" t="str">
            <v>D02</v>
          </cell>
          <cell r="F1133" t="str">
            <v>Orthopédie traumatologie</v>
          </cell>
        </row>
        <row r="1134">
          <cell r="A1134" t="str">
            <v>08C224</v>
          </cell>
          <cell r="B1134" t="str">
            <v>Interventions pour reprise de prothèses articulaires, niveau 4</v>
          </cell>
          <cell r="E1134" t="str">
            <v>D02</v>
          </cell>
          <cell r="F1134" t="str">
            <v>Orthopédie traumatologie</v>
          </cell>
        </row>
        <row r="1135">
          <cell r="A1135" t="str">
            <v>08C241</v>
          </cell>
          <cell r="B1135" t="str">
            <v>Prothèses de genou, niveau 1</v>
          </cell>
          <cell r="E1135" t="str">
            <v>D02</v>
          </cell>
          <cell r="F1135" t="str">
            <v>Orthopédie traumatologie</v>
          </cell>
        </row>
        <row r="1136">
          <cell r="A1136" t="str">
            <v>08C242</v>
          </cell>
          <cell r="B1136" t="str">
            <v>Prothèses de genou, niveau 2</v>
          </cell>
          <cell r="E1136" t="str">
            <v>D02</v>
          </cell>
          <cell r="F1136" t="str">
            <v>Orthopédie traumatologie</v>
          </cell>
        </row>
        <row r="1137">
          <cell r="A1137" t="str">
            <v>08C243</v>
          </cell>
          <cell r="B1137" t="str">
            <v>Prothèses de genou, niveau 3</v>
          </cell>
          <cell r="E1137" t="str">
            <v>D02</v>
          </cell>
          <cell r="F1137" t="str">
            <v>Orthopédie traumatologie</v>
          </cell>
        </row>
        <row r="1138">
          <cell r="A1138" t="str">
            <v>08C244</v>
          </cell>
          <cell r="B1138" t="str">
            <v>Prothèses de genou, niveau 4</v>
          </cell>
          <cell r="E1138" t="str">
            <v>D02</v>
          </cell>
          <cell r="F1138" t="str">
            <v>Orthopédie traumatologie</v>
          </cell>
        </row>
        <row r="1139">
          <cell r="A1139" t="str">
            <v>08C251</v>
          </cell>
          <cell r="B1139" t="str">
            <v>Prothèses d'épaule, niveau 1</v>
          </cell>
          <cell r="E1139" t="str">
            <v>D02</v>
          </cell>
          <cell r="F1139" t="str">
            <v>Orthopédie traumatologie</v>
          </cell>
        </row>
        <row r="1140">
          <cell r="A1140" t="str">
            <v>08C252</v>
          </cell>
          <cell r="B1140" t="str">
            <v>Prothèses d'épaule, niveau 2</v>
          </cell>
          <cell r="E1140" t="str">
            <v>D02</v>
          </cell>
          <cell r="F1140" t="str">
            <v>Orthopédie traumatologie</v>
          </cell>
        </row>
        <row r="1141">
          <cell r="A1141" t="str">
            <v>08C253</v>
          </cell>
          <cell r="B1141" t="str">
            <v>Prothèses d'épaule, niveau 3</v>
          </cell>
          <cell r="E1141" t="str">
            <v>D02</v>
          </cell>
          <cell r="F1141" t="str">
            <v>Orthopédie traumatologie</v>
          </cell>
        </row>
        <row r="1142">
          <cell r="A1142" t="str">
            <v>08C254</v>
          </cell>
          <cell r="B1142" t="str">
            <v>Prothèses d'épaule, niveau 4</v>
          </cell>
          <cell r="E1142" t="str">
            <v>D02</v>
          </cell>
          <cell r="F1142" t="str">
            <v>Orthopédie traumatologie</v>
          </cell>
        </row>
        <row r="1143">
          <cell r="A1143" t="str">
            <v>08C271</v>
          </cell>
          <cell r="B1143" t="str">
            <v>Autres interventions sur le rachis, niveau 1</v>
          </cell>
          <cell r="E1143" t="str">
            <v>D05</v>
          </cell>
          <cell r="F1143" t="str">
            <v>Système nerveux (hors cathétérismes vasculaires diagnostiques et interventionnels)</v>
          </cell>
        </row>
        <row r="1144">
          <cell r="A1144" t="str">
            <v>08C272</v>
          </cell>
          <cell r="B1144" t="str">
            <v>Autres interventions sur le rachis, niveau 2</v>
          </cell>
          <cell r="E1144" t="str">
            <v>D05</v>
          </cell>
          <cell r="F1144" t="str">
            <v>Système nerveux (hors cathétérismes vasculaires diagnostiques et interventionnels)</v>
          </cell>
        </row>
        <row r="1145">
          <cell r="A1145" t="str">
            <v>08C273</v>
          </cell>
          <cell r="B1145" t="str">
            <v>Autres interventions sur le rachis, niveau 3</v>
          </cell>
          <cell r="E1145" t="str">
            <v>D05</v>
          </cell>
          <cell r="F1145" t="str">
            <v>Système nerveux (hors cathétérismes vasculaires diagnostiques et interventionnels)</v>
          </cell>
        </row>
        <row r="1146">
          <cell r="A1146" t="str">
            <v>08C274</v>
          </cell>
          <cell r="B1146" t="str">
            <v>Autres interventions sur le rachis, niveau 4</v>
          </cell>
          <cell r="E1146" t="str">
            <v>D05</v>
          </cell>
          <cell r="F1146" t="str">
            <v>Système nerveux (hors cathétérismes vasculaires diagnostiques et interventionnels)</v>
          </cell>
        </row>
        <row r="1147">
          <cell r="A1147" t="str">
            <v>08C281</v>
          </cell>
          <cell r="B1147" t="str">
            <v>Interventions maxillofaciales, niveau 1</v>
          </cell>
          <cell r="E1147" t="str">
            <v>D10</v>
          </cell>
          <cell r="F1147" t="str">
            <v>ORL, Stomatologie</v>
          </cell>
        </row>
        <row r="1148">
          <cell r="A1148" t="str">
            <v>08C282</v>
          </cell>
          <cell r="B1148" t="str">
            <v>Interventions maxillofaciales, niveau 2</v>
          </cell>
          <cell r="E1148" t="str">
            <v>D10</v>
          </cell>
          <cell r="F1148" t="str">
            <v>ORL, Stomatologie</v>
          </cell>
        </row>
        <row r="1149">
          <cell r="A1149" t="str">
            <v>08C283</v>
          </cell>
          <cell r="B1149" t="str">
            <v>Interventions maxillofaciales, niveau 3</v>
          </cell>
          <cell r="E1149" t="str">
            <v>D10</v>
          </cell>
          <cell r="F1149" t="str">
            <v>ORL, Stomatologie</v>
          </cell>
        </row>
        <row r="1150">
          <cell r="A1150" t="str">
            <v>08C284</v>
          </cell>
          <cell r="B1150" t="str">
            <v>Interventions maxillofaciales, niveau 4</v>
          </cell>
          <cell r="E1150" t="str">
            <v>D10</v>
          </cell>
          <cell r="F1150" t="str">
            <v>ORL, Stomatologie</v>
          </cell>
        </row>
        <row r="1151">
          <cell r="A1151" t="str">
            <v>08C28J</v>
          </cell>
          <cell r="B1151" t="str">
            <v>Interventions maxillofaciales, en ambulatoire</v>
          </cell>
          <cell r="E1151" t="str">
            <v>D10</v>
          </cell>
          <cell r="F1151" t="str">
            <v>ORL, Stomatologie</v>
          </cell>
        </row>
        <row r="1152">
          <cell r="A1152" t="str">
            <v>08C291</v>
          </cell>
          <cell r="B1152" t="str">
            <v>Interventions sur le tissu mou pour tumeurs malignes, niveau 1</v>
          </cell>
          <cell r="E1152" t="str">
            <v>D02</v>
          </cell>
          <cell r="F1152" t="str">
            <v>Orthopédie traumatologie</v>
          </cell>
        </row>
        <row r="1153">
          <cell r="A1153" t="str">
            <v>08C292</v>
          </cell>
          <cell r="B1153" t="str">
            <v>Interventions sur le tissu mou pour tumeurs malignes, niveau 2</v>
          </cell>
          <cell r="E1153" t="str">
            <v>D02</v>
          </cell>
          <cell r="F1153" t="str">
            <v>Orthopédie traumatologie</v>
          </cell>
        </row>
        <row r="1154">
          <cell r="A1154" t="str">
            <v>08C293</v>
          </cell>
          <cell r="B1154" t="str">
            <v>Interventions sur le tissu mou pour tumeurs malignes, niveau 3</v>
          </cell>
          <cell r="E1154" t="str">
            <v>D02</v>
          </cell>
          <cell r="F1154" t="str">
            <v>Orthopédie traumatologie</v>
          </cell>
        </row>
        <row r="1155">
          <cell r="A1155" t="str">
            <v>08C294</v>
          </cell>
          <cell r="B1155" t="str">
            <v>Interventions sur le tissu mou pour tumeurs malignes, niveau 4</v>
          </cell>
          <cell r="E1155" t="str">
            <v>D02</v>
          </cell>
          <cell r="F1155" t="str">
            <v>Orthopédie traumatologie</v>
          </cell>
        </row>
        <row r="1156">
          <cell r="A1156" t="str">
            <v>08C29J</v>
          </cell>
          <cell r="B1156" t="str">
            <v>Interventions sur le tissu mou pour tumeurs malignes, en ambulatoire</v>
          </cell>
          <cell r="E1156" t="str">
            <v>D02</v>
          </cell>
          <cell r="F1156" t="str">
            <v>Orthopédie traumatologie</v>
          </cell>
        </row>
        <row r="1157">
          <cell r="A1157" t="str">
            <v>08C311</v>
          </cell>
          <cell r="B1157" t="str">
            <v>Interventions sur la jambe, âge inférieur à 18 ans, niveau 1</v>
          </cell>
          <cell r="E1157" t="str">
            <v>D02</v>
          </cell>
          <cell r="F1157" t="str">
            <v>Orthopédie traumatologie</v>
          </cell>
        </row>
        <row r="1158">
          <cell r="A1158" t="str">
            <v>08C312</v>
          </cell>
          <cell r="B1158" t="str">
            <v>Interventions sur la jambe, âge inférieur à 18 ans, niveau 2</v>
          </cell>
          <cell r="E1158" t="str">
            <v>D02</v>
          </cell>
          <cell r="F1158" t="str">
            <v>Orthopédie traumatologie</v>
          </cell>
        </row>
        <row r="1159">
          <cell r="A1159" t="str">
            <v>08C313</v>
          </cell>
          <cell r="B1159" t="str">
            <v>Interventions sur la jambe, âge inférieur à 18 ans, niveau 3</v>
          </cell>
          <cell r="E1159" t="str">
            <v>D02</v>
          </cell>
          <cell r="F1159" t="str">
            <v>Orthopédie traumatologie</v>
          </cell>
        </row>
        <row r="1160">
          <cell r="A1160" t="str">
            <v>08C314</v>
          </cell>
          <cell r="B1160" t="str">
            <v>Interventions sur la jambe, âge inférieur à 18 ans, niveau 4</v>
          </cell>
          <cell r="E1160" t="str">
            <v>D02</v>
          </cell>
          <cell r="F1160" t="str">
            <v>Orthopédie traumatologie</v>
          </cell>
        </row>
        <row r="1161">
          <cell r="A1161" t="str">
            <v>08C321</v>
          </cell>
          <cell r="B1161" t="str">
            <v>Interventions sur la jambe, âge supérieur à 17 ans, niveau 1</v>
          </cell>
          <cell r="E1161" t="str">
            <v>D02</v>
          </cell>
          <cell r="F1161" t="str">
            <v>Orthopédie traumatologie</v>
          </cell>
        </row>
        <row r="1162">
          <cell r="A1162" t="str">
            <v>08C322</v>
          </cell>
          <cell r="B1162" t="str">
            <v>Interventions sur la jambe, âge supérieur à 17 ans, niveau 2</v>
          </cell>
          <cell r="E1162" t="str">
            <v>D02</v>
          </cell>
          <cell r="F1162" t="str">
            <v>Orthopédie traumatologie</v>
          </cell>
        </row>
        <row r="1163">
          <cell r="A1163" t="str">
            <v>08C323</v>
          </cell>
          <cell r="B1163" t="str">
            <v>Interventions sur la jambe, âge supérieur à 17 ans, niveau 3</v>
          </cell>
          <cell r="E1163" t="str">
            <v>D02</v>
          </cell>
          <cell r="F1163" t="str">
            <v>Orthopédie traumatologie</v>
          </cell>
        </row>
        <row r="1164">
          <cell r="A1164" t="str">
            <v>08C324</v>
          </cell>
          <cell r="B1164" t="str">
            <v>Interventions sur la jambe, âge supérieur à 17 ans, niveau 4</v>
          </cell>
          <cell r="E1164" t="str">
            <v>D02</v>
          </cell>
          <cell r="F1164" t="str">
            <v>Orthopédie traumatologie</v>
          </cell>
        </row>
        <row r="1165">
          <cell r="A1165" t="str">
            <v>08C32J</v>
          </cell>
          <cell r="B1165" t="str">
            <v>Interventions sur la jambe, âge supérieur à 17 ans, en ambulatoire</v>
          </cell>
          <cell r="E1165" t="str">
            <v>D02</v>
          </cell>
          <cell r="F1165" t="str">
            <v>Orthopédie traumatologie</v>
          </cell>
        </row>
        <row r="1166">
          <cell r="A1166" t="str">
            <v>08C331</v>
          </cell>
          <cell r="B1166" t="str">
            <v>Interventions sur la cheville et l'arrière-pied à l'exception des fractures, niveau 1</v>
          </cell>
          <cell r="E1166" t="str">
            <v>D02</v>
          </cell>
          <cell r="F1166" t="str">
            <v>Orthopédie traumatologie</v>
          </cell>
        </row>
        <row r="1167">
          <cell r="A1167" t="str">
            <v>08C332</v>
          </cell>
          <cell r="B1167" t="str">
            <v>Interventions sur la cheville et l'arrière-pied à l'exception des fractures, niveau 2</v>
          </cell>
          <cell r="E1167" t="str">
            <v>D02</v>
          </cell>
          <cell r="F1167" t="str">
            <v>Orthopédie traumatologie</v>
          </cell>
        </row>
        <row r="1168">
          <cell r="A1168" t="str">
            <v>08C333</v>
          </cell>
          <cell r="B1168" t="str">
            <v>Interventions sur la cheville et l'arrière-pied à l'exception des fractures, niveau 3</v>
          </cell>
          <cell r="E1168" t="str">
            <v>D02</v>
          </cell>
          <cell r="F1168" t="str">
            <v>Orthopédie traumatologie</v>
          </cell>
        </row>
        <row r="1169">
          <cell r="A1169" t="str">
            <v>08C334</v>
          </cell>
          <cell r="B1169" t="str">
            <v>Interventions sur la cheville et l'arrière-pied à l'exception des fractures, niveau 4</v>
          </cell>
          <cell r="E1169" t="str">
            <v>D02</v>
          </cell>
          <cell r="F1169" t="str">
            <v>Orthopédie traumatologie</v>
          </cell>
        </row>
        <row r="1170">
          <cell r="A1170" t="str">
            <v>08C341</v>
          </cell>
          <cell r="B1170" t="str">
            <v>Interventions sur les ligaments croisés sous arthroscopie, niveau 1</v>
          </cell>
          <cell r="E1170" t="str">
            <v>D02</v>
          </cell>
          <cell r="F1170" t="str">
            <v>Orthopédie traumatologie</v>
          </cell>
        </row>
        <row r="1171">
          <cell r="A1171" t="str">
            <v>08C342</v>
          </cell>
          <cell r="B1171" t="str">
            <v>Interventions sur les ligaments croisés sous arthroscopie, niveau 2</v>
          </cell>
          <cell r="E1171" t="str">
            <v>D02</v>
          </cell>
          <cell r="F1171" t="str">
            <v>Orthopédie traumatologie</v>
          </cell>
        </row>
        <row r="1172">
          <cell r="A1172" t="str">
            <v>08C343</v>
          </cell>
          <cell r="B1172" t="str">
            <v>Interventions sur les ligaments croisés sous arthroscopie, niveau 3</v>
          </cell>
          <cell r="E1172" t="str">
            <v>D02</v>
          </cell>
          <cell r="F1172" t="str">
            <v>Orthopédie traumatologie</v>
          </cell>
        </row>
        <row r="1173">
          <cell r="A1173" t="str">
            <v>08C344</v>
          </cell>
          <cell r="B1173" t="str">
            <v>Interventions sur les ligaments croisés sous arthroscopie, niveau 4</v>
          </cell>
          <cell r="E1173" t="str">
            <v>D02</v>
          </cell>
          <cell r="F1173" t="str">
            <v>Orthopédie traumatologie</v>
          </cell>
        </row>
        <row r="1174">
          <cell r="A1174" t="str">
            <v>08C351</v>
          </cell>
          <cell r="B1174" t="str">
            <v>Interventions sur le bras, coude et épaule, niveau 1</v>
          </cell>
          <cell r="E1174" t="str">
            <v>D02</v>
          </cell>
          <cell r="F1174" t="str">
            <v>Orthopédie traumatologie</v>
          </cell>
        </row>
        <row r="1175">
          <cell r="A1175" t="str">
            <v>08C352</v>
          </cell>
          <cell r="B1175" t="str">
            <v>Interventions sur le bras, coude et épaule, niveau 2</v>
          </cell>
          <cell r="E1175" t="str">
            <v>D02</v>
          </cell>
          <cell r="F1175" t="str">
            <v>Orthopédie traumatologie</v>
          </cell>
        </row>
        <row r="1176">
          <cell r="A1176" t="str">
            <v>08C353</v>
          </cell>
          <cell r="B1176" t="str">
            <v>Interventions sur le bras, coude et épaule, niveau 3</v>
          </cell>
          <cell r="E1176" t="str">
            <v>D02</v>
          </cell>
          <cell r="F1176" t="str">
            <v>Orthopédie traumatologie</v>
          </cell>
        </row>
        <row r="1177">
          <cell r="A1177" t="str">
            <v>08C354</v>
          </cell>
          <cell r="B1177" t="str">
            <v>Interventions sur le bras, coude et épaule, niveau 4</v>
          </cell>
          <cell r="E1177" t="str">
            <v>D02</v>
          </cell>
          <cell r="F1177" t="str">
            <v>Orthopédie traumatologie</v>
          </cell>
        </row>
        <row r="1178">
          <cell r="A1178" t="str">
            <v>08C35J</v>
          </cell>
          <cell r="B1178" t="str">
            <v>Interventions sur le bras, coude et épaule, en ambulatoire</v>
          </cell>
          <cell r="E1178" t="str">
            <v>D02</v>
          </cell>
          <cell r="F1178" t="str">
            <v>Orthopédie traumatologie</v>
          </cell>
        </row>
        <row r="1179">
          <cell r="A1179" t="str">
            <v>08C361</v>
          </cell>
          <cell r="B1179" t="str">
            <v>Interventions sur le pied, âge inférieur à 18 ans, niveau 1</v>
          </cell>
          <cell r="E1179" t="str">
            <v>D02</v>
          </cell>
          <cell r="F1179" t="str">
            <v>Orthopédie traumatologie</v>
          </cell>
        </row>
        <row r="1180">
          <cell r="A1180" t="str">
            <v>08C362</v>
          </cell>
          <cell r="B1180" t="str">
            <v>Interventions sur le pied, âge inférieur à 18 ans, niveau 2</v>
          </cell>
          <cell r="E1180" t="str">
            <v>D02</v>
          </cell>
          <cell r="F1180" t="str">
            <v>Orthopédie traumatologie</v>
          </cell>
        </row>
        <row r="1181">
          <cell r="A1181" t="str">
            <v>08C363</v>
          </cell>
          <cell r="B1181" t="str">
            <v>Interventions sur le pied, âge inférieur à 18 ans, niveau 3</v>
          </cell>
          <cell r="E1181" t="str">
            <v>D02</v>
          </cell>
          <cell r="F1181" t="str">
            <v>Orthopédie traumatologie</v>
          </cell>
        </row>
        <row r="1182">
          <cell r="A1182" t="str">
            <v>08C364</v>
          </cell>
          <cell r="B1182" t="str">
            <v>Interventions sur le pied, âge inférieur à 18 ans, niveau 4</v>
          </cell>
          <cell r="E1182" t="str">
            <v>D02</v>
          </cell>
          <cell r="F1182" t="str">
            <v>Orthopédie traumatologie</v>
          </cell>
        </row>
        <row r="1183">
          <cell r="A1183" t="str">
            <v>08C36J</v>
          </cell>
          <cell r="B1183" t="str">
            <v>Interventions sur le pied, âge inférieur à 18 ans, en ambulatoire</v>
          </cell>
          <cell r="E1183" t="str">
            <v>D02</v>
          </cell>
          <cell r="F1183" t="str">
            <v>Orthopédie traumatologie</v>
          </cell>
        </row>
        <row r="1184">
          <cell r="A1184" t="str">
            <v>08C371</v>
          </cell>
          <cell r="B1184" t="str">
            <v>Interventions sur le pied, âge supérieur à 17 ans, niveau 1</v>
          </cell>
          <cell r="E1184" t="str">
            <v>D02</v>
          </cell>
          <cell r="F1184" t="str">
            <v>Orthopédie traumatologie</v>
          </cell>
        </row>
        <row r="1185">
          <cell r="A1185" t="str">
            <v>08C372</v>
          </cell>
          <cell r="B1185" t="str">
            <v>Interventions sur le pied, âge supérieur à 17 ans, niveau 2</v>
          </cell>
          <cell r="E1185" t="str">
            <v>D02</v>
          </cell>
          <cell r="F1185" t="str">
            <v>Orthopédie traumatologie</v>
          </cell>
        </row>
        <row r="1186">
          <cell r="A1186" t="str">
            <v>08C373</v>
          </cell>
          <cell r="B1186" t="str">
            <v>Interventions sur le pied, âge supérieur à 17 ans, niveau 3</v>
          </cell>
          <cell r="E1186" t="str">
            <v>D02</v>
          </cell>
          <cell r="F1186" t="str">
            <v>Orthopédie traumatologie</v>
          </cell>
        </row>
        <row r="1187">
          <cell r="A1187" t="str">
            <v>08C374</v>
          </cell>
          <cell r="B1187" t="str">
            <v>Interventions sur le pied, âge supérieur à 17 ans, niveau 4</v>
          </cell>
          <cell r="E1187" t="str">
            <v>D02</v>
          </cell>
          <cell r="F1187" t="str">
            <v>Orthopédie traumatologie</v>
          </cell>
        </row>
        <row r="1188">
          <cell r="A1188" t="str">
            <v>08C37J</v>
          </cell>
          <cell r="B1188" t="str">
            <v>Interventions sur le pied, âge supérieur à 17 ans, en ambulatoire</v>
          </cell>
          <cell r="E1188" t="str">
            <v>D02</v>
          </cell>
          <cell r="F1188" t="str">
            <v>Orthopédie traumatologie</v>
          </cell>
        </row>
        <row r="1189">
          <cell r="A1189" t="str">
            <v>08C381</v>
          </cell>
          <cell r="B1189" t="str">
            <v>Autres arthroscopies du genou, niveau 1</v>
          </cell>
          <cell r="E1189" t="str">
            <v>D02</v>
          </cell>
          <cell r="F1189" t="str">
            <v>Orthopédie traumatologie</v>
          </cell>
        </row>
        <row r="1190">
          <cell r="A1190" t="str">
            <v>08C382</v>
          </cell>
          <cell r="B1190" t="str">
            <v>Autres arthroscopies du genou, niveau 2</v>
          </cell>
          <cell r="E1190" t="str">
            <v>D02</v>
          </cell>
          <cell r="F1190" t="str">
            <v>Orthopédie traumatologie</v>
          </cell>
        </row>
        <row r="1191">
          <cell r="A1191" t="str">
            <v>08C383</v>
          </cell>
          <cell r="B1191" t="str">
            <v>Autres arthroscopies du genou, niveau 3</v>
          </cell>
          <cell r="E1191" t="str">
            <v>D02</v>
          </cell>
          <cell r="F1191" t="str">
            <v>Orthopédie traumatologie</v>
          </cell>
        </row>
        <row r="1192">
          <cell r="A1192" t="str">
            <v>08C384</v>
          </cell>
          <cell r="B1192" t="str">
            <v>Autres arthroscopies du genou, niveau 4</v>
          </cell>
          <cell r="E1192" t="str">
            <v>D02</v>
          </cell>
          <cell r="F1192" t="str">
            <v>Orthopédie traumatologie</v>
          </cell>
        </row>
        <row r="1193">
          <cell r="A1193" t="str">
            <v>08C38J</v>
          </cell>
          <cell r="B1193" t="str">
            <v>Autres arthroscopies du genou, en ambulatoire</v>
          </cell>
          <cell r="E1193" t="str">
            <v>D02</v>
          </cell>
          <cell r="F1193" t="str">
            <v>Orthopédie traumatologie</v>
          </cell>
        </row>
        <row r="1194">
          <cell r="A1194" t="str">
            <v>08C391</v>
          </cell>
          <cell r="B1194" t="str">
            <v>Interventions sur l'avant-bras, niveau 1</v>
          </cell>
          <cell r="E1194" t="str">
            <v>D02</v>
          </cell>
          <cell r="F1194" t="str">
            <v>Orthopédie traumatologie</v>
          </cell>
        </row>
        <row r="1195">
          <cell r="A1195" t="str">
            <v>08C392</v>
          </cell>
          <cell r="B1195" t="str">
            <v>Interventions sur l'avant-bras, niveau 2</v>
          </cell>
          <cell r="E1195" t="str">
            <v>D02</v>
          </cell>
          <cell r="F1195" t="str">
            <v>Orthopédie traumatologie</v>
          </cell>
        </row>
        <row r="1196">
          <cell r="A1196" t="str">
            <v>08C393</v>
          </cell>
          <cell r="B1196" t="str">
            <v>Interventions sur l'avant-bras, niveau 3</v>
          </cell>
          <cell r="E1196" t="str">
            <v>D02</v>
          </cell>
          <cell r="F1196" t="str">
            <v>Orthopédie traumatologie</v>
          </cell>
        </row>
        <row r="1197">
          <cell r="A1197" t="str">
            <v>08C394</v>
          </cell>
          <cell r="B1197" t="str">
            <v>Interventions sur l'avant-bras, niveau 4</v>
          </cell>
          <cell r="E1197" t="str">
            <v>D02</v>
          </cell>
          <cell r="F1197" t="str">
            <v>Orthopédie traumatologie</v>
          </cell>
        </row>
        <row r="1198">
          <cell r="A1198" t="str">
            <v>08C39J</v>
          </cell>
          <cell r="B1198" t="str">
            <v>Interventions sur l'avant-bras, en ambulatoire</v>
          </cell>
          <cell r="E1198" t="str">
            <v>D02</v>
          </cell>
          <cell r="F1198" t="str">
            <v>Orthopédie traumatologie</v>
          </cell>
        </row>
        <row r="1199">
          <cell r="A1199" t="str">
            <v>08C401</v>
          </cell>
          <cell r="B1199" t="str">
            <v>Arthroscopies d'autres localisations, niveau 1</v>
          </cell>
          <cell r="E1199" t="str">
            <v>D02</v>
          </cell>
          <cell r="F1199" t="str">
            <v>Orthopédie traumatologie</v>
          </cell>
        </row>
        <row r="1200">
          <cell r="A1200" t="str">
            <v>08C402</v>
          </cell>
          <cell r="B1200" t="str">
            <v>Arthroscopies d'autres localisations, niveau 2</v>
          </cell>
          <cell r="E1200" t="str">
            <v>D02</v>
          </cell>
          <cell r="F1200" t="str">
            <v>Orthopédie traumatologie</v>
          </cell>
        </row>
        <row r="1201">
          <cell r="A1201" t="str">
            <v>08C403</v>
          </cell>
          <cell r="B1201" t="str">
            <v>Arthroscopies d'autres localisations, niveau 3</v>
          </cell>
          <cell r="E1201" t="str">
            <v>D02</v>
          </cell>
          <cell r="F1201" t="str">
            <v>Orthopédie traumatologie</v>
          </cell>
        </row>
        <row r="1202">
          <cell r="A1202" t="str">
            <v>08C404</v>
          </cell>
          <cell r="B1202" t="str">
            <v>Arthroscopies d'autres localisations, niveau 4</v>
          </cell>
          <cell r="E1202" t="str">
            <v>D02</v>
          </cell>
          <cell r="F1202" t="str">
            <v>Orthopédie traumatologie</v>
          </cell>
        </row>
        <row r="1203">
          <cell r="A1203" t="str">
            <v>08C40J</v>
          </cell>
          <cell r="B1203" t="str">
            <v>Arthroscopies d'autres localisations, en ambulatoire</v>
          </cell>
          <cell r="E1203" t="str">
            <v>D02</v>
          </cell>
          <cell r="F1203" t="str">
            <v>Orthopédie traumatologie</v>
          </cell>
        </row>
        <row r="1204">
          <cell r="A1204" t="str">
            <v>08C421</v>
          </cell>
          <cell r="B1204" t="str">
            <v>Interventions non mineures sur les tissus mous, niveau 1</v>
          </cell>
          <cell r="E1204" t="str">
            <v>D02</v>
          </cell>
          <cell r="F1204" t="str">
            <v>Orthopédie traumatologie</v>
          </cell>
        </row>
        <row r="1205">
          <cell r="A1205" t="str">
            <v>08C422</v>
          </cell>
          <cell r="B1205" t="str">
            <v>Interventions non mineures sur les tissus mous, niveau 2</v>
          </cell>
          <cell r="E1205" t="str">
            <v>D02</v>
          </cell>
          <cell r="F1205" t="str">
            <v>Orthopédie traumatologie</v>
          </cell>
        </row>
        <row r="1206">
          <cell r="A1206" t="str">
            <v>08C423</v>
          </cell>
          <cell r="B1206" t="str">
            <v>Interventions non mineures sur les tissus mous, niveau 3</v>
          </cell>
          <cell r="E1206" t="str">
            <v>D02</v>
          </cell>
          <cell r="F1206" t="str">
            <v>Orthopédie traumatologie</v>
          </cell>
        </row>
        <row r="1207">
          <cell r="A1207" t="str">
            <v>08C424</v>
          </cell>
          <cell r="B1207" t="str">
            <v>Interventions non mineures sur les tissus mous, niveau 4</v>
          </cell>
          <cell r="E1207" t="str">
            <v>D02</v>
          </cell>
          <cell r="F1207" t="str">
            <v>Orthopédie traumatologie</v>
          </cell>
        </row>
        <row r="1208">
          <cell r="A1208" t="str">
            <v>08C42J</v>
          </cell>
          <cell r="B1208" t="str">
            <v>Interventions non mineures sur les tissus mous, en ambulatoire</v>
          </cell>
          <cell r="E1208" t="str">
            <v>D02</v>
          </cell>
          <cell r="F1208" t="str">
            <v>Orthopédie traumatologie</v>
          </cell>
        </row>
        <row r="1209">
          <cell r="A1209" t="str">
            <v>08C431</v>
          </cell>
          <cell r="B1209" t="str">
            <v>Interventions non mineures sur la main, niveau 1</v>
          </cell>
          <cell r="E1209" t="str">
            <v>D02</v>
          </cell>
          <cell r="F1209" t="str">
            <v>Orthopédie traumatologie</v>
          </cell>
        </row>
        <row r="1210">
          <cell r="A1210" t="str">
            <v>08C432</v>
          </cell>
          <cell r="B1210" t="str">
            <v>Interventions non mineures sur la main, niveau 2</v>
          </cell>
          <cell r="E1210" t="str">
            <v>D02</v>
          </cell>
          <cell r="F1210" t="str">
            <v>Orthopédie traumatologie</v>
          </cell>
        </row>
        <row r="1211">
          <cell r="A1211" t="str">
            <v>08C433</v>
          </cell>
          <cell r="B1211" t="str">
            <v>Interventions non mineures sur la main, niveau 3</v>
          </cell>
          <cell r="E1211" t="str">
            <v>D02</v>
          </cell>
          <cell r="F1211" t="str">
            <v>Orthopédie traumatologie</v>
          </cell>
        </row>
        <row r="1212">
          <cell r="A1212" t="str">
            <v>08C434</v>
          </cell>
          <cell r="B1212" t="str">
            <v>Interventions non mineures sur la main, niveau 4</v>
          </cell>
          <cell r="E1212" t="str">
            <v>D02</v>
          </cell>
          <cell r="F1212" t="str">
            <v>Orthopédie traumatologie</v>
          </cell>
        </row>
        <row r="1213">
          <cell r="A1213" t="str">
            <v>08C43J</v>
          </cell>
          <cell r="B1213" t="str">
            <v>Interventions non mineures sur la main, en ambulatoire</v>
          </cell>
          <cell r="E1213" t="str">
            <v>D02</v>
          </cell>
          <cell r="F1213" t="str">
            <v>Orthopédie traumatologie</v>
          </cell>
        </row>
        <row r="1214">
          <cell r="A1214" t="str">
            <v>08C441</v>
          </cell>
          <cell r="B1214" t="str">
            <v>Autres interventions sur la main, niveau 1</v>
          </cell>
          <cell r="E1214" t="str">
            <v>D02</v>
          </cell>
          <cell r="F1214" t="str">
            <v>Orthopédie traumatologie</v>
          </cell>
        </row>
        <row r="1215">
          <cell r="A1215" t="str">
            <v>08C442</v>
          </cell>
          <cell r="B1215" t="str">
            <v>Autres interventions sur la main, niveau 2</v>
          </cell>
          <cell r="E1215" t="str">
            <v>D02</v>
          </cell>
          <cell r="F1215" t="str">
            <v>Orthopédie traumatologie</v>
          </cell>
        </row>
        <row r="1216">
          <cell r="A1216" t="str">
            <v>08C443</v>
          </cell>
          <cell r="B1216" t="str">
            <v>Autres interventions sur la main, niveau 3</v>
          </cell>
          <cell r="E1216" t="str">
            <v>D02</v>
          </cell>
          <cell r="F1216" t="str">
            <v>Orthopédie traumatologie</v>
          </cell>
        </row>
        <row r="1217">
          <cell r="A1217" t="str">
            <v>08C444</v>
          </cell>
          <cell r="B1217" t="str">
            <v>Autres interventions sur la main, niveau 4</v>
          </cell>
          <cell r="E1217" t="str">
            <v>D02</v>
          </cell>
          <cell r="F1217" t="str">
            <v>Orthopédie traumatologie</v>
          </cell>
        </row>
        <row r="1218">
          <cell r="A1218" t="str">
            <v>08C44J</v>
          </cell>
          <cell r="B1218" t="str">
            <v>Autres interventions sur la main, en ambulatoire</v>
          </cell>
          <cell r="E1218" t="str">
            <v>D02</v>
          </cell>
          <cell r="F1218" t="str">
            <v>Orthopédie traumatologie</v>
          </cell>
        </row>
        <row r="1219">
          <cell r="A1219" t="str">
            <v>08C451</v>
          </cell>
          <cell r="B1219" t="str">
            <v>Ménisectomie sous arthroscopie, niveau 1</v>
          </cell>
          <cell r="E1219" t="str">
            <v>D02</v>
          </cell>
          <cell r="F1219" t="str">
            <v>Orthopédie traumatologie</v>
          </cell>
        </row>
        <row r="1220">
          <cell r="A1220" t="str">
            <v>08C452</v>
          </cell>
          <cell r="B1220" t="str">
            <v>Ménisectomie sous arthroscopie, niveau 2</v>
          </cell>
          <cell r="E1220" t="str">
            <v>D02</v>
          </cell>
          <cell r="F1220" t="str">
            <v>Orthopédie traumatologie</v>
          </cell>
        </row>
        <row r="1221">
          <cell r="A1221" t="str">
            <v>08C453</v>
          </cell>
          <cell r="B1221" t="str">
            <v>Ménisectomie sous arthroscopie, niveau 3</v>
          </cell>
          <cell r="E1221" t="str">
            <v>D02</v>
          </cell>
          <cell r="F1221" t="str">
            <v>Orthopédie traumatologie</v>
          </cell>
        </row>
        <row r="1222">
          <cell r="A1222" t="str">
            <v>08C454</v>
          </cell>
          <cell r="B1222" t="str">
            <v>Ménisectomie sous arthroscopie, niveau 4</v>
          </cell>
          <cell r="E1222" t="str">
            <v>D02</v>
          </cell>
          <cell r="F1222" t="str">
            <v>Orthopédie traumatologie</v>
          </cell>
        </row>
        <row r="1223">
          <cell r="A1223" t="str">
            <v>08C45J</v>
          </cell>
          <cell r="B1223" t="str">
            <v>Ménisectomie sous arthroscopie, en ambulatoire</v>
          </cell>
          <cell r="E1223" t="str">
            <v>D02</v>
          </cell>
          <cell r="F1223" t="str">
            <v>Orthopédie traumatologie</v>
          </cell>
        </row>
        <row r="1224">
          <cell r="A1224" t="str">
            <v>08C461</v>
          </cell>
          <cell r="B1224" t="str">
            <v>Autres interventions sur les tissus mous, niveau 1</v>
          </cell>
          <cell r="E1224" t="str">
            <v>D02</v>
          </cell>
          <cell r="F1224" t="str">
            <v>Orthopédie traumatologie</v>
          </cell>
        </row>
        <row r="1225">
          <cell r="A1225" t="str">
            <v>08C462</v>
          </cell>
          <cell r="B1225" t="str">
            <v>Autres interventions sur les tissus mous, niveau 2</v>
          </cell>
          <cell r="E1225" t="str">
            <v>D02</v>
          </cell>
          <cell r="F1225" t="str">
            <v>Orthopédie traumatologie</v>
          </cell>
        </row>
        <row r="1226">
          <cell r="A1226" t="str">
            <v>08C463</v>
          </cell>
          <cell r="B1226" t="str">
            <v>Autres interventions sur les tissus mous, niveau 3</v>
          </cell>
          <cell r="E1226" t="str">
            <v>D02</v>
          </cell>
          <cell r="F1226" t="str">
            <v>Orthopédie traumatologie</v>
          </cell>
        </row>
        <row r="1227">
          <cell r="A1227" t="str">
            <v>08C464</v>
          </cell>
          <cell r="B1227" t="str">
            <v>Autres interventions sur les tissus mous, niveau 4</v>
          </cell>
          <cell r="E1227" t="str">
            <v>D02</v>
          </cell>
          <cell r="F1227" t="str">
            <v>Orthopédie traumatologie</v>
          </cell>
        </row>
        <row r="1228">
          <cell r="A1228" t="str">
            <v>08C46J</v>
          </cell>
          <cell r="B1228" t="str">
            <v>Autres interventions sur les tissus mous, en ambulatoire</v>
          </cell>
          <cell r="E1228" t="str">
            <v>D02</v>
          </cell>
          <cell r="F1228" t="str">
            <v>Orthopédie traumatologie</v>
          </cell>
        </row>
        <row r="1229">
          <cell r="A1229" t="str">
            <v>08C471</v>
          </cell>
          <cell r="B1229" t="str">
            <v>Prothèses de hanche pour traumatismes récents, niveau 1</v>
          </cell>
          <cell r="E1229" t="str">
            <v>D02</v>
          </cell>
          <cell r="F1229" t="str">
            <v>Orthopédie traumatologie</v>
          </cell>
        </row>
        <row r="1230">
          <cell r="A1230" t="str">
            <v>08C472</v>
          </cell>
          <cell r="B1230" t="str">
            <v>Prothèses de hanche pour traumatismes récents, niveau 2</v>
          </cell>
          <cell r="E1230" t="str">
            <v>D02</v>
          </cell>
          <cell r="F1230" t="str">
            <v>Orthopédie traumatologie</v>
          </cell>
        </row>
        <row r="1231">
          <cell r="A1231" t="str">
            <v>08C473</v>
          </cell>
          <cell r="B1231" t="str">
            <v>Prothèses de hanche pour traumatismes récents, niveau 3</v>
          </cell>
          <cell r="E1231" t="str">
            <v>D02</v>
          </cell>
          <cell r="F1231" t="str">
            <v>Orthopédie traumatologie</v>
          </cell>
        </row>
        <row r="1232">
          <cell r="A1232" t="str">
            <v>08C474</v>
          </cell>
          <cell r="B1232" t="str">
            <v>Prothèses de hanche pour traumatismes récents, niveau 4</v>
          </cell>
          <cell r="E1232" t="str">
            <v>D02</v>
          </cell>
          <cell r="F1232" t="str">
            <v>Orthopédie traumatologie</v>
          </cell>
        </row>
        <row r="1233">
          <cell r="A1233" t="str">
            <v>08C481</v>
          </cell>
          <cell r="B1233" t="str">
            <v>Prothèses de hanche pour des affections autres que des traumatismes récents, niveau 1</v>
          </cell>
          <cell r="E1233" t="str">
            <v>D02</v>
          </cell>
          <cell r="F1233" t="str">
            <v>Orthopédie traumatologie</v>
          </cell>
        </row>
        <row r="1234">
          <cell r="A1234" t="str">
            <v>08C482</v>
          </cell>
          <cell r="B1234" t="str">
            <v>Prothèses de hanche pour des affections autres que des traumatismes récents, niveau 2</v>
          </cell>
          <cell r="E1234" t="str">
            <v>D02</v>
          </cell>
          <cell r="F1234" t="str">
            <v>Orthopédie traumatologie</v>
          </cell>
        </row>
        <row r="1235">
          <cell r="A1235" t="str">
            <v>08C483</v>
          </cell>
          <cell r="B1235" t="str">
            <v>Prothèses de hanche pour des affections autres que des traumatismes récents, niveau 3</v>
          </cell>
          <cell r="E1235" t="str">
            <v>D02</v>
          </cell>
          <cell r="F1235" t="str">
            <v>Orthopédie traumatologie</v>
          </cell>
        </row>
        <row r="1236">
          <cell r="A1236" t="str">
            <v>08C484</v>
          </cell>
          <cell r="B1236" t="str">
            <v>Prothèses de hanche pour des affections autres que des traumatismes récents, niveau 4</v>
          </cell>
          <cell r="E1236" t="str">
            <v>D02</v>
          </cell>
          <cell r="F1236" t="str">
            <v>Orthopédie traumatologie</v>
          </cell>
        </row>
        <row r="1237">
          <cell r="A1237" t="str">
            <v>08C491</v>
          </cell>
          <cell r="B1237" t="str">
            <v>Interventions sur la hanche et le fémur pour traumatismes récents, âge supérieur à 17 ans, niveau 1</v>
          </cell>
          <cell r="E1237" t="str">
            <v>D02</v>
          </cell>
          <cell r="F1237" t="str">
            <v>Orthopédie traumatologie</v>
          </cell>
        </row>
        <row r="1238">
          <cell r="A1238" t="str">
            <v>08C492</v>
          </cell>
          <cell r="B1238" t="str">
            <v>Interventions sur la hanche et le fémur pour traumatismes récents, âge supérieur à 17 ans, niveau 2</v>
          </cell>
          <cell r="E1238" t="str">
            <v>D02</v>
          </cell>
          <cell r="F1238" t="str">
            <v>Orthopédie traumatologie</v>
          </cell>
        </row>
        <row r="1239">
          <cell r="A1239" t="str">
            <v>08C493</v>
          </cell>
          <cell r="B1239" t="str">
            <v>Interventions sur la hanche et le fémur pour traumatismes récents, âge supérieur à 17 ans, niveau 3</v>
          </cell>
          <cell r="E1239" t="str">
            <v>D02</v>
          </cell>
          <cell r="F1239" t="str">
            <v>Orthopédie traumatologie</v>
          </cell>
        </row>
        <row r="1240">
          <cell r="A1240" t="str">
            <v>08C494</v>
          </cell>
          <cell r="B1240" t="str">
            <v>Interventions sur la hanche et le fémur pour traumatismes récents, âge supérieur à 17 ans, niveau 4</v>
          </cell>
          <cell r="E1240" t="str">
            <v>D02</v>
          </cell>
          <cell r="F1240" t="str">
            <v>Orthopédie traumatologie</v>
          </cell>
        </row>
        <row r="1241">
          <cell r="A1241" t="str">
            <v>08C501</v>
          </cell>
          <cell r="B1241" t="str">
            <v>Interventions sur la hanche et le fémur sauf traumatismes récents, âge supérieur à 17 ans, niveau 1</v>
          </cell>
          <cell r="E1241" t="str">
            <v>D02</v>
          </cell>
          <cell r="F1241" t="str">
            <v>Orthopédie traumatologie</v>
          </cell>
        </row>
        <row r="1242">
          <cell r="A1242" t="str">
            <v>08C502</v>
          </cell>
          <cell r="B1242" t="str">
            <v>Interventions sur la hanche et le fémur sauf traumatismes récents, âge supérieur à 17 ans, niveau 2</v>
          </cell>
          <cell r="E1242" t="str">
            <v>D02</v>
          </cell>
          <cell r="F1242" t="str">
            <v>Orthopédie traumatologie</v>
          </cell>
        </row>
        <row r="1243">
          <cell r="A1243" t="str">
            <v>08C503</v>
          </cell>
          <cell r="B1243" t="str">
            <v>Interventions sur la hanche et le fémur sauf traumatismes récents, âge supérieur à 17 ans, niveau 3</v>
          </cell>
          <cell r="E1243" t="str">
            <v>D02</v>
          </cell>
          <cell r="F1243" t="str">
            <v>Orthopédie traumatologie</v>
          </cell>
        </row>
        <row r="1244">
          <cell r="A1244" t="str">
            <v>08C504</v>
          </cell>
          <cell r="B1244" t="str">
            <v>Interventions sur la hanche et le fémur sauf traumatismes récents, âge supérieur à 17 ans, niveau 4</v>
          </cell>
          <cell r="E1244" t="str">
            <v>D02</v>
          </cell>
          <cell r="F1244" t="str">
            <v>Orthopédie traumatologie</v>
          </cell>
        </row>
        <row r="1245">
          <cell r="A1245" t="str">
            <v>08C511</v>
          </cell>
          <cell r="B1245" t="str">
            <v>Interventions majeures sur le rachis pour fractures, cyphoses et scolioses, niveau 1</v>
          </cell>
          <cell r="E1245" t="str">
            <v>D05</v>
          </cell>
          <cell r="F1245" t="str">
            <v>Système nerveux (hors cathétérismes vasculaires diagnostiques et interventionnels)</v>
          </cell>
        </row>
        <row r="1246">
          <cell r="A1246" t="str">
            <v>08C512</v>
          </cell>
          <cell r="B1246" t="str">
            <v>Interventions majeures sur le rachis pour fractures, cyphoses et scolioses, niveau 2</v>
          </cell>
          <cell r="E1246" t="str">
            <v>D05</v>
          </cell>
          <cell r="F1246" t="str">
            <v>Système nerveux (hors cathétérismes vasculaires diagnostiques et interventionnels)</v>
          </cell>
        </row>
        <row r="1247">
          <cell r="A1247" t="str">
            <v>08C513</v>
          </cell>
          <cell r="B1247" t="str">
            <v>Interventions majeures sur le rachis pour fractures, cyphoses et scolioses, niveau 3</v>
          </cell>
          <cell r="E1247" t="str">
            <v>D05</v>
          </cell>
          <cell r="F1247" t="str">
            <v>Système nerveux (hors cathétérismes vasculaires diagnostiques et interventionnels)</v>
          </cell>
        </row>
        <row r="1248">
          <cell r="A1248" t="str">
            <v>08C514</v>
          </cell>
          <cell r="B1248" t="str">
            <v>Interventions majeures sur le rachis pour fractures, cyphoses et scolioses, niveau 4</v>
          </cell>
          <cell r="E1248" t="str">
            <v>D05</v>
          </cell>
          <cell r="F1248" t="str">
            <v>Système nerveux (hors cathétérismes vasculaires diagnostiques et interventionnels)</v>
          </cell>
        </row>
        <row r="1249">
          <cell r="A1249" t="str">
            <v>08C521</v>
          </cell>
          <cell r="B1249" t="str">
            <v>Autres interventions majeures sur le rachis, niveau 1</v>
          </cell>
          <cell r="E1249" t="str">
            <v>D05</v>
          </cell>
          <cell r="F1249" t="str">
            <v>Système nerveux (hors cathétérismes vasculaires diagnostiques et interventionnels)</v>
          </cell>
        </row>
        <row r="1250">
          <cell r="A1250" t="str">
            <v>08C522</v>
          </cell>
          <cell r="B1250" t="str">
            <v>Autres interventions majeures sur le rachis, niveau 2</v>
          </cell>
          <cell r="E1250" t="str">
            <v>D05</v>
          </cell>
          <cell r="F1250" t="str">
            <v>Système nerveux (hors cathétérismes vasculaires diagnostiques et interventionnels)</v>
          </cell>
        </row>
        <row r="1251">
          <cell r="A1251" t="str">
            <v>08C523</v>
          </cell>
          <cell r="B1251" t="str">
            <v>Autres interventions majeures sur le rachis, niveau 3</v>
          </cell>
          <cell r="E1251" t="str">
            <v>D05</v>
          </cell>
          <cell r="F1251" t="str">
            <v>Système nerveux (hors cathétérismes vasculaires diagnostiques et interventionnels)</v>
          </cell>
        </row>
        <row r="1252">
          <cell r="A1252" t="str">
            <v>08C524</v>
          </cell>
          <cell r="B1252" t="str">
            <v>Autres interventions majeures sur le rachis, niveau 4</v>
          </cell>
          <cell r="E1252" t="str">
            <v>D05</v>
          </cell>
          <cell r="F1252" t="str">
            <v>Système nerveux (hors cathétérismes vasculaires diagnostiques et interventionnels)</v>
          </cell>
        </row>
        <row r="1253">
          <cell r="A1253" t="str">
            <v>08C531</v>
          </cell>
          <cell r="B1253" t="str">
            <v>Interventions sur le genou pour traumatismes, niveau 1</v>
          </cell>
          <cell r="E1253" t="str">
            <v>D02</v>
          </cell>
          <cell r="F1253" t="str">
            <v>Orthopédie traumatologie</v>
          </cell>
        </row>
        <row r="1254">
          <cell r="A1254" t="str">
            <v>08C532</v>
          </cell>
          <cell r="B1254" t="str">
            <v>Interventions sur le genou pour traumatismes, niveau 2</v>
          </cell>
          <cell r="E1254" t="str">
            <v>D02</v>
          </cell>
          <cell r="F1254" t="str">
            <v>Orthopédie traumatologie</v>
          </cell>
        </row>
        <row r="1255">
          <cell r="A1255" t="str">
            <v>08C533</v>
          </cell>
          <cell r="B1255" t="str">
            <v>Interventions sur le genou pour traumatismes, niveau 3</v>
          </cell>
          <cell r="E1255" t="str">
            <v>D02</v>
          </cell>
          <cell r="F1255" t="str">
            <v>Orthopédie traumatologie</v>
          </cell>
        </row>
        <row r="1256">
          <cell r="A1256" t="str">
            <v>08C534</v>
          </cell>
          <cell r="B1256" t="str">
            <v>Interventions sur le genou pour traumatismes, niveau 4</v>
          </cell>
          <cell r="E1256" t="str">
            <v>D02</v>
          </cell>
          <cell r="F1256" t="str">
            <v>Orthopédie traumatologie</v>
          </cell>
        </row>
        <row r="1257">
          <cell r="A1257" t="str">
            <v>08C541</v>
          </cell>
          <cell r="B1257" t="str">
            <v>Interventions sur le genou pour des affections autres que traumatiques, niveau 1</v>
          </cell>
          <cell r="E1257" t="str">
            <v>D02</v>
          </cell>
          <cell r="F1257" t="str">
            <v>Orthopédie traumatologie</v>
          </cell>
        </row>
        <row r="1258">
          <cell r="A1258" t="str">
            <v>08C542</v>
          </cell>
          <cell r="B1258" t="str">
            <v>Interventions sur le genou pour des affections autres que traumatiques, niveau 2</v>
          </cell>
          <cell r="E1258" t="str">
            <v>D02</v>
          </cell>
          <cell r="F1258" t="str">
            <v>Orthopédie traumatologie</v>
          </cell>
        </row>
        <row r="1259">
          <cell r="A1259" t="str">
            <v>08C543</v>
          </cell>
          <cell r="B1259" t="str">
            <v>Interventions sur le genou pour des affections autres que traumatiques, niveau 3</v>
          </cell>
          <cell r="E1259" t="str">
            <v>D02</v>
          </cell>
          <cell r="F1259" t="str">
            <v>Orthopédie traumatologie</v>
          </cell>
        </row>
        <row r="1260">
          <cell r="A1260" t="str">
            <v>08C544</v>
          </cell>
          <cell r="B1260" t="str">
            <v>Interventions sur le genou pour des affections autres que traumatiques, niveau 4</v>
          </cell>
          <cell r="E1260" t="str">
            <v>D02</v>
          </cell>
          <cell r="F1260" t="str">
            <v>Orthopédie traumatologie</v>
          </cell>
        </row>
        <row r="1261">
          <cell r="A1261" t="str">
            <v>08C54J</v>
          </cell>
          <cell r="B1261" t="str">
            <v>Interventions sur le genou pour des affections autres que traumatiques, en ambulatoire</v>
          </cell>
          <cell r="E1261" t="str">
            <v>D02</v>
          </cell>
          <cell r="F1261" t="str">
            <v>Orthopédie traumatologie</v>
          </cell>
        </row>
        <row r="1262">
          <cell r="A1262" t="str">
            <v>08C551</v>
          </cell>
          <cell r="B1262" t="str">
            <v>Interventions sur la cheville et l'arrière-pied pour fractures, niveau 1</v>
          </cell>
          <cell r="E1262" t="str">
            <v>D02</v>
          </cell>
          <cell r="F1262" t="str">
            <v>Orthopédie traumatologie</v>
          </cell>
        </row>
        <row r="1263">
          <cell r="A1263" t="str">
            <v>08C552</v>
          </cell>
          <cell r="B1263" t="str">
            <v>Interventions sur la cheville et l'arrière-pied pour fractures, niveau 2</v>
          </cell>
          <cell r="E1263" t="str">
            <v>D02</v>
          </cell>
          <cell r="F1263" t="str">
            <v>Orthopédie traumatologie</v>
          </cell>
        </row>
        <row r="1264">
          <cell r="A1264" t="str">
            <v>08C553</v>
          </cell>
          <cell r="B1264" t="str">
            <v>Interventions sur la cheville et l'arrière-pied pour fractures, niveau 3</v>
          </cell>
          <cell r="E1264" t="str">
            <v>D02</v>
          </cell>
          <cell r="F1264" t="str">
            <v>Orthopédie traumatologie</v>
          </cell>
        </row>
        <row r="1265">
          <cell r="A1265" t="str">
            <v>08C554</v>
          </cell>
          <cell r="B1265" t="str">
            <v>Interventions sur la cheville et l'arrière-pied pour fractures, niveau 4</v>
          </cell>
          <cell r="E1265" t="str">
            <v>D02</v>
          </cell>
          <cell r="F1265" t="str">
            <v>Orthopédie traumatologie</v>
          </cell>
        </row>
        <row r="1266">
          <cell r="A1266" t="str">
            <v>08C561</v>
          </cell>
          <cell r="B1266" t="str">
            <v>Interventions pour infections ostéoarticulaires, niveau 1</v>
          </cell>
          <cell r="E1266" t="str">
            <v>D02</v>
          </cell>
          <cell r="F1266" t="str">
            <v>Orthopédie traumatologie</v>
          </cell>
        </row>
        <row r="1267">
          <cell r="A1267" t="str">
            <v>08C562</v>
          </cell>
          <cell r="B1267" t="str">
            <v>Interventions pour infections ostéoarticulaires, niveau 2</v>
          </cell>
          <cell r="E1267" t="str">
            <v>D02</v>
          </cell>
          <cell r="F1267" t="str">
            <v>Orthopédie traumatologie</v>
          </cell>
        </row>
        <row r="1268">
          <cell r="A1268" t="str">
            <v>08C563</v>
          </cell>
          <cell r="B1268" t="str">
            <v>Interventions pour infections ostéoarticulaires, niveau 3</v>
          </cell>
          <cell r="E1268" t="str">
            <v>D02</v>
          </cell>
          <cell r="F1268" t="str">
            <v>Orthopédie traumatologie</v>
          </cell>
        </row>
        <row r="1269">
          <cell r="A1269" t="str">
            <v>08C564</v>
          </cell>
          <cell r="B1269" t="str">
            <v>Interventions pour infections ostéoarticulaires, niveau 4</v>
          </cell>
          <cell r="E1269" t="str">
            <v>D02</v>
          </cell>
          <cell r="F1269" t="str">
            <v>Orthopédie traumatologie</v>
          </cell>
        </row>
        <row r="1270">
          <cell r="A1270" t="str">
            <v>08C571</v>
          </cell>
          <cell r="B1270" t="str">
            <v>Libérations articulaires du membre inférieur à l'exception de la hanche et du pied, niveau 1</v>
          </cell>
          <cell r="E1270" t="str">
            <v>D02</v>
          </cell>
          <cell r="F1270" t="str">
            <v>Orthopédie traumatologie</v>
          </cell>
        </row>
        <row r="1271">
          <cell r="A1271" t="str">
            <v>08C572</v>
          </cell>
          <cell r="B1271" t="str">
            <v>Libérations articulaires du membre inférieur à l'exception de la hanche et du pied, niveau 2</v>
          </cell>
          <cell r="E1271" t="str">
            <v>D02</v>
          </cell>
          <cell r="F1271" t="str">
            <v>Orthopédie traumatologie</v>
          </cell>
        </row>
        <row r="1272">
          <cell r="A1272" t="str">
            <v>08C573</v>
          </cell>
          <cell r="B1272" t="str">
            <v>Libérations articulaires du membre inférieur à l'exception de la hanche et du pied, niveau 3</v>
          </cell>
          <cell r="E1272" t="str">
            <v>D02</v>
          </cell>
          <cell r="F1272" t="str">
            <v>Orthopédie traumatologie</v>
          </cell>
        </row>
        <row r="1273">
          <cell r="A1273" t="str">
            <v>08C574</v>
          </cell>
          <cell r="B1273" t="str">
            <v>Libérations articulaires du membre inférieur à l'exception de la hanche et du pied, niveau 4</v>
          </cell>
          <cell r="E1273" t="str">
            <v>D02</v>
          </cell>
          <cell r="F1273" t="str">
            <v>Orthopédie traumatologie</v>
          </cell>
        </row>
        <row r="1274">
          <cell r="A1274" t="str">
            <v>08C57J</v>
          </cell>
          <cell r="B1274" t="str">
            <v>Libérations articulaires du membre inférieur à l'exception de la hanche et du pied, en ambulatoire</v>
          </cell>
          <cell r="E1274" t="str">
            <v>D02</v>
          </cell>
          <cell r="F1274" t="str">
            <v>Orthopédie traumatologie</v>
          </cell>
        </row>
        <row r="1275">
          <cell r="A1275" t="str">
            <v>08C581</v>
          </cell>
          <cell r="B1275" t="str">
            <v>Arthroscopies de l'épaule, niveau 1</v>
          </cell>
          <cell r="E1275" t="str">
            <v>D02</v>
          </cell>
          <cell r="F1275" t="str">
            <v>Orthopédie traumatologie</v>
          </cell>
        </row>
        <row r="1276">
          <cell r="A1276" t="str">
            <v>08C582</v>
          </cell>
          <cell r="B1276" t="str">
            <v>Arthroscopies de l'épaule, niveau 2</v>
          </cell>
          <cell r="E1276" t="str">
            <v>D02</v>
          </cell>
          <cell r="F1276" t="str">
            <v>Orthopédie traumatologie</v>
          </cell>
        </row>
        <row r="1277">
          <cell r="A1277" t="str">
            <v>08C583</v>
          </cell>
          <cell r="B1277" t="str">
            <v>Arthroscopies de l'épaule, niveau 3</v>
          </cell>
          <cell r="E1277" t="str">
            <v>D02</v>
          </cell>
          <cell r="F1277" t="str">
            <v>Orthopédie traumatologie</v>
          </cell>
        </row>
        <row r="1278">
          <cell r="A1278" t="str">
            <v>08C584</v>
          </cell>
          <cell r="B1278" t="str">
            <v>Arthroscopies de l'épaule, niveau 4</v>
          </cell>
          <cell r="E1278" t="str">
            <v>D02</v>
          </cell>
          <cell r="F1278" t="str">
            <v>Orthopédie traumatologie</v>
          </cell>
        </row>
        <row r="1279">
          <cell r="A1279" t="str">
            <v>08C58J</v>
          </cell>
          <cell r="B1279" t="str">
            <v>Arthroscopies de l'épaule, en ambulatoire</v>
          </cell>
          <cell r="E1279" t="str">
            <v>D02</v>
          </cell>
          <cell r="F1279" t="str">
            <v>Orthopédie traumatologie</v>
          </cell>
        </row>
        <row r="1280">
          <cell r="A1280" t="str">
            <v>08C591</v>
          </cell>
          <cell r="B1280" t="str">
            <v>Ténosynovectomies du poignet, niveau 1</v>
          </cell>
          <cell r="E1280" t="str">
            <v>D02</v>
          </cell>
          <cell r="F1280" t="str">
            <v>Orthopédie traumatologie</v>
          </cell>
        </row>
        <row r="1281">
          <cell r="A1281" t="str">
            <v>08C592</v>
          </cell>
          <cell r="B1281" t="str">
            <v>Ténosynovectomies du poignet, niveau 2</v>
          </cell>
          <cell r="E1281" t="str">
            <v>D02</v>
          </cell>
          <cell r="F1281" t="str">
            <v>Orthopédie traumatologie</v>
          </cell>
        </row>
        <row r="1282">
          <cell r="A1282" t="str">
            <v>08C593</v>
          </cell>
          <cell r="B1282" t="str">
            <v>Ténosynovectomies du poignet, niveau 3</v>
          </cell>
          <cell r="E1282" t="str">
            <v>D02</v>
          </cell>
          <cell r="F1282" t="str">
            <v>Orthopédie traumatologie</v>
          </cell>
        </row>
        <row r="1283">
          <cell r="A1283" t="str">
            <v>08C594</v>
          </cell>
          <cell r="B1283" t="str">
            <v>Ténosynovectomies du poignet, niveau 4</v>
          </cell>
          <cell r="E1283" t="str">
            <v>D02</v>
          </cell>
          <cell r="F1283" t="str">
            <v>Orthopédie traumatologie</v>
          </cell>
        </row>
        <row r="1284">
          <cell r="A1284" t="str">
            <v>08C59J</v>
          </cell>
          <cell r="B1284" t="str">
            <v>Ténosynovectomies du poignet, en ambulatoire</v>
          </cell>
          <cell r="E1284" t="str">
            <v>D02</v>
          </cell>
          <cell r="F1284" t="str">
            <v>Orthopédie traumatologie</v>
          </cell>
        </row>
        <row r="1285">
          <cell r="A1285" t="str">
            <v>08C601</v>
          </cell>
          <cell r="B1285" t="str">
            <v>Interventions sur le poignet autres que les ténosynovectomies, niveau 1</v>
          </cell>
          <cell r="E1285" t="str">
            <v>D02</v>
          </cell>
          <cell r="F1285" t="str">
            <v>Orthopédie traumatologie</v>
          </cell>
        </row>
        <row r="1286">
          <cell r="A1286" t="str">
            <v>08C602</v>
          </cell>
          <cell r="B1286" t="str">
            <v>Interventions sur le poignet autres que les ténosynovectomies, niveau 2</v>
          </cell>
          <cell r="E1286" t="str">
            <v>D02</v>
          </cell>
          <cell r="F1286" t="str">
            <v>Orthopédie traumatologie</v>
          </cell>
        </row>
        <row r="1287">
          <cell r="A1287" t="str">
            <v>08C603</v>
          </cell>
          <cell r="B1287" t="str">
            <v>Interventions sur le poignet autres que les ténosynovectomies, niveau 3</v>
          </cell>
          <cell r="E1287" t="str">
            <v>D02</v>
          </cell>
          <cell r="F1287" t="str">
            <v>Orthopédie traumatologie</v>
          </cell>
        </row>
        <row r="1288">
          <cell r="A1288" t="str">
            <v>08C604</v>
          </cell>
          <cell r="B1288" t="str">
            <v>Interventions sur le poignet autres que les ténosynovectomies, niveau 4</v>
          </cell>
          <cell r="E1288" t="str">
            <v>D02</v>
          </cell>
          <cell r="F1288" t="str">
            <v>Orthopédie traumatologie</v>
          </cell>
        </row>
        <row r="1289">
          <cell r="A1289" t="str">
            <v>08C60J</v>
          </cell>
          <cell r="B1289" t="str">
            <v>Interventions sur le poignet autres que les ténosynovectomies, en ambulatoire</v>
          </cell>
          <cell r="E1289" t="str">
            <v>D02</v>
          </cell>
          <cell r="F1289" t="str">
            <v>Orthopédie traumatologie</v>
          </cell>
        </row>
        <row r="1290">
          <cell r="A1290" t="str">
            <v>08K02J</v>
          </cell>
          <cell r="B1290" t="str">
            <v>Affections de l'appareil musculosquelettique sans acte opératoire de la CMD 08, avec anesthésie, en ambulatoire</v>
          </cell>
          <cell r="E1290" t="str">
            <v>D02</v>
          </cell>
          <cell r="F1290" t="str">
            <v>Orthopédie traumatologie</v>
          </cell>
        </row>
        <row r="1291">
          <cell r="A1291" t="str">
            <v>08K031</v>
          </cell>
          <cell r="B1291" t="str">
            <v>Tractions continues et réductions progressives : autres que hanche et fémur, niveau 1</v>
          </cell>
          <cell r="E1291" t="str">
            <v>D02</v>
          </cell>
          <cell r="F1291" t="str">
            <v>Orthopédie traumatologie</v>
          </cell>
        </row>
        <row r="1292">
          <cell r="A1292" t="str">
            <v>08K032</v>
          </cell>
          <cell r="B1292" t="str">
            <v>Tractions continues et réductions progressives : autres que hanche et fémur, niveau 2</v>
          </cell>
          <cell r="E1292" t="str">
            <v>D02</v>
          </cell>
          <cell r="F1292" t="str">
            <v>Orthopédie traumatologie</v>
          </cell>
        </row>
        <row r="1293">
          <cell r="A1293" t="str">
            <v>08K033</v>
          </cell>
          <cell r="B1293" t="str">
            <v>Tractions continues et réductions progressives : autres que hanche et fémur, niveau 3</v>
          </cell>
          <cell r="E1293" t="str">
            <v>D02</v>
          </cell>
          <cell r="F1293" t="str">
            <v>Orthopédie traumatologie</v>
          </cell>
        </row>
        <row r="1294">
          <cell r="A1294" t="str">
            <v>08K034</v>
          </cell>
          <cell r="B1294" t="str">
            <v>Tractions continues et réductions progressives : autres que hanche et fémur, niveau 4</v>
          </cell>
          <cell r="E1294" t="str">
            <v>D02</v>
          </cell>
          <cell r="F1294" t="str">
            <v>Orthopédie traumatologie</v>
          </cell>
        </row>
        <row r="1295">
          <cell r="A1295" t="str">
            <v>08K041</v>
          </cell>
          <cell r="B1295" t="str">
            <v>Tractions continues et réductions progressives : hanche et fémur, niveau 1</v>
          </cell>
          <cell r="E1295" t="str">
            <v>D02</v>
          </cell>
          <cell r="F1295" t="str">
            <v>Orthopédie traumatologie</v>
          </cell>
        </row>
        <row r="1296">
          <cell r="A1296" t="str">
            <v>08K042</v>
          </cell>
          <cell r="B1296" t="str">
            <v>Tractions continues et réductions progressives : hanche et fémur, niveau 2</v>
          </cell>
          <cell r="E1296" t="str">
            <v>D02</v>
          </cell>
          <cell r="F1296" t="str">
            <v>Orthopédie traumatologie</v>
          </cell>
        </row>
        <row r="1297">
          <cell r="A1297" t="str">
            <v>08K043</v>
          </cell>
          <cell r="B1297" t="str">
            <v>Tractions continues et réductions progressives : hanche et fémur, niveau 3</v>
          </cell>
          <cell r="E1297" t="str">
            <v>D02</v>
          </cell>
          <cell r="F1297" t="str">
            <v>Orthopédie traumatologie</v>
          </cell>
        </row>
        <row r="1298">
          <cell r="A1298" t="str">
            <v>08K044</v>
          </cell>
          <cell r="B1298" t="str">
            <v>Tractions continues et réductions progressives : hanche et fémur, niveau 4</v>
          </cell>
          <cell r="E1298" t="str">
            <v>D02</v>
          </cell>
          <cell r="F1298" t="str">
            <v>Orthopédie traumatologie</v>
          </cell>
        </row>
        <row r="1299">
          <cell r="A1299" t="str">
            <v>08M041</v>
          </cell>
          <cell r="B1299" t="str">
            <v>Fractures de la hanche et du bassin, niveau 1</v>
          </cell>
          <cell r="E1299" t="str">
            <v>D02</v>
          </cell>
          <cell r="F1299" t="str">
            <v>Orthopédie traumatologie</v>
          </cell>
        </row>
        <row r="1300">
          <cell r="A1300" t="str">
            <v>08M042</v>
          </cell>
          <cell r="B1300" t="str">
            <v>Fractures de la hanche et du bassin, niveau 2</v>
          </cell>
          <cell r="E1300" t="str">
            <v>D02</v>
          </cell>
          <cell r="F1300" t="str">
            <v>Orthopédie traumatologie</v>
          </cell>
        </row>
        <row r="1301">
          <cell r="A1301" t="str">
            <v>08M043</v>
          </cell>
          <cell r="B1301" t="str">
            <v>Fractures de la hanche et du bassin, niveau 3</v>
          </cell>
          <cell r="E1301" t="str">
            <v>D02</v>
          </cell>
          <cell r="F1301" t="str">
            <v>Orthopédie traumatologie</v>
          </cell>
        </row>
        <row r="1302">
          <cell r="A1302" t="str">
            <v>08M044</v>
          </cell>
          <cell r="B1302" t="str">
            <v>Fractures de la hanche et du bassin, niveau 4</v>
          </cell>
          <cell r="E1302" t="str">
            <v>D02</v>
          </cell>
          <cell r="F1302" t="str">
            <v>Orthopédie traumatologie</v>
          </cell>
        </row>
        <row r="1303">
          <cell r="A1303" t="str">
            <v>08M04T</v>
          </cell>
          <cell r="B1303" t="str">
            <v>Transferts et autres séjours courts pour fractures de la hanche et du bassin</v>
          </cell>
          <cell r="E1303" t="str">
            <v>D02</v>
          </cell>
          <cell r="F1303" t="str">
            <v>Orthopédie traumatologie</v>
          </cell>
        </row>
        <row r="1304">
          <cell r="A1304" t="str">
            <v>08M051</v>
          </cell>
          <cell r="B1304" t="str">
            <v>Fractures de la diaphyse, de l'épiphyse ou d'une partie non précisée du fémur, niveau 1</v>
          </cell>
          <cell r="E1304" t="str">
            <v>D02</v>
          </cell>
          <cell r="F1304" t="str">
            <v>Orthopédie traumatologie</v>
          </cell>
        </row>
        <row r="1305">
          <cell r="A1305" t="str">
            <v>08M052</v>
          </cell>
          <cell r="B1305" t="str">
            <v>Fractures de la diaphyse, de l'épiphyse ou d'une partie non précisée du fémur, niveau 2</v>
          </cell>
          <cell r="E1305" t="str">
            <v>D02</v>
          </cell>
          <cell r="F1305" t="str">
            <v>Orthopédie traumatologie</v>
          </cell>
        </row>
        <row r="1306">
          <cell r="A1306" t="str">
            <v>08M053</v>
          </cell>
          <cell r="B1306" t="str">
            <v>Fractures de la diaphyse, de l'épiphyse ou d'une partie non précisée du fémur, niveau 3</v>
          </cell>
          <cell r="E1306" t="str">
            <v>D02</v>
          </cell>
          <cell r="F1306" t="str">
            <v>Orthopédie traumatologie</v>
          </cell>
        </row>
        <row r="1307">
          <cell r="A1307" t="str">
            <v>08M054</v>
          </cell>
          <cell r="B1307" t="str">
            <v>Fractures de la diaphyse, de l'épiphyse ou d'une partie non précisée du fémur, niveau 4</v>
          </cell>
          <cell r="E1307" t="str">
            <v>D02</v>
          </cell>
          <cell r="F1307" t="str">
            <v>Orthopédie traumatologie</v>
          </cell>
        </row>
        <row r="1308">
          <cell r="A1308" t="str">
            <v>08M05T</v>
          </cell>
          <cell r="B1308" t="str">
            <v>Transferts et autres séjours pour fractures de la diaphyse, de l'épiphyse ou d'une partie non précisée du fémur</v>
          </cell>
          <cell r="E1308" t="str">
            <v>D02</v>
          </cell>
          <cell r="F1308" t="str">
            <v>Orthopédie traumatologie</v>
          </cell>
        </row>
        <row r="1309">
          <cell r="A1309" t="str">
            <v>08M061</v>
          </cell>
          <cell r="B1309" t="str">
            <v>Fractures, entorses, luxations et dislocations de la jambe, âge inférieur à 18 ans, niveau 1</v>
          </cell>
          <cell r="E1309" t="str">
            <v>D02</v>
          </cell>
          <cell r="F1309" t="str">
            <v>Orthopédie traumatologie</v>
          </cell>
        </row>
        <row r="1310">
          <cell r="A1310" t="str">
            <v>08M062</v>
          </cell>
          <cell r="B1310" t="str">
            <v>Fractures, entorses, luxations et dislocations de la jambe, âge inférieur à 18 ans, niveau 2</v>
          </cell>
          <cell r="E1310" t="str">
            <v>D02</v>
          </cell>
          <cell r="F1310" t="str">
            <v>Orthopédie traumatologie</v>
          </cell>
        </row>
        <row r="1311">
          <cell r="A1311" t="str">
            <v>08M063</v>
          </cell>
          <cell r="B1311" t="str">
            <v>Fractures, entorses, luxations et dislocations de la jambe, âge inférieur à 18 ans, niveau 3</v>
          </cell>
          <cell r="E1311" t="str">
            <v>D02</v>
          </cell>
          <cell r="F1311" t="str">
            <v>Orthopédie traumatologie</v>
          </cell>
        </row>
        <row r="1312">
          <cell r="A1312" t="str">
            <v>08M064</v>
          </cell>
          <cell r="B1312" t="str">
            <v>Fractures, entorses, luxations et dislocations de la jambe, âge inférieur à 18 ans, niveau 4</v>
          </cell>
          <cell r="E1312" t="str">
            <v>D02</v>
          </cell>
          <cell r="F1312" t="str">
            <v>Orthopédie traumatologie</v>
          </cell>
        </row>
        <row r="1313">
          <cell r="A1313" t="str">
            <v>08M06T</v>
          </cell>
          <cell r="B1313" t="str">
            <v>Transferts et autres séjours courts pour fractures, entorses, luxations et dislocations de la jambe, âge inférieur à 18 ans</v>
          </cell>
          <cell r="E1313" t="str">
            <v>D02</v>
          </cell>
          <cell r="F1313" t="str">
            <v>Orthopédie traumatologie</v>
          </cell>
        </row>
        <row r="1314">
          <cell r="A1314" t="str">
            <v>08M071</v>
          </cell>
          <cell r="B1314" t="str">
            <v>Fractures, entorses, luxations et dislocations de la jambe, âge supérieur à 17 ans, niveau 1</v>
          </cell>
          <cell r="E1314" t="str">
            <v>D02</v>
          </cell>
          <cell r="F1314" t="str">
            <v>Orthopédie traumatologie</v>
          </cell>
        </row>
        <row r="1315">
          <cell r="A1315" t="str">
            <v>08M072</v>
          </cell>
          <cell r="B1315" t="str">
            <v>Fractures, entorses, luxations et dislocations de la jambe, âge supérieur à 17 ans, niveau 2</v>
          </cell>
          <cell r="E1315" t="str">
            <v>D02</v>
          </cell>
          <cell r="F1315" t="str">
            <v>Orthopédie traumatologie</v>
          </cell>
        </row>
        <row r="1316">
          <cell r="A1316" t="str">
            <v>08M073</v>
          </cell>
          <cell r="B1316" t="str">
            <v>Fractures, entorses, luxations et dislocations de la jambe, âge supérieur à 17 ans, niveau 3</v>
          </cell>
          <cell r="E1316" t="str">
            <v>D02</v>
          </cell>
          <cell r="F1316" t="str">
            <v>Orthopédie traumatologie</v>
          </cell>
        </row>
        <row r="1317">
          <cell r="A1317" t="str">
            <v>08M074</v>
          </cell>
          <cell r="B1317" t="str">
            <v>Fractures, entorses, luxations et dislocations de la jambe, âge supérieur à 17 ans, niveau 4</v>
          </cell>
          <cell r="E1317" t="str">
            <v>D02</v>
          </cell>
          <cell r="F1317" t="str">
            <v>Orthopédie traumatologie</v>
          </cell>
        </row>
        <row r="1318">
          <cell r="A1318" t="str">
            <v>08M07T</v>
          </cell>
          <cell r="B1318" t="str">
            <v>Transferts et autres séjours courts pour fractures, entorses, luxations et dislocations de la jambe, âge supérieur à 17 ans</v>
          </cell>
          <cell r="E1318" t="str">
            <v>D02</v>
          </cell>
          <cell r="F1318" t="str">
            <v>Orthopédie traumatologie</v>
          </cell>
        </row>
        <row r="1319">
          <cell r="A1319" t="str">
            <v>08M081</v>
          </cell>
          <cell r="B1319" t="str">
            <v>Entorses et luxations de la hanche et du bassin, niveau 1</v>
          </cell>
          <cell r="E1319" t="str">
            <v>D02</v>
          </cell>
          <cell r="F1319" t="str">
            <v>Orthopédie traumatologie</v>
          </cell>
        </row>
        <row r="1320">
          <cell r="A1320" t="str">
            <v>08M082</v>
          </cell>
          <cell r="B1320" t="str">
            <v>Entorses et luxations de la hanche et du bassin, niveau 2</v>
          </cell>
          <cell r="E1320" t="str">
            <v>D02</v>
          </cell>
          <cell r="F1320" t="str">
            <v>Orthopédie traumatologie</v>
          </cell>
        </row>
        <row r="1321">
          <cell r="A1321" t="str">
            <v>08M083</v>
          </cell>
          <cell r="B1321" t="str">
            <v>Entorses et luxations de la hanche et du bassin, niveau 3</v>
          </cell>
          <cell r="E1321" t="str">
            <v>D02</v>
          </cell>
          <cell r="F1321" t="str">
            <v>Orthopédie traumatologie</v>
          </cell>
        </row>
        <row r="1322">
          <cell r="A1322" t="str">
            <v>08M084</v>
          </cell>
          <cell r="B1322" t="str">
            <v>Entorses et luxations de la hanche et du bassin, niveau 4</v>
          </cell>
          <cell r="E1322" t="str">
            <v>D02</v>
          </cell>
          <cell r="F1322" t="str">
            <v>Orthopédie traumatologie</v>
          </cell>
        </row>
        <row r="1323">
          <cell r="A1323" t="str">
            <v>08M08T</v>
          </cell>
          <cell r="B1323" t="str">
            <v>Transferts et autres séjours courts pour entorses et luxations de la hanche et du bassin</v>
          </cell>
          <cell r="E1323" t="str">
            <v>D02</v>
          </cell>
          <cell r="F1323" t="str">
            <v>Orthopédie traumatologie</v>
          </cell>
        </row>
        <row r="1324">
          <cell r="A1324" t="str">
            <v>08M091</v>
          </cell>
          <cell r="B1324" t="str">
            <v>Arthropathies non spécifiques, niveau 1</v>
          </cell>
          <cell r="E1324" t="str">
            <v>D04</v>
          </cell>
          <cell r="F1324" t="str">
            <v>Rhumatologie</v>
          </cell>
        </row>
        <row r="1325">
          <cell r="A1325" t="str">
            <v>08M092</v>
          </cell>
          <cell r="B1325" t="str">
            <v>Arthropathies non spécifiques, niveau 2</v>
          </cell>
          <cell r="E1325" t="str">
            <v>D04</v>
          </cell>
          <cell r="F1325" t="str">
            <v>Rhumatologie</v>
          </cell>
        </row>
        <row r="1326">
          <cell r="A1326" t="str">
            <v>08M093</v>
          </cell>
          <cell r="B1326" t="str">
            <v>Arthropathies non spécifiques, niveau 3</v>
          </cell>
          <cell r="E1326" t="str">
            <v>D04</v>
          </cell>
          <cell r="F1326" t="str">
            <v>Rhumatologie</v>
          </cell>
        </row>
        <row r="1327">
          <cell r="A1327" t="str">
            <v>08M094</v>
          </cell>
          <cell r="B1327" t="str">
            <v>Arthropathies non spécifiques, niveau 4</v>
          </cell>
          <cell r="E1327" t="str">
            <v>D04</v>
          </cell>
          <cell r="F1327" t="str">
            <v>Rhumatologie</v>
          </cell>
        </row>
        <row r="1328">
          <cell r="A1328" t="str">
            <v>08M09T</v>
          </cell>
          <cell r="B1328" t="str">
            <v>Arthropathies non spécifiques, très courte durée</v>
          </cell>
          <cell r="E1328" t="str">
            <v>D04</v>
          </cell>
          <cell r="F1328" t="str">
            <v>Rhumatologie</v>
          </cell>
        </row>
        <row r="1329">
          <cell r="A1329" t="str">
            <v>08M101</v>
          </cell>
          <cell r="B1329" t="str">
            <v>Maladies osseuses et arthropathies spécifiques, niveau 1</v>
          </cell>
          <cell r="E1329" t="str">
            <v>D04</v>
          </cell>
          <cell r="F1329" t="str">
            <v>Rhumatologie</v>
          </cell>
        </row>
        <row r="1330">
          <cell r="A1330" t="str">
            <v>08M102</v>
          </cell>
          <cell r="B1330" t="str">
            <v>Maladies osseuses et arthropathies spécifiques, niveau 2</v>
          </cell>
          <cell r="E1330" t="str">
            <v>D04</v>
          </cell>
          <cell r="F1330" t="str">
            <v>Rhumatologie</v>
          </cell>
        </row>
        <row r="1331">
          <cell r="A1331" t="str">
            <v>08M103</v>
          </cell>
          <cell r="B1331" t="str">
            <v>Maladies osseuses et arthropathies spécifiques, niveau 3</v>
          </cell>
          <cell r="E1331" t="str">
            <v>D04</v>
          </cell>
          <cell r="F1331" t="str">
            <v>Rhumatologie</v>
          </cell>
        </row>
        <row r="1332">
          <cell r="A1332" t="str">
            <v>08M104</v>
          </cell>
          <cell r="B1332" t="str">
            <v>Maladies osseuses et arthropathies spécifiques, niveau 4</v>
          </cell>
          <cell r="E1332" t="str">
            <v>D04</v>
          </cell>
          <cell r="F1332" t="str">
            <v>Rhumatologie</v>
          </cell>
        </row>
        <row r="1333">
          <cell r="A1333" t="str">
            <v>08M10T</v>
          </cell>
          <cell r="B1333" t="str">
            <v>Maladies osseuses et arthropathies spécifiques, très courte durée</v>
          </cell>
          <cell r="E1333" t="str">
            <v>D04</v>
          </cell>
          <cell r="F1333" t="str">
            <v>Rhumatologie</v>
          </cell>
        </row>
        <row r="1334">
          <cell r="A1334" t="str">
            <v>08M141</v>
          </cell>
          <cell r="B1334" t="str">
            <v>Affections du tissu conjonctif, niveau 1</v>
          </cell>
          <cell r="E1334" t="str">
            <v>D04</v>
          </cell>
          <cell r="F1334" t="str">
            <v>Rhumatologie</v>
          </cell>
        </row>
        <row r="1335">
          <cell r="A1335" t="str">
            <v>08M142</v>
          </cell>
          <cell r="B1335" t="str">
            <v>Affections du tissu conjonctif, niveau 2</v>
          </cell>
          <cell r="E1335" t="str">
            <v>D04</v>
          </cell>
          <cell r="F1335" t="str">
            <v>Rhumatologie</v>
          </cell>
        </row>
        <row r="1336">
          <cell r="A1336" t="str">
            <v>08M143</v>
          </cell>
          <cell r="B1336" t="str">
            <v>Affections du tissu conjonctif, niveau 3</v>
          </cell>
          <cell r="E1336" t="str">
            <v>D04</v>
          </cell>
          <cell r="F1336" t="str">
            <v>Rhumatologie</v>
          </cell>
        </row>
        <row r="1337">
          <cell r="A1337" t="str">
            <v>08M144</v>
          </cell>
          <cell r="B1337" t="str">
            <v>Affections du tissu conjonctif, niveau 4</v>
          </cell>
          <cell r="E1337" t="str">
            <v>D04</v>
          </cell>
          <cell r="F1337" t="str">
            <v>Rhumatologie</v>
          </cell>
        </row>
        <row r="1338">
          <cell r="A1338" t="str">
            <v>08M14T</v>
          </cell>
          <cell r="B1338" t="str">
            <v>Affections du tissu conjonctif, très courte durée</v>
          </cell>
          <cell r="E1338" t="str">
            <v>D04</v>
          </cell>
          <cell r="F1338" t="str">
            <v>Rhumatologie</v>
          </cell>
        </row>
        <row r="1339">
          <cell r="A1339" t="str">
            <v>08M151</v>
          </cell>
          <cell r="B1339" t="str">
            <v>Tendinites, myosites et bursites, niveau 1</v>
          </cell>
          <cell r="E1339" t="str">
            <v>D04</v>
          </cell>
          <cell r="F1339" t="str">
            <v>Rhumatologie</v>
          </cell>
        </row>
        <row r="1340">
          <cell r="A1340" t="str">
            <v>08M152</v>
          </cell>
          <cell r="B1340" t="str">
            <v>Tendinites, myosites et bursites, niveau 2</v>
          </cell>
          <cell r="E1340" t="str">
            <v>D04</v>
          </cell>
          <cell r="F1340" t="str">
            <v>Rhumatologie</v>
          </cell>
        </row>
        <row r="1341">
          <cell r="A1341" t="str">
            <v>08M153</v>
          </cell>
          <cell r="B1341" t="str">
            <v>Tendinites, myosites et bursites, niveau 3</v>
          </cell>
          <cell r="E1341" t="str">
            <v>D04</v>
          </cell>
          <cell r="F1341" t="str">
            <v>Rhumatologie</v>
          </cell>
        </row>
        <row r="1342">
          <cell r="A1342" t="str">
            <v>08M154</v>
          </cell>
          <cell r="B1342" t="str">
            <v>Tendinites, myosites et bursites, niveau 4</v>
          </cell>
          <cell r="E1342" t="str">
            <v>D04</v>
          </cell>
          <cell r="F1342" t="str">
            <v>Rhumatologie</v>
          </cell>
        </row>
        <row r="1343">
          <cell r="A1343" t="str">
            <v>08M15T</v>
          </cell>
          <cell r="B1343" t="str">
            <v>Tendinites, myosites et bursites, très courte durée</v>
          </cell>
          <cell r="E1343" t="str">
            <v>D04</v>
          </cell>
          <cell r="F1343" t="str">
            <v>Rhumatologie</v>
          </cell>
        </row>
        <row r="1344">
          <cell r="A1344" t="str">
            <v>08M181</v>
          </cell>
          <cell r="B1344" t="str">
            <v>Suites de traitement après une affection de l'appareil musculosquelettique ou du tissu conjonctif, niveau 1</v>
          </cell>
          <cell r="E1344" t="str">
            <v>D04</v>
          </cell>
          <cell r="F1344" t="str">
            <v>Rhumatologie</v>
          </cell>
        </row>
        <row r="1345">
          <cell r="A1345" t="str">
            <v>08M182</v>
          </cell>
          <cell r="B1345" t="str">
            <v>Suites de traitement après une affection de l'appareil musculosquelettique ou du tissu conjonctif, niveau 2</v>
          </cell>
          <cell r="E1345" t="str">
            <v>D04</v>
          </cell>
          <cell r="F1345" t="str">
            <v>Rhumatologie</v>
          </cell>
        </row>
        <row r="1346">
          <cell r="A1346" t="str">
            <v>08M183</v>
          </cell>
          <cell r="B1346" t="str">
            <v>Suites de traitement après une affection de l'appareil musculosquelettique ou du tissu conjonctif, niveau 3</v>
          </cell>
          <cell r="E1346" t="str">
            <v>D04</v>
          </cell>
          <cell r="F1346" t="str">
            <v>Rhumatologie</v>
          </cell>
        </row>
        <row r="1347">
          <cell r="A1347" t="str">
            <v>08M184</v>
          </cell>
          <cell r="B1347" t="str">
            <v>Suites de traitement après une affection de l'appareil musculosquelettique ou du tissu conjonctif, niveau 4</v>
          </cell>
          <cell r="E1347" t="str">
            <v>D04</v>
          </cell>
          <cell r="F1347" t="str">
            <v>Rhumatologie</v>
          </cell>
        </row>
        <row r="1348">
          <cell r="A1348" t="str">
            <v>08M18T</v>
          </cell>
          <cell r="B1348" t="str">
            <v>Suites de traitement après une affection de l'appareil musculosquelettique ou du tissu conjonctif, très courte durée</v>
          </cell>
          <cell r="E1348" t="str">
            <v>D04</v>
          </cell>
          <cell r="F1348" t="str">
            <v>Rhumatologie</v>
          </cell>
        </row>
        <row r="1349">
          <cell r="A1349" t="str">
            <v>08M191</v>
          </cell>
          <cell r="B1349" t="str">
            <v>Autres pathologies de l'appareil musculosquelettique et du tissu conjonctif, niveau 1</v>
          </cell>
          <cell r="E1349" t="str">
            <v>D04</v>
          </cell>
          <cell r="F1349" t="str">
            <v>Rhumatologie</v>
          </cell>
        </row>
        <row r="1350">
          <cell r="A1350" t="str">
            <v>08M192</v>
          </cell>
          <cell r="B1350" t="str">
            <v>Autres pathologies de l'appareil musculosquelettique et du tissu conjonctif, niveau 2</v>
          </cell>
          <cell r="E1350" t="str">
            <v>D04</v>
          </cell>
          <cell r="F1350" t="str">
            <v>Rhumatologie</v>
          </cell>
        </row>
        <row r="1351">
          <cell r="A1351" t="str">
            <v>08M193</v>
          </cell>
          <cell r="B1351" t="str">
            <v>Autres pathologies de l'appareil musculosquelettique et du tissu conjonctif, niveau 3</v>
          </cell>
          <cell r="E1351" t="str">
            <v>D04</v>
          </cell>
          <cell r="F1351" t="str">
            <v>Rhumatologie</v>
          </cell>
        </row>
        <row r="1352">
          <cell r="A1352" t="str">
            <v>08M194</v>
          </cell>
          <cell r="B1352" t="str">
            <v>Autres pathologies de l'appareil musculosquelettique et du tissu conjonctif, niveau 4</v>
          </cell>
          <cell r="E1352" t="str">
            <v>D04</v>
          </cell>
          <cell r="F1352" t="str">
            <v>Rhumatologie</v>
          </cell>
        </row>
        <row r="1353">
          <cell r="A1353" t="str">
            <v>08M19T</v>
          </cell>
          <cell r="B1353" t="str">
            <v>Autres pathologies de l'appareil musculosquelettique et du tissu conjonctif, très courte durée</v>
          </cell>
          <cell r="E1353" t="str">
            <v>D04</v>
          </cell>
          <cell r="F1353" t="str">
            <v>Rhumatologie</v>
          </cell>
        </row>
        <row r="1354">
          <cell r="A1354" t="str">
            <v>08M201</v>
          </cell>
          <cell r="B1354" t="str">
            <v>Fractures, entorses, luxations et dislocations du bras et de l'avant-bras, âge inférieur à 18 ans, niveau 1</v>
          </cell>
          <cell r="E1354" t="str">
            <v>D02</v>
          </cell>
          <cell r="F1354" t="str">
            <v>Orthopédie traumatologie</v>
          </cell>
        </row>
        <row r="1355">
          <cell r="A1355" t="str">
            <v>08M202</v>
          </cell>
          <cell r="B1355" t="str">
            <v>Fractures, entorses, luxations et dislocations du bras et de l'avant-bras, âge inférieur à 18 ans, niveau 2</v>
          </cell>
          <cell r="E1355" t="str">
            <v>D02</v>
          </cell>
          <cell r="F1355" t="str">
            <v>Orthopédie traumatologie</v>
          </cell>
        </row>
        <row r="1356">
          <cell r="A1356" t="str">
            <v>08M203</v>
          </cell>
          <cell r="B1356" t="str">
            <v>Fractures, entorses, luxations et dislocations du bras et de l'avant-bras, âge inférieur à 18 ans, niveau 3</v>
          </cell>
          <cell r="E1356" t="str">
            <v>D02</v>
          </cell>
          <cell r="F1356" t="str">
            <v>Orthopédie traumatologie</v>
          </cell>
        </row>
        <row r="1357">
          <cell r="A1357" t="str">
            <v>08M204</v>
          </cell>
          <cell r="B1357" t="str">
            <v>Fractures, entorses, luxations et dislocations du bras et de l'avant-bras, âge inférieur à 18 ans, niveau 4</v>
          </cell>
          <cell r="E1357" t="str">
            <v>D02</v>
          </cell>
          <cell r="F1357" t="str">
            <v>Orthopédie traumatologie</v>
          </cell>
        </row>
        <row r="1358">
          <cell r="A1358" t="str">
            <v>08M211</v>
          </cell>
          <cell r="B1358" t="str">
            <v>Entorses, luxations et dislocations du bras et de l'avant-bras, âge supérieur à 17 ans, niveau 1</v>
          </cell>
          <cell r="E1358" t="str">
            <v>D02</v>
          </cell>
          <cell r="F1358" t="str">
            <v>Orthopédie traumatologie</v>
          </cell>
        </row>
        <row r="1359">
          <cell r="A1359" t="str">
            <v>08M212</v>
          </cell>
          <cell r="B1359" t="str">
            <v>Entorses, luxations et dislocations du bras et de l'avant-bras, âge supérieur à 17 ans, niveau 2</v>
          </cell>
          <cell r="E1359" t="str">
            <v>D02</v>
          </cell>
          <cell r="F1359" t="str">
            <v>Orthopédie traumatologie</v>
          </cell>
        </row>
        <row r="1360">
          <cell r="A1360" t="str">
            <v>08M213</v>
          </cell>
          <cell r="B1360" t="str">
            <v>Entorses, luxations et dislocations du bras et de l'avant-bras, âge supérieur à 17 ans, niveau 3</v>
          </cell>
          <cell r="E1360" t="str">
            <v>D02</v>
          </cell>
          <cell r="F1360" t="str">
            <v>Orthopédie traumatologie</v>
          </cell>
        </row>
        <row r="1361">
          <cell r="A1361" t="str">
            <v>08M214</v>
          </cell>
          <cell r="B1361" t="str">
            <v>Entorses, luxations et dislocations du bras et de l'avant-bras, âge supérieur à 17 ans, niveau 4</v>
          </cell>
          <cell r="E1361" t="str">
            <v>D02</v>
          </cell>
          <cell r="F1361" t="str">
            <v>Orthopédie traumatologie</v>
          </cell>
        </row>
        <row r="1362">
          <cell r="A1362" t="str">
            <v>08M221</v>
          </cell>
          <cell r="B1362" t="str">
            <v>Fractures, entorses, luxations et dislocations de la main, niveau 1</v>
          </cell>
          <cell r="E1362" t="str">
            <v>D02</v>
          </cell>
          <cell r="F1362" t="str">
            <v>Orthopédie traumatologie</v>
          </cell>
        </row>
        <row r="1363">
          <cell r="A1363" t="str">
            <v>08M222</v>
          </cell>
          <cell r="B1363" t="str">
            <v>Fractures, entorses, luxations et dislocations de la main, niveau 2</v>
          </cell>
          <cell r="E1363" t="str">
            <v>D02</v>
          </cell>
          <cell r="F1363" t="str">
            <v>Orthopédie traumatologie</v>
          </cell>
        </row>
        <row r="1364">
          <cell r="A1364" t="str">
            <v>08M223</v>
          </cell>
          <cell r="B1364" t="str">
            <v>Fractures, entorses, luxations et dislocations de la main, niveau 3</v>
          </cell>
          <cell r="E1364" t="str">
            <v>D02</v>
          </cell>
          <cell r="F1364" t="str">
            <v>Orthopédie traumatologie</v>
          </cell>
        </row>
        <row r="1365">
          <cell r="A1365" t="str">
            <v>08M224</v>
          </cell>
          <cell r="B1365" t="str">
            <v>Fractures, entorses, luxations et dislocations de la main, niveau 4</v>
          </cell>
          <cell r="E1365" t="str">
            <v>D02</v>
          </cell>
          <cell r="F1365" t="str">
            <v>Orthopédie traumatologie</v>
          </cell>
        </row>
        <row r="1366">
          <cell r="A1366" t="str">
            <v>08M231</v>
          </cell>
          <cell r="B1366" t="str">
            <v>Fractures, entorses, luxations et dislocations du pied, niveau 1</v>
          </cell>
          <cell r="E1366" t="str">
            <v>D02</v>
          </cell>
          <cell r="F1366" t="str">
            <v>Orthopédie traumatologie</v>
          </cell>
        </row>
        <row r="1367">
          <cell r="A1367" t="str">
            <v>08M232</v>
          </cell>
          <cell r="B1367" t="str">
            <v>Fractures, entorses, luxations et dislocations du pied, niveau 2</v>
          </cell>
          <cell r="E1367" t="str">
            <v>D02</v>
          </cell>
          <cell r="F1367" t="str">
            <v>Orthopédie traumatologie</v>
          </cell>
        </row>
        <row r="1368">
          <cell r="A1368" t="str">
            <v>08M233</v>
          </cell>
          <cell r="B1368" t="str">
            <v>Fractures, entorses, luxations et dislocations du pied, niveau 3</v>
          </cell>
          <cell r="E1368" t="str">
            <v>D02</v>
          </cell>
          <cell r="F1368" t="str">
            <v>Orthopédie traumatologie</v>
          </cell>
        </row>
        <row r="1369">
          <cell r="A1369" t="str">
            <v>08M234</v>
          </cell>
          <cell r="B1369" t="str">
            <v>Fractures, entorses, luxations et dislocations du pied, niveau 4</v>
          </cell>
          <cell r="E1369" t="str">
            <v>D02</v>
          </cell>
          <cell r="F1369" t="str">
            <v>Orthopédie traumatologie</v>
          </cell>
        </row>
        <row r="1370">
          <cell r="A1370" t="str">
            <v>08M241</v>
          </cell>
          <cell r="B1370" t="str">
            <v>Tumeurs malignes primitives des os, niveau 1</v>
          </cell>
          <cell r="E1370" t="str">
            <v>D04</v>
          </cell>
          <cell r="F1370" t="str">
            <v>Rhumatologie</v>
          </cell>
        </row>
        <row r="1371">
          <cell r="A1371" t="str">
            <v>08M242</v>
          </cell>
          <cell r="B1371" t="str">
            <v>Tumeurs malignes primitives des os, niveau 2</v>
          </cell>
          <cell r="E1371" t="str">
            <v>D04</v>
          </cell>
          <cell r="F1371" t="str">
            <v>Rhumatologie</v>
          </cell>
        </row>
        <row r="1372">
          <cell r="A1372" t="str">
            <v>08M243</v>
          </cell>
          <cell r="B1372" t="str">
            <v>Tumeurs malignes primitives des os, niveau 3</v>
          </cell>
          <cell r="E1372" t="str">
            <v>D04</v>
          </cell>
          <cell r="F1372" t="str">
            <v>Rhumatologie</v>
          </cell>
        </row>
        <row r="1373">
          <cell r="A1373" t="str">
            <v>08M244</v>
          </cell>
          <cell r="B1373" t="str">
            <v>Tumeurs malignes primitives des os, niveau 4</v>
          </cell>
          <cell r="E1373" t="str">
            <v>D04</v>
          </cell>
          <cell r="F1373" t="str">
            <v>Rhumatologie</v>
          </cell>
        </row>
        <row r="1374">
          <cell r="A1374" t="str">
            <v>08M24T</v>
          </cell>
          <cell r="B1374" t="str">
            <v>Tumeurs malignes primitives des os, très courte durée</v>
          </cell>
          <cell r="E1374" t="str">
            <v>D04</v>
          </cell>
          <cell r="F1374" t="str">
            <v>Rhumatologie</v>
          </cell>
        </row>
        <row r="1375">
          <cell r="A1375" t="str">
            <v>08M251</v>
          </cell>
          <cell r="B1375" t="str">
            <v>Fractures pathologiques et autres tumeurs malignes de l'appareil musculosquelettique et du tissu conjonctif, niveau 1</v>
          </cell>
          <cell r="E1375" t="str">
            <v>D04</v>
          </cell>
          <cell r="F1375" t="str">
            <v>Rhumatologie</v>
          </cell>
        </row>
        <row r="1376">
          <cell r="A1376" t="str">
            <v>08M252</v>
          </cell>
          <cell r="B1376" t="str">
            <v>Fractures pathologiques et autres tumeurs malignes de l'appareil musculosquelettique et du tissu conjonctif, niveau 2</v>
          </cell>
          <cell r="E1376" t="str">
            <v>D04</v>
          </cell>
          <cell r="F1376" t="str">
            <v>Rhumatologie</v>
          </cell>
        </row>
        <row r="1377">
          <cell r="A1377" t="str">
            <v>08M253</v>
          </cell>
          <cell r="B1377" t="str">
            <v>Fractures pathologiques et autres tumeurs malignes de l'appareil musculosquelettique et du tissu conjonctif, niveau 3</v>
          </cell>
          <cell r="E1377" t="str">
            <v>D04</v>
          </cell>
          <cell r="F1377" t="str">
            <v>Rhumatologie</v>
          </cell>
        </row>
        <row r="1378">
          <cell r="A1378" t="str">
            <v>08M254</v>
          </cell>
          <cell r="B1378" t="str">
            <v>Fractures pathologiques et autres tumeurs malignes de l'appareil musculosquelettique et du tissu conjonctif, niveau 4</v>
          </cell>
          <cell r="E1378" t="str">
            <v>D04</v>
          </cell>
          <cell r="F1378" t="str">
            <v>Rhumatologie</v>
          </cell>
        </row>
        <row r="1379">
          <cell r="A1379" t="str">
            <v>08M25T</v>
          </cell>
          <cell r="B1379" t="str">
            <v>Fractures pathologiques et autres tumeurs malignes de l'appareil musculosquelettique et du tissu conjonctif, très courte durée</v>
          </cell>
          <cell r="E1379" t="str">
            <v>D04</v>
          </cell>
          <cell r="F1379" t="str">
            <v>Rhumatologie</v>
          </cell>
        </row>
        <row r="1380">
          <cell r="A1380" t="str">
            <v>08M261</v>
          </cell>
          <cell r="B1380" t="str">
            <v>Fractures du rachis, niveau 1</v>
          </cell>
          <cell r="E1380" t="str">
            <v>D02</v>
          </cell>
          <cell r="F1380" t="str">
            <v>Orthopédie traumatologie</v>
          </cell>
        </row>
        <row r="1381">
          <cell r="A1381" t="str">
            <v>08M262</v>
          </cell>
          <cell r="B1381" t="str">
            <v>Fractures du rachis, niveau 2</v>
          </cell>
          <cell r="E1381" t="str">
            <v>D02</v>
          </cell>
          <cell r="F1381" t="str">
            <v>Orthopédie traumatologie</v>
          </cell>
        </row>
        <row r="1382">
          <cell r="A1382" t="str">
            <v>08M263</v>
          </cell>
          <cell r="B1382" t="str">
            <v>Fractures du rachis, niveau 3</v>
          </cell>
          <cell r="E1382" t="str">
            <v>D02</v>
          </cell>
          <cell r="F1382" t="str">
            <v>Orthopédie traumatologie</v>
          </cell>
        </row>
        <row r="1383">
          <cell r="A1383" t="str">
            <v>08M264</v>
          </cell>
          <cell r="B1383" t="str">
            <v>Fractures du rachis, niveau 4</v>
          </cell>
          <cell r="E1383" t="str">
            <v>D02</v>
          </cell>
          <cell r="F1383" t="str">
            <v>Orthopédie traumatologie</v>
          </cell>
        </row>
        <row r="1384">
          <cell r="A1384" t="str">
            <v>08M271</v>
          </cell>
          <cell r="B1384" t="str">
            <v>Sciatiques et autres radiculopathies, niveau 1</v>
          </cell>
          <cell r="E1384" t="str">
            <v>D04</v>
          </cell>
          <cell r="F1384" t="str">
            <v>Rhumatologie</v>
          </cell>
        </row>
        <row r="1385">
          <cell r="A1385" t="str">
            <v>08M272</v>
          </cell>
          <cell r="B1385" t="str">
            <v>Sciatiques et autres radiculopathies, niveau 2</v>
          </cell>
          <cell r="E1385" t="str">
            <v>D04</v>
          </cell>
          <cell r="F1385" t="str">
            <v>Rhumatologie</v>
          </cell>
        </row>
        <row r="1386">
          <cell r="A1386" t="str">
            <v>08M273</v>
          </cell>
          <cell r="B1386" t="str">
            <v>Sciatiques et autres radiculopathies, niveau 3</v>
          </cell>
          <cell r="E1386" t="str">
            <v>D04</v>
          </cell>
          <cell r="F1386" t="str">
            <v>Rhumatologie</v>
          </cell>
        </row>
        <row r="1387">
          <cell r="A1387" t="str">
            <v>08M274</v>
          </cell>
          <cell r="B1387" t="str">
            <v>Sciatiques et autres radiculopathies, niveau 4</v>
          </cell>
          <cell r="E1387" t="str">
            <v>D04</v>
          </cell>
          <cell r="F1387" t="str">
            <v>Rhumatologie</v>
          </cell>
        </row>
        <row r="1388">
          <cell r="A1388" t="str">
            <v>08M27T</v>
          </cell>
          <cell r="B1388" t="str">
            <v>Sciatiques et autres radiculopathies, très courte durée</v>
          </cell>
          <cell r="E1388" t="str">
            <v>D04</v>
          </cell>
          <cell r="F1388" t="str">
            <v>Rhumatologie</v>
          </cell>
        </row>
        <row r="1389">
          <cell r="A1389" t="str">
            <v>08M281</v>
          </cell>
          <cell r="B1389" t="str">
            <v>Autres rachialgies, niveau 1</v>
          </cell>
          <cell r="E1389" t="str">
            <v>D04</v>
          </cell>
          <cell r="F1389" t="str">
            <v>Rhumatologie</v>
          </cell>
        </row>
        <row r="1390">
          <cell r="A1390" t="str">
            <v>08M282</v>
          </cell>
          <cell r="B1390" t="str">
            <v>Autres rachialgies, niveau 2</v>
          </cell>
          <cell r="E1390" t="str">
            <v>D04</v>
          </cell>
          <cell r="F1390" t="str">
            <v>Rhumatologie</v>
          </cell>
        </row>
        <row r="1391">
          <cell r="A1391" t="str">
            <v>08M283</v>
          </cell>
          <cell r="B1391" t="str">
            <v>Autres rachialgies, niveau 3</v>
          </cell>
          <cell r="E1391" t="str">
            <v>D04</v>
          </cell>
          <cell r="F1391" t="str">
            <v>Rhumatologie</v>
          </cell>
        </row>
        <row r="1392">
          <cell r="A1392" t="str">
            <v>08M284</v>
          </cell>
          <cell r="B1392" t="str">
            <v>Autres rachialgies, niveau 4</v>
          </cell>
          <cell r="E1392" t="str">
            <v>D04</v>
          </cell>
          <cell r="F1392" t="str">
            <v>Rhumatologie</v>
          </cell>
        </row>
        <row r="1393">
          <cell r="A1393" t="str">
            <v>08M28T</v>
          </cell>
          <cell r="B1393" t="str">
            <v>Autres rachialgies, très courte durée</v>
          </cell>
          <cell r="E1393" t="str">
            <v>D04</v>
          </cell>
          <cell r="F1393" t="str">
            <v>Rhumatologie</v>
          </cell>
        </row>
        <row r="1394">
          <cell r="A1394" t="str">
            <v>08M291</v>
          </cell>
          <cell r="B1394" t="str">
            <v>Autres pathologies rachidiennes relevant d'un traitement médical, niveau 1</v>
          </cell>
          <cell r="E1394" t="str">
            <v>D04</v>
          </cell>
          <cell r="F1394" t="str">
            <v>Rhumatologie</v>
          </cell>
        </row>
        <row r="1395">
          <cell r="A1395" t="str">
            <v>08M292</v>
          </cell>
          <cell r="B1395" t="str">
            <v>Autres pathologies rachidiennes relevant d'un traitement médical, niveau 2</v>
          </cell>
          <cell r="E1395" t="str">
            <v>D04</v>
          </cell>
          <cell r="F1395" t="str">
            <v>Rhumatologie</v>
          </cell>
        </row>
        <row r="1396">
          <cell r="A1396" t="str">
            <v>08M293</v>
          </cell>
          <cell r="B1396" t="str">
            <v>Autres pathologies rachidiennes relevant d'un traitement médical, niveau 3</v>
          </cell>
          <cell r="E1396" t="str">
            <v>D04</v>
          </cell>
          <cell r="F1396" t="str">
            <v>Rhumatologie</v>
          </cell>
        </row>
        <row r="1397">
          <cell r="A1397" t="str">
            <v>08M294</v>
          </cell>
          <cell r="B1397" t="str">
            <v>Autres pathologies rachidiennes relevant d'un traitement médical, niveau 4</v>
          </cell>
          <cell r="E1397" t="str">
            <v>D04</v>
          </cell>
          <cell r="F1397" t="str">
            <v>Rhumatologie</v>
          </cell>
        </row>
        <row r="1398">
          <cell r="A1398" t="str">
            <v>08M29T</v>
          </cell>
          <cell r="B1398" t="str">
            <v>Autres pathologies rachidiennes relevant d'un traitement médical, très courte durée</v>
          </cell>
          <cell r="E1398" t="str">
            <v>D04</v>
          </cell>
          <cell r="F1398" t="str">
            <v>Rhumatologie</v>
          </cell>
        </row>
        <row r="1399">
          <cell r="A1399" t="str">
            <v>08M301</v>
          </cell>
          <cell r="B1399" t="str">
            <v>Rhumatismes et raideurs articulaires, niveau 1</v>
          </cell>
          <cell r="E1399" t="str">
            <v>D04</v>
          </cell>
          <cell r="F1399" t="str">
            <v>Rhumatologie</v>
          </cell>
        </row>
        <row r="1400">
          <cell r="A1400" t="str">
            <v>08M302</v>
          </cell>
          <cell r="B1400" t="str">
            <v>Rhumatismes et raideurs articulaires, niveau 2</v>
          </cell>
          <cell r="E1400" t="str">
            <v>D04</v>
          </cell>
          <cell r="F1400" t="str">
            <v>Rhumatologie</v>
          </cell>
        </row>
        <row r="1401">
          <cell r="A1401" t="str">
            <v>08M303</v>
          </cell>
          <cell r="B1401" t="str">
            <v>Rhumatismes et raideurs articulaires, niveau 3</v>
          </cell>
          <cell r="E1401" t="str">
            <v>D04</v>
          </cell>
          <cell r="F1401" t="str">
            <v>Rhumatologie</v>
          </cell>
        </row>
        <row r="1402">
          <cell r="A1402" t="str">
            <v>08M304</v>
          </cell>
          <cell r="B1402" t="str">
            <v>Rhumatismes et raideurs articulaires, niveau 4</v>
          </cell>
          <cell r="E1402" t="str">
            <v>D04</v>
          </cell>
          <cell r="F1402" t="str">
            <v>Rhumatologie</v>
          </cell>
        </row>
        <row r="1403">
          <cell r="A1403" t="str">
            <v>08M30T</v>
          </cell>
          <cell r="B1403" t="str">
            <v>Rhumatismes et raideurs articulaires, très courte durée</v>
          </cell>
          <cell r="E1403" t="str">
            <v>D04</v>
          </cell>
          <cell r="F1403" t="str">
            <v>Rhumatologie</v>
          </cell>
        </row>
        <row r="1404">
          <cell r="A1404" t="str">
            <v>08M311</v>
          </cell>
          <cell r="B1404" t="str">
            <v>Ostéomyélites aigües (y compris vertébrales) et arthrites septiques, niveau 1</v>
          </cell>
          <cell r="E1404" t="str">
            <v>D04</v>
          </cell>
          <cell r="F1404" t="str">
            <v>Rhumatologie</v>
          </cell>
        </row>
        <row r="1405">
          <cell r="A1405" t="str">
            <v>08M312</v>
          </cell>
          <cell r="B1405" t="str">
            <v>Ostéomyélites aigües (y compris vertébrales) et arthrites septiques, niveau 2</v>
          </cell>
          <cell r="E1405" t="str">
            <v>D04</v>
          </cell>
          <cell r="F1405" t="str">
            <v>Rhumatologie</v>
          </cell>
        </row>
        <row r="1406">
          <cell r="A1406" t="str">
            <v>08M313</v>
          </cell>
          <cell r="B1406" t="str">
            <v>Ostéomyélites aigües (y compris vertébrales) et arthrites septiques, niveau 3</v>
          </cell>
          <cell r="E1406" t="str">
            <v>D04</v>
          </cell>
          <cell r="F1406" t="str">
            <v>Rhumatologie</v>
          </cell>
        </row>
        <row r="1407">
          <cell r="A1407" t="str">
            <v>08M314</v>
          </cell>
          <cell r="B1407" t="str">
            <v>Ostéomyélites aigües (y compris vertébrales) et arthrites septiques, niveau 4</v>
          </cell>
          <cell r="E1407" t="str">
            <v>D04</v>
          </cell>
          <cell r="F1407" t="str">
            <v>Rhumatologie</v>
          </cell>
        </row>
        <row r="1408">
          <cell r="A1408" t="str">
            <v>08M31T</v>
          </cell>
          <cell r="B1408" t="str">
            <v>Ostéomyélites aigües (y compris vertébrales) et arthrites septiques, très courte durée</v>
          </cell>
          <cell r="E1408" t="str">
            <v>D04</v>
          </cell>
          <cell r="F1408" t="str">
            <v>Rhumatologie</v>
          </cell>
        </row>
        <row r="1409">
          <cell r="A1409" t="str">
            <v>08M321</v>
          </cell>
          <cell r="B1409" t="str">
            <v>Ostéomyélites chroniques, niveau 1</v>
          </cell>
          <cell r="E1409" t="str">
            <v>D04</v>
          </cell>
          <cell r="F1409" t="str">
            <v>Rhumatologie</v>
          </cell>
        </row>
        <row r="1410">
          <cell r="A1410" t="str">
            <v>08M322</v>
          </cell>
          <cell r="B1410" t="str">
            <v>Ostéomyélites chroniques, niveau 2</v>
          </cell>
          <cell r="E1410" t="str">
            <v>D04</v>
          </cell>
          <cell r="F1410" t="str">
            <v>Rhumatologie</v>
          </cell>
        </row>
        <row r="1411">
          <cell r="A1411" t="str">
            <v>08M323</v>
          </cell>
          <cell r="B1411" t="str">
            <v>Ostéomyélites chroniques, niveau 3</v>
          </cell>
          <cell r="E1411" t="str">
            <v>D04</v>
          </cell>
          <cell r="F1411" t="str">
            <v>Rhumatologie</v>
          </cell>
        </row>
        <row r="1412">
          <cell r="A1412" t="str">
            <v>08M324</v>
          </cell>
          <cell r="B1412" t="str">
            <v>Ostéomyélites chroniques, niveau 4</v>
          </cell>
          <cell r="E1412" t="str">
            <v>D04</v>
          </cell>
          <cell r="F1412" t="str">
            <v>Rhumatologie</v>
          </cell>
        </row>
        <row r="1413">
          <cell r="A1413" t="str">
            <v>08M32T</v>
          </cell>
          <cell r="B1413" t="str">
            <v>Ostéomyélites chroniques, très courte durée</v>
          </cell>
          <cell r="E1413" t="str">
            <v>D04</v>
          </cell>
          <cell r="F1413" t="str">
            <v>Rhumatologie</v>
          </cell>
        </row>
        <row r="1414">
          <cell r="A1414" t="str">
            <v>08M331</v>
          </cell>
          <cell r="B1414" t="str">
            <v>Ablation de matériel sans acte classant, niveau 1</v>
          </cell>
          <cell r="E1414" t="str">
            <v>D02</v>
          </cell>
          <cell r="F1414" t="str">
            <v>Orthopédie traumatologie</v>
          </cell>
        </row>
        <row r="1415">
          <cell r="A1415" t="str">
            <v>08M332</v>
          </cell>
          <cell r="B1415" t="str">
            <v>Ablation de matériel sans acte classant, niveau 2</v>
          </cell>
          <cell r="E1415" t="str">
            <v>D02</v>
          </cell>
          <cell r="F1415" t="str">
            <v>Orthopédie traumatologie</v>
          </cell>
        </row>
        <row r="1416">
          <cell r="A1416" t="str">
            <v>08M333</v>
          </cell>
          <cell r="B1416" t="str">
            <v>Ablation de matériel sans acte classant, niveau 3</v>
          </cell>
          <cell r="E1416" t="str">
            <v>D02</v>
          </cell>
          <cell r="F1416" t="str">
            <v>Orthopédie traumatologie</v>
          </cell>
        </row>
        <row r="1417">
          <cell r="A1417" t="str">
            <v>08M334</v>
          </cell>
          <cell r="B1417" t="str">
            <v>Ablation de matériel sans acte classant, niveau 4</v>
          </cell>
          <cell r="E1417" t="str">
            <v>D02</v>
          </cell>
          <cell r="F1417" t="str">
            <v>Orthopédie traumatologie</v>
          </cell>
        </row>
        <row r="1418">
          <cell r="A1418" t="str">
            <v>08M33T</v>
          </cell>
          <cell r="B1418" t="str">
            <v>Ablation de matériel sans acte classant, très courte durée</v>
          </cell>
          <cell r="E1418" t="str">
            <v>D02</v>
          </cell>
          <cell r="F1418" t="str">
            <v>Orthopédie traumatologie</v>
          </cell>
        </row>
        <row r="1419">
          <cell r="A1419" t="str">
            <v>08M341</v>
          </cell>
          <cell r="B1419" t="str">
            <v>Algoneurodystrophie, niveau 1</v>
          </cell>
          <cell r="E1419" t="str">
            <v>D04</v>
          </cell>
          <cell r="F1419" t="str">
            <v>Rhumatologie</v>
          </cell>
        </row>
        <row r="1420">
          <cell r="A1420" t="str">
            <v>08M342</v>
          </cell>
          <cell r="B1420" t="str">
            <v>Algoneurodystrophie, niveau 2</v>
          </cell>
          <cell r="E1420" t="str">
            <v>D04</v>
          </cell>
          <cell r="F1420" t="str">
            <v>Rhumatologie</v>
          </cell>
        </row>
        <row r="1421">
          <cell r="A1421" t="str">
            <v>08M343</v>
          </cell>
          <cell r="B1421" t="str">
            <v>Algoneurodystrophie, niveau 3</v>
          </cell>
          <cell r="E1421" t="str">
            <v>D04</v>
          </cell>
          <cell r="F1421" t="str">
            <v>Rhumatologie</v>
          </cell>
        </row>
        <row r="1422">
          <cell r="A1422" t="str">
            <v>08M344</v>
          </cell>
          <cell r="B1422" t="str">
            <v>Algoneurodystrophie, niveau 4</v>
          </cell>
          <cell r="E1422" t="str">
            <v>D04</v>
          </cell>
          <cell r="F1422" t="str">
            <v>Rhumatologie</v>
          </cell>
        </row>
        <row r="1423">
          <cell r="A1423" t="str">
            <v>08M34T</v>
          </cell>
          <cell r="B1423" t="str">
            <v>Algoneurodystrophie, très courte durée</v>
          </cell>
          <cell r="E1423" t="str">
            <v>D04</v>
          </cell>
          <cell r="F1423" t="str">
            <v>Rhumatologie</v>
          </cell>
        </row>
        <row r="1424">
          <cell r="A1424" t="str">
            <v>08M35Z</v>
          </cell>
          <cell r="B1424" t="str">
            <v>Explorations et surveillance de l'appareil musculosquelettique et du tissu conjonctif</v>
          </cell>
          <cell r="E1424" t="str">
            <v>D04</v>
          </cell>
          <cell r="F1424" t="str">
            <v>Rhumatologie</v>
          </cell>
        </row>
        <row r="1425">
          <cell r="A1425" t="str">
            <v>08M36T</v>
          </cell>
          <cell r="B1425" t="str">
            <v>Symptômes et autres recours aux soins de la CMD 08, très courte durée</v>
          </cell>
          <cell r="E1425" t="str">
            <v>D04</v>
          </cell>
          <cell r="F1425" t="str">
            <v>Rhumatologie</v>
          </cell>
        </row>
        <row r="1426">
          <cell r="A1426" t="str">
            <v>08M36Z</v>
          </cell>
          <cell r="B1426" t="str">
            <v>Symptômes et autres recours aux soins de la CMD 08</v>
          </cell>
          <cell r="E1426" t="str">
            <v>D04</v>
          </cell>
          <cell r="F1426" t="str">
            <v>Rhumatologie</v>
          </cell>
        </row>
        <row r="1427">
          <cell r="A1427" t="str">
            <v>08M371</v>
          </cell>
          <cell r="B1427" t="str">
            <v>Fractures du bras et de l'avant-bras, âge supérieur à 17 ans, niveau 1</v>
          </cell>
          <cell r="E1427" t="str">
            <v>D02</v>
          </cell>
          <cell r="F1427" t="str">
            <v>Orthopédie traumatologie</v>
          </cell>
        </row>
        <row r="1428">
          <cell r="A1428" t="str">
            <v>08M372</v>
          </cell>
          <cell r="B1428" t="str">
            <v>Fractures du bras et de l'avant-bras, âge supérieur à 17 ans, niveau 2</v>
          </cell>
          <cell r="E1428" t="str">
            <v>D02</v>
          </cell>
          <cell r="F1428" t="str">
            <v>Orthopédie traumatologie</v>
          </cell>
        </row>
        <row r="1429">
          <cell r="A1429" t="str">
            <v>08M373</v>
          </cell>
          <cell r="B1429" t="str">
            <v>Fractures du bras et de l'avant-bras, âge supérieur à 17 ans, niveau 3</v>
          </cell>
          <cell r="E1429" t="str">
            <v>D02</v>
          </cell>
          <cell r="F1429" t="str">
            <v>Orthopédie traumatologie</v>
          </cell>
        </row>
        <row r="1430">
          <cell r="A1430" t="str">
            <v>08M374</v>
          </cell>
          <cell r="B1430" t="str">
            <v>Fractures du bras et de l'avant-bras, âge supérieur à 17 ans, niveau 4</v>
          </cell>
          <cell r="E1430" t="str">
            <v>D02</v>
          </cell>
          <cell r="F1430" t="str">
            <v>Orthopédie traumatologie</v>
          </cell>
        </row>
        <row r="1431">
          <cell r="A1431" t="str">
            <v>08M37T</v>
          </cell>
          <cell r="B1431" t="str">
            <v>Fractures du bras et de l'avant-bras, âge supérieur à 17 ans, très courte durée</v>
          </cell>
          <cell r="E1431" t="str">
            <v>D02</v>
          </cell>
          <cell r="F1431" t="str">
            <v>Orthopédie traumatologie</v>
          </cell>
        </row>
        <row r="1432">
          <cell r="A1432" t="str">
            <v>08M381</v>
          </cell>
          <cell r="B1432" t="str">
            <v>Entorses et luxations du rachis, niveau 1</v>
          </cell>
          <cell r="E1432" t="str">
            <v>D02</v>
          </cell>
          <cell r="F1432" t="str">
            <v>Orthopédie traumatologie</v>
          </cell>
        </row>
        <row r="1433">
          <cell r="A1433" t="str">
            <v>08M382</v>
          </cell>
          <cell r="B1433" t="str">
            <v>Entorses et luxations du rachis, niveau 2</v>
          </cell>
          <cell r="E1433" t="str">
            <v>D02</v>
          </cell>
          <cell r="F1433" t="str">
            <v>Orthopédie traumatologie</v>
          </cell>
        </row>
        <row r="1434">
          <cell r="A1434" t="str">
            <v>08M383</v>
          </cell>
          <cell r="B1434" t="str">
            <v>Entorses et luxations du rachis, niveau 3</v>
          </cell>
          <cell r="E1434" t="str">
            <v>D02</v>
          </cell>
          <cell r="F1434" t="str">
            <v>Orthopédie traumatologie</v>
          </cell>
        </row>
        <row r="1435">
          <cell r="A1435" t="str">
            <v>08M384</v>
          </cell>
          <cell r="B1435" t="str">
            <v>Entorses et luxations du rachis, niveau 4</v>
          </cell>
          <cell r="E1435" t="str">
            <v>D02</v>
          </cell>
          <cell r="F1435" t="str">
            <v>Orthopédie traumatologie</v>
          </cell>
        </row>
        <row r="1436">
          <cell r="A1436" t="str">
            <v>08M38T</v>
          </cell>
          <cell r="B1436" t="str">
            <v>Entorses et luxations du rachis, très courte durée</v>
          </cell>
          <cell r="E1436" t="str">
            <v>D02</v>
          </cell>
          <cell r="F1436" t="str">
            <v>Orthopédie traumatologie</v>
          </cell>
        </row>
        <row r="1437">
          <cell r="A1437" t="str">
            <v>09C021</v>
          </cell>
          <cell r="B1437" t="str">
            <v>Greffes de peau et/ou parages de plaie pour ulcère cutané ou cellulite, niveau 1</v>
          </cell>
          <cell r="E1437" t="str">
            <v>D20</v>
          </cell>
          <cell r="F1437" t="str">
            <v>Tissu cutané et tissu sous-cutané</v>
          </cell>
        </row>
        <row r="1438">
          <cell r="A1438" t="str">
            <v>09C022</v>
          </cell>
          <cell r="B1438" t="str">
            <v>Greffes de peau et/ou parages de plaie pour ulcère cutané ou cellulite, niveau 2</v>
          </cell>
          <cell r="E1438" t="str">
            <v>D20</v>
          </cell>
          <cell r="F1438" t="str">
            <v>Tissu cutané et tissu sous-cutané</v>
          </cell>
        </row>
        <row r="1439">
          <cell r="A1439" t="str">
            <v>09C023</v>
          </cell>
          <cell r="B1439" t="str">
            <v>Greffes de peau et/ou parages de plaie pour ulcère cutané ou cellulite, niveau 3</v>
          </cell>
          <cell r="E1439" t="str">
            <v>D20</v>
          </cell>
          <cell r="F1439" t="str">
            <v>Tissu cutané et tissu sous-cutané</v>
          </cell>
        </row>
        <row r="1440">
          <cell r="A1440" t="str">
            <v>09C024</v>
          </cell>
          <cell r="B1440" t="str">
            <v>Greffes de peau et/ou parages de plaie pour ulcère cutané ou cellulite, niveau 4</v>
          </cell>
          <cell r="E1440" t="str">
            <v>D20</v>
          </cell>
          <cell r="F1440" t="str">
            <v>Tissu cutané et tissu sous-cutané</v>
          </cell>
        </row>
        <row r="1441">
          <cell r="A1441" t="str">
            <v>09C02J</v>
          </cell>
          <cell r="B1441" t="str">
            <v>Greffes de peau et/ou parages de plaie pour ulcère cutané ou cellulite, en ambulatoire</v>
          </cell>
          <cell r="E1441" t="str">
            <v>D20</v>
          </cell>
          <cell r="F1441" t="str">
            <v>Tissu cutané et tissu sous-cutané</v>
          </cell>
        </row>
        <row r="1442">
          <cell r="A1442" t="str">
            <v>09C031</v>
          </cell>
          <cell r="B1442" t="str">
            <v>Greffes de peau et/ou parages de plaie à l'exception des ulcères cutanés et cellulites, niveau 1</v>
          </cell>
          <cell r="E1442" t="str">
            <v>D20</v>
          </cell>
          <cell r="F1442" t="str">
            <v>Tissu cutané et tissu sous-cutané</v>
          </cell>
        </row>
        <row r="1443">
          <cell r="A1443" t="str">
            <v>09C032</v>
          </cell>
          <cell r="B1443" t="str">
            <v>Greffes de peau et/ou parages de plaie à l'exception des ulcères cutanés et cellulites, niveau 2</v>
          </cell>
          <cell r="E1443" t="str">
            <v>D20</v>
          </cell>
          <cell r="F1443" t="str">
            <v>Tissu cutané et tissu sous-cutané</v>
          </cell>
        </row>
        <row r="1444">
          <cell r="A1444" t="str">
            <v>09C033</v>
          </cell>
          <cell r="B1444" t="str">
            <v>Greffes de peau et/ou parages de plaie à l'exception des ulcères cutanés et cellulites, niveau 3</v>
          </cell>
          <cell r="E1444" t="str">
            <v>D20</v>
          </cell>
          <cell r="F1444" t="str">
            <v>Tissu cutané et tissu sous-cutané</v>
          </cell>
        </row>
        <row r="1445">
          <cell r="A1445" t="str">
            <v>09C034</v>
          </cell>
          <cell r="B1445" t="str">
            <v>Greffes de peau et/ou parages de plaie à l'exception des ulcères cutanés et cellulites, niveau 4</v>
          </cell>
          <cell r="E1445" t="str">
            <v>D20</v>
          </cell>
          <cell r="F1445" t="str">
            <v>Tissu cutané et tissu sous-cutané</v>
          </cell>
        </row>
        <row r="1446">
          <cell r="A1446" t="str">
            <v>09C03J</v>
          </cell>
          <cell r="B1446" t="str">
            <v>Greffes de peau et/ou parages de plaie à l'exception des ulcères cutanés et cellulites, en ambulatoire</v>
          </cell>
          <cell r="E1446" t="str">
            <v>D20</v>
          </cell>
          <cell r="F1446" t="str">
            <v>Tissu cutané et tissu sous-cutané</v>
          </cell>
        </row>
        <row r="1447">
          <cell r="A1447" t="str">
            <v>09C041</v>
          </cell>
          <cell r="B1447" t="str">
            <v>Mastectomies totales pour tumeur maligne, niveau 1</v>
          </cell>
          <cell r="E1447" t="str">
            <v>D12</v>
          </cell>
          <cell r="F1447" t="str">
            <v>Gynécologie - sein</v>
          </cell>
        </row>
        <row r="1448">
          <cell r="A1448" t="str">
            <v>09C042</v>
          </cell>
          <cell r="B1448" t="str">
            <v>Mastectomies totales pour tumeur maligne, niveau 2</v>
          </cell>
          <cell r="E1448" t="str">
            <v>D12</v>
          </cell>
          <cell r="F1448" t="str">
            <v>Gynécologie - sein</v>
          </cell>
        </row>
        <row r="1449">
          <cell r="A1449" t="str">
            <v>09C043</v>
          </cell>
          <cell r="B1449" t="str">
            <v>Mastectomies totales pour tumeur maligne, niveau 3</v>
          </cell>
          <cell r="E1449" t="str">
            <v>D12</v>
          </cell>
          <cell r="F1449" t="str">
            <v>Gynécologie - sein</v>
          </cell>
        </row>
        <row r="1450">
          <cell r="A1450" t="str">
            <v>09C044</v>
          </cell>
          <cell r="B1450" t="str">
            <v>Mastectomies totales pour tumeur maligne, niveau 4</v>
          </cell>
          <cell r="E1450" t="str">
            <v>D12</v>
          </cell>
          <cell r="F1450" t="str">
            <v>Gynécologie - sein</v>
          </cell>
        </row>
        <row r="1451">
          <cell r="A1451" t="str">
            <v>09C051</v>
          </cell>
          <cell r="B1451" t="str">
            <v>Mastectomies subtotales pour tumeur maligne, niveau 1</v>
          </cell>
          <cell r="E1451" t="str">
            <v>D12</v>
          </cell>
          <cell r="F1451" t="str">
            <v>Gynécologie - sein</v>
          </cell>
        </row>
        <row r="1452">
          <cell r="A1452" t="str">
            <v>09C052</v>
          </cell>
          <cell r="B1452" t="str">
            <v>Mastectomies subtotales pour tumeur maligne, niveau 2</v>
          </cell>
          <cell r="E1452" t="str">
            <v>D12</v>
          </cell>
          <cell r="F1452" t="str">
            <v>Gynécologie - sein</v>
          </cell>
        </row>
        <row r="1453">
          <cell r="A1453" t="str">
            <v>09C053</v>
          </cell>
          <cell r="B1453" t="str">
            <v>Mastectomies subtotales pour tumeur maligne, niveau 3</v>
          </cell>
          <cell r="E1453" t="str">
            <v>D12</v>
          </cell>
          <cell r="F1453" t="str">
            <v>Gynécologie - sein</v>
          </cell>
        </row>
        <row r="1454">
          <cell r="A1454" t="str">
            <v>09C054</v>
          </cell>
          <cell r="B1454" t="str">
            <v>Mastectomies subtotales pour tumeur maligne, niveau 4</v>
          </cell>
          <cell r="E1454" t="str">
            <v>D12</v>
          </cell>
          <cell r="F1454" t="str">
            <v>Gynécologie - sein</v>
          </cell>
        </row>
        <row r="1455">
          <cell r="A1455" t="str">
            <v>09C05J</v>
          </cell>
          <cell r="B1455" t="str">
            <v>Mastectomies subtotales pour tumeur maligne, en ambulatoire</v>
          </cell>
          <cell r="E1455" t="str">
            <v>D12</v>
          </cell>
          <cell r="F1455" t="str">
            <v>Gynécologie - sein</v>
          </cell>
        </row>
        <row r="1456">
          <cell r="A1456" t="str">
            <v>09C061</v>
          </cell>
          <cell r="B1456" t="str">
            <v>Interventions sur le sein pour des affections non malignes autres que les actes de biopsie et d'excision locale, niveau 1</v>
          </cell>
          <cell r="E1456" t="str">
            <v>D12</v>
          </cell>
          <cell r="F1456" t="str">
            <v>Gynécologie - sein</v>
          </cell>
        </row>
        <row r="1457">
          <cell r="A1457" t="str">
            <v>09C062</v>
          </cell>
          <cell r="B1457" t="str">
            <v>Interventions sur le sein pour des affections non malignes autres que les actes de biopsie et d'excision locale, niveau 2</v>
          </cell>
          <cell r="E1457" t="str">
            <v>D12</v>
          </cell>
          <cell r="F1457" t="str">
            <v>Gynécologie - sein</v>
          </cell>
        </row>
        <row r="1458">
          <cell r="A1458" t="str">
            <v>09C063</v>
          </cell>
          <cell r="B1458" t="str">
            <v>Interventions sur le sein pour des affections non malignes autres que les actes de biopsie et d'excision locale, niveau 3</v>
          </cell>
          <cell r="E1458" t="str">
            <v>D12</v>
          </cell>
          <cell r="F1458" t="str">
            <v>Gynécologie - sein</v>
          </cell>
        </row>
        <row r="1459">
          <cell r="A1459" t="str">
            <v>09C064</v>
          </cell>
          <cell r="B1459" t="str">
            <v>Interventions sur le sein pour des affections non malignes autres que les actes de biopsie et d'excision locale, niveau 4</v>
          </cell>
          <cell r="E1459" t="str">
            <v>D12</v>
          </cell>
          <cell r="F1459" t="str">
            <v>Gynécologie - sein</v>
          </cell>
        </row>
        <row r="1460">
          <cell r="A1460" t="str">
            <v>09C06T</v>
          </cell>
          <cell r="B1460" t="str">
            <v>Interventions sur le sein pour des affections non malignes autres que les actes de biopsie et d'excision locale, très courte durée</v>
          </cell>
          <cell r="E1460" t="str">
            <v>D12</v>
          </cell>
          <cell r="F1460" t="str">
            <v>Gynécologie - sein</v>
          </cell>
        </row>
        <row r="1461">
          <cell r="A1461" t="str">
            <v>09C071</v>
          </cell>
          <cell r="B1461" t="str">
            <v>Biopsies et excisions locales pour des affections non malignes du sein, niveau 1</v>
          </cell>
          <cell r="E1461" t="str">
            <v>D12</v>
          </cell>
          <cell r="F1461" t="str">
            <v>Gynécologie - sein</v>
          </cell>
        </row>
        <row r="1462">
          <cell r="A1462" t="str">
            <v>09C072</v>
          </cell>
          <cell r="B1462" t="str">
            <v>Biopsies et excisions locales pour des affections non malignes du sein, niveau 2</v>
          </cell>
          <cell r="E1462" t="str">
            <v>D12</v>
          </cell>
          <cell r="F1462" t="str">
            <v>Gynécologie - sein</v>
          </cell>
        </row>
        <row r="1463">
          <cell r="A1463" t="str">
            <v>09C073</v>
          </cell>
          <cell r="B1463" t="str">
            <v>Biopsies et excisions locales pour des affections non malignes du sein, niveau 3</v>
          </cell>
          <cell r="E1463" t="str">
            <v>D12</v>
          </cell>
          <cell r="F1463" t="str">
            <v>Gynécologie - sein</v>
          </cell>
        </row>
        <row r="1464">
          <cell r="A1464" t="str">
            <v>09C074</v>
          </cell>
          <cell r="B1464" t="str">
            <v>Biopsies et excisions locales pour des affections non malignes du sein, niveau 4</v>
          </cell>
          <cell r="E1464" t="str">
            <v>D12</v>
          </cell>
          <cell r="F1464" t="str">
            <v>Gynécologie - sein</v>
          </cell>
        </row>
        <row r="1465">
          <cell r="A1465" t="str">
            <v>09C07J</v>
          </cell>
          <cell r="B1465" t="str">
            <v>Biopsies et excisions locales pour des affections non malignes du sein, en ambulatoire</v>
          </cell>
          <cell r="E1465" t="str">
            <v>D12</v>
          </cell>
          <cell r="F1465" t="str">
            <v>Gynécologie - sein</v>
          </cell>
        </row>
        <row r="1466">
          <cell r="A1466" t="str">
            <v>09C081</v>
          </cell>
          <cell r="B1466" t="str">
            <v>Interventions sur la région anale et périanale, niveau 1</v>
          </cell>
          <cell r="E1466" t="str">
            <v>D01</v>
          </cell>
          <cell r="F1466" t="str">
            <v>Digestif</v>
          </cell>
        </row>
        <row r="1467">
          <cell r="A1467" t="str">
            <v>09C082</v>
          </cell>
          <cell r="B1467" t="str">
            <v>Interventions sur la région anale et périanale, niveau 2</v>
          </cell>
          <cell r="E1467" t="str">
            <v>D01</v>
          </cell>
          <cell r="F1467" t="str">
            <v>Digestif</v>
          </cell>
        </row>
        <row r="1468">
          <cell r="A1468" t="str">
            <v>09C083</v>
          </cell>
          <cell r="B1468" t="str">
            <v>Interventions sur la région anale et périanale, niveau 3</v>
          </cell>
          <cell r="E1468" t="str">
            <v>D01</v>
          </cell>
          <cell r="F1468" t="str">
            <v>Digestif</v>
          </cell>
        </row>
        <row r="1469">
          <cell r="A1469" t="str">
            <v>09C084</v>
          </cell>
          <cell r="B1469" t="str">
            <v>Interventions sur la région anale et périanale, niveau 4</v>
          </cell>
          <cell r="E1469" t="str">
            <v>D01</v>
          </cell>
          <cell r="F1469" t="str">
            <v>Digestif</v>
          </cell>
        </row>
        <row r="1470">
          <cell r="A1470" t="str">
            <v>09C08J</v>
          </cell>
          <cell r="B1470" t="str">
            <v>Interventions sur la région anale et périanale, en ambulatoire</v>
          </cell>
          <cell r="E1470" t="str">
            <v>D01</v>
          </cell>
          <cell r="F1470" t="str">
            <v>Digestif</v>
          </cell>
        </row>
        <row r="1471">
          <cell r="A1471" t="str">
            <v>09C091</v>
          </cell>
          <cell r="B1471" t="str">
            <v>Interventions plastiques en dehors de la chirurgie esthétique, niveau 1</v>
          </cell>
          <cell r="E1471" t="str">
            <v>D20</v>
          </cell>
          <cell r="F1471" t="str">
            <v>Tissu cutané et tissu sous-cutané</v>
          </cell>
        </row>
        <row r="1472">
          <cell r="A1472" t="str">
            <v>09C092</v>
          </cell>
          <cell r="B1472" t="str">
            <v>Interventions plastiques en dehors de la chirurgie esthétique, niveau 2</v>
          </cell>
          <cell r="E1472" t="str">
            <v>D20</v>
          </cell>
          <cell r="F1472" t="str">
            <v>Tissu cutané et tissu sous-cutané</v>
          </cell>
        </row>
        <row r="1473">
          <cell r="A1473" t="str">
            <v>09C093</v>
          </cell>
          <cell r="B1473" t="str">
            <v>Interventions plastiques en dehors de la chirurgie esthétique, niveau 3</v>
          </cell>
          <cell r="E1473" t="str">
            <v>D20</v>
          </cell>
          <cell r="F1473" t="str">
            <v>Tissu cutané et tissu sous-cutané</v>
          </cell>
        </row>
        <row r="1474">
          <cell r="A1474" t="str">
            <v>09C094</v>
          </cell>
          <cell r="B1474" t="str">
            <v>Interventions plastiques en dehors de la chirurgie esthétique, niveau 4</v>
          </cell>
          <cell r="E1474" t="str">
            <v>D20</v>
          </cell>
          <cell r="F1474" t="str">
            <v>Tissu cutané et tissu sous-cutané</v>
          </cell>
        </row>
        <row r="1475">
          <cell r="A1475" t="str">
            <v>09C09J</v>
          </cell>
          <cell r="B1475" t="str">
            <v>Interventions plastiques en dehors de la chirurgie esthétique, en ambulatoire</v>
          </cell>
          <cell r="E1475" t="str">
            <v>D20</v>
          </cell>
          <cell r="F1475" t="str">
            <v>Tissu cutané et tissu sous-cutané</v>
          </cell>
        </row>
        <row r="1476">
          <cell r="A1476" t="str">
            <v>09C101</v>
          </cell>
          <cell r="B1476" t="str">
            <v>Autres interventions sur la peau, les tissus sous-cutanés ou les seins, niveau 1</v>
          </cell>
          <cell r="E1476" t="str">
            <v>D26</v>
          </cell>
          <cell r="F1476" t="str">
            <v>Activités inter spécialités, suivi thérapeutique d'affections connues</v>
          </cell>
        </row>
        <row r="1477">
          <cell r="A1477" t="str">
            <v>09C102</v>
          </cell>
          <cell r="B1477" t="str">
            <v>Autres interventions sur la peau, les tissus sous-cutanés ou les seins, niveau 2</v>
          </cell>
          <cell r="E1477" t="str">
            <v>D26</v>
          </cell>
          <cell r="F1477" t="str">
            <v>Activités inter spécialités, suivi thérapeutique d'affections connues</v>
          </cell>
        </row>
        <row r="1478">
          <cell r="A1478" t="str">
            <v>09C103</v>
          </cell>
          <cell r="B1478" t="str">
            <v>Autres interventions sur la peau, les tissus sous-cutanés ou les seins, niveau 3</v>
          </cell>
          <cell r="E1478" t="str">
            <v>D26</v>
          </cell>
          <cell r="F1478" t="str">
            <v>Activités inter spécialités, suivi thérapeutique d'affections connues</v>
          </cell>
        </row>
        <row r="1479">
          <cell r="A1479" t="str">
            <v>09C104</v>
          </cell>
          <cell r="B1479" t="str">
            <v>Autres interventions sur la peau, les tissus sous-cutanés ou les seins, niveau 4</v>
          </cell>
          <cell r="E1479" t="str">
            <v>D26</v>
          </cell>
          <cell r="F1479" t="str">
            <v>Activités inter spécialités, suivi thérapeutique d'affections connues</v>
          </cell>
        </row>
        <row r="1480">
          <cell r="A1480" t="str">
            <v>09C10J</v>
          </cell>
          <cell r="B1480" t="str">
            <v>Autres interventions sur la peau, les tissus sous-cutanés ou les seins, en ambulatoire</v>
          </cell>
          <cell r="E1480" t="str">
            <v>D26</v>
          </cell>
          <cell r="F1480" t="str">
            <v>Activités inter spécialités, suivi thérapeutique d'affections connues</v>
          </cell>
        </row>
        <row r="1481">
          <cell r="A1481" t="str">
            <v>09C111</v>
          </cell>
          <cell r="B1481" t="str">
            <v>Reconstructions des seins, niveau 1</v>
          </cell>
          <cell r="E1481" t="str">
            <v>D12</v>
          </cell>
          <cell r="F1481" t="str">
            <v>Gynécologie - sein</v>
          </cell>
        </row>
        <row r="1482">
          <cell r="A1482" t="str">
            <v>09C112</v>
          </cell>
          <cell r="B1482" t="str">
            <v>Reconstructions des seins, niveau 2</v>
          </cell>
          <cell r="E1482" t="str">
            <v>D12</v>
          </cell>
          <cell r="F1482" t="str">
            <v>Gynécologie - sein</v>
          </cell>
        </row>
        <row r="1483">
          <cell r="A1483" t="str">
            <v>09C113</v>
          </cell>
          <cell r="B1483" t="str">
            <v>Reconstructions des seins, niveau 3</v>
          </cell>
          <cell r="E1483" t="str">
            <v>D12</v>
          </cell>
          <cell r="F1483" t="str">
            <v>Gynécologie - sein</v>
          </cell>
        </row>
        <row r="1484">
          <cell r="A1484" t="str">
            <v>09C114</v>
          </cell>
          <cell r="B1484" t="str">
            <v>Reconstructions des seins, niveau 4</v>
          </cell>
          <cell r="E1484" t="str">
            <v>D12</v>
          </cell>
          <cell r="F1484" t="str">
            <v>Gynécologie - sein</v>
          </cell>
        </row>
        <row r="1485">
          <cell r="A1485" t="str">
            <v>09C121</v>
          </cell>
          <cell r="B1485" t="str">
            <v>Interventions pour kystes, granulomes et interventions sur les ongles, niveau 1</v>
          </cell>
          <cell r="E1485" t="str">
            <v>D20</v>
          </cell>
          <cell r="F1485" t="str">
            <v>Tissu cutané et tissu sous-cutané</v>
          </cell>
        </row>
        <row r="1486">
          <cell r="A1486" t="str">
            <v>09C122</v>
          </cell>
          <cell r="B1486" t="str">
            <v>Interventions pour kystes, granulomes et interventions sur les ongles, niveau 2</v>
          </cell>
          <cell r="E1486" t="str">
            <v>D20</v>
          </cell>
          <cell r="F1486" t="str">
            <v>Tissu cutané et tissu sous-cutané</v>
          </cell>
        </row>
        <row r="1487">
          <cell r="A1487" t="str">
            <v>09C123</v>
          </cell>
          <cell r="B1487" t="str">
            <v>Interventions pour kystes, granulomes et interventions sur les ongles, niveau 3</v>
          </cell>
          <cell r="E1487" t="str">
            <v>D20</v>
          </cell>
          <cell r="F1487" t="str">
            <v>Tissu cutané et tissu sous-cutané</v>
          </cell>
        </row>
        <row r="1488">
          <cell r="A1488" t="str">
            <v>09C124</v>
          </cell>
          <cell r="B1488" t="str">
            <v>Interventions pour kystes, granulomes et interventions sur les ongles, niveau 4</v>
          </cell>
          <cell r="E1488" t="str">
            <v>D20</v>
          </cell>
          <cell r="F1488" t="str">
            <v>Tissu cutané et tissu sous-cutané</v>
          </cell>
        </row>
        <row r="1489">
          <cell r="A1489" t="str">
            <v>09C12J</v>
          </cell>
          <cell r="B1489" t="str">
            <v>Interventions pour kystes, granulomes et interventions sur les ongles, en ambulatoire</v>
          </cell>
          <cell r="E1489" t="str">
            <v>D20</v>
          </cell>
          <cell r="F1489" t="str">
            <v>Tissu cutané et tissu sous-cutané</v>
          </cell>
        </row>
        <row r="1490">
          <cell r="A1490" t="str">
            <v>09C131</v>
          </cell>
          <cell r="B1490" t="str">
            <v>Interventions pour condylomes anogénitaux, niveau 1</v>
          </cell>
          <cell r="E1490" t="str">
            <v>D01</v>
          </cell>
          <cell r="F1490" t="str">
            <v>Digestif</v>
          </cell>
        </row>
        <row r="1491">
          <cell r="A1491" t="str">
            <v>09C132</v>
          </cell>
          <cell r="B1491" t="str">
            <v>Interventions pour condylomes anogénitaux, niveau 2</v>
          </cell>
          <cell r="E1491" t="str">
            <v>D01</v>
          </cell>
          <cell r="F1491" t="str">
            <v>Digestif</v>
          </cell>
        </row>
        <row r="1492">
          <cell r="A1492" t="str">
            <v>09C133</v>
          </cell>
          <cell r="B1492" t="str">
            <v>Interventions pour condylomes anogénitaux, niveau 3</v>
          </cell>
          <cell r="E1492" t="str">
            <v>D01</v>
          </cell>
          <cell r="F1492" t="str">
            <v>Digestif</v>
          </cell>
        </row>
        <row r="1493">
          <cell r="A1493" t="str">
            <v>09C134</v>
          </cell>
          <cell r="B1493" t="str">
            <v>Interventions pour condylomes anogénitaux, niveau 4</v>
          </cell>
          <cell r="E1493" t="str">
            <v>D01</v>
          </cell>
          <cell r="F1493" t="str">
            <v>Digestif</v>
          </cell>
        </row>
        <row r="1494">
          <cell r="A1494" t="str">
            <v>09C13J</v>
          </cell>
          <cell r="B1494" t="str">
            <v>Interventions pour condylomes anogénitaux, en ambulatoire</v>
          </cell>
          <cell r="E1494" t="str">
            <v>D01</v>
          </cell>
          <cell r="F1494" t="str">
            <v>Digestif</v>
          </cell>
        </row>
        <row r="1495">
          <cell r="A1495" t="str">
            <v>09C141</v>
          </cell>
          <cell r="B1495" t="str">
            <v>Certains curages lymphonodaux pour des affections de la peau, des tissus sous-cutanés ou des seins, niveau 1</v>
          </cell>
          <cell r="E1495" t="str">
            <v>D26</v>
          </cell>
          <cell r="F1495" t="str">
            <v>Activités inter spécialités, suivi thérapeutique d'affections connues</v>
          </cell>
        </row>
        <row r="1496">
          <cell r="A1496" t="str">
            <v>09C142</v>
          </cell>
          <cell r="B1496" t="str">
            <v>Certains curages lymphonodaux pour des affections de la peau, des tissus sous-cutanés ou des seins, niveau 2</v>
          </cell>
          <cell r="E1496" t="str">
            <v>D26</v>
          </cell>
          <cell r="F1496" t="str">
            <v>Activités inter spécialités, suivi thérapeutique d'affections connues</v>
          </cell>
        </row>
        <row r="1497">
          <cell r="A1497" t="str">
            <v>09C143</v>
          </cell>
          <cell r="B1497" t="str">
            <v>Certains curages lymphonodaux pour des affections de la peau, des tissus sous-cutanés ou des seins, niveau 3</v>
          </cell>
          <cell r="E1497" t="str">
            <v>D26</v>
          </cell>
          <cell r="F1497" t="str">
            <v>Activités inter spécialités, suivi thérapeutique d'affections connues</v>
          </cell>
        </row>
        <row r="1498">
          <cell r="A1498" t="str">
            <v>09C144</v>
          </cell>
          <cell r="B1498" t="str">
            <v>Certains curages lymphonodaux pour des affections de la peau, des tissus sous-cutanés ou des seins, niveau 4</v>
          </cell>
          <cell r="E1498" t="str">
            <v>D26</v>
          </cell>
          <cell r="F1498" t="str">
            <v>Activités inter spécialités, suivi thérapeutique d'affections connues</v>
          </cell>
        </row>
        <row r="1499">
          <cell r="A1499" t="str">
            <v>09C14J</v>
          </cell>
          <cell r="B1499" t="str">
            <v>Certains curages lymphonodaux pour des affections de la peau, des tissus sous-cutanés ou des seins, en ambulatoire</v>
          </cell>
          <cell r="E1499" t="str">
            <v>D26</v>
          </cell>
          <cell r="F1499" t="str">
            <v>Activités inter spécialités, suivi thérapeutique d'affections connues</v>
          </cell>
        </row>
        <row r="1500">
          <cell r="A1500" t="str">
            <v>09C151</v>
          </cell>
          <cell r="B1500" t="str">
            <v>Interventions sur la peau, les tissus sous-cutanés ou les seins pour lésions traumatiques, niveau 1</v>
          </cell>
          <cell r="E1500" t="str">
            <v>D26</v>
          </cell>
          <cell r="F1500" t="str">
            <v>Activités inter spécialités, suivi thérapeutique d'affections connues</v>
          </cell>
        </row>
        <row r="1501">
          <cell r="A1501" t="str">
            <v>09C152</v>
          </cell>
          <cell r="B1501" t="str">
            <v>Interventions sur la peau, les tissus sous-cutanés ou les seins pour lésions traumatiques, niveau 2</v>
          </cell>
          <cell r="E1501" t="str">
            <v>D26</v>
          </cell>
          <cell r="F1501" t="str">
            <v>Activités inter spécialités, suivi thérapeutique d'affections connues</v>
          </cell>
        </row>
        <row r="1502">
          <cell r="A1502" t="str">
            <v>09C153</v>
          </cell>
          <cell r="B1502" t="str">
            <v>Interventions sur la peau, les tissus sous-cutanés ou les seins pour lésions traumatiques, niveau 3</v>
          </cell>
          <cell r="E1502" t="str">
            <v>D26</v>
          </cell>
          <cell r="F1502" t="str">
            <v>Activités inter spécialités, suivi thérapeutique d'affections connues</v>
          </cell>
        </row>
        <row r="1503">
          <cell r="A1503" t="str">
            <v>09C154</v>
          </cell>
          <cell r="B1503" t="str">
            <v>Interventions sur la peau, les tissus sous-cutanés ou les seins pour lésions traumatiques, niveau 4</v>
          </cell>
          <cell r="E1503" t="str">
            <v>D26</v>
          </cell>
          <cell r="F1503" t="str">
            <v>Activités inter spécialités, suivi thérapeutique d'affections connues</v>
          </cell>
        </row>
        <row r="1504">
          <cell r="A1504" t="str">
            <v>09C15J</v>
          </cell>
          <cell r="B1504" t="str">
            <v>Interventions sur la peau, les tissus sous-cutanés ou les seins pour lésions traumatiques, en ambulatoire</v>
          </cell>
          <cell r="E1504" t="str">
            <v>D26</v>
          </cell>
          <cell r="F1504" t="str">
            <v>Activités inter spécialités, suivi thérapeutique d'affections connues</v>
          </cell>
        </row>
        <row r="1505">
          <cell r="A1505" t="str">
            <v>09K02J</v>
          </cell>
          <cell r="B1505" t="str">
            <v>Affections de la peau, des tissus sous-cutanés et des seins sans acte opératoire de la CMD 09, avec anesthésie, en ambulatoire</v>
          </cell>
          <cell r="E1505" t="str">
            <v>D26</v>
          </cell>
          <cell r="F1505" t="str">
            <v>Activités inter spécialités, suivi thérapeutique d'affections connues</v>
          </cell>
        </row>
        <row r="1506">
          <cell r="A1506" t="str">
            <v>09M021</v>
          </cell>
          <cell r="B1506" t="str">
            <v>Traumatismes de la peau et des tissus sous-cutanés, âge inférieur à 18 ans, niveau 1</v>
          </cell>
          <cell r="E1506" t="str">
            <v>D20</v>
          </cell>
          <cell r="F1506" t="str">
            <v>Tissu cutané et tissu sous-cutané</v>
          </cell>
        </row>
        <row r="1507">
          <cell r="A1507" t="str">
            <v>09M022</v>
          </cell>
          <cell r="B1507" t="str">
            <v>Traumatismes de la peau et des tissus sous-cutanés, âge inférieur à 18 ans, niveau 2</v>
          </cell>
          <cell r="E1507" t="str">
            <v>D20</v>
          </cell>
          <cell r="F1507" t="str">
            <v>Tissu cutané et tissu sous-cutané</v>
          </cell>
        </row>
        <row r="1508">
          <cell r="A1508" t="str">
            <v>09M023</v>
          </cell>
          <cell r="B1508" t="str">
            <v>Traumatismes de la peau et des tissus sous-cutanés, âge inférieur à 18 ans, niveau 3</v>
          </cell>
          <cell r="E1508" t="str">
            <v>D20</v>
          </cell>
          <cell r="F1508" t="str">
            <v>Tissu cutané et tissu sous-cutané</v>
          </cell>
        </row>
        <row r="1509">
          <cell r="A1509" t="str">
            <v>09M024</v>
          </cell>
          <cell r="B1509" t="str">
            <v>Traumatismes de la peau et des tissus sous-cutanés, âge inférieur à 18 ans, niveau 4</v>
          </cell>
          <cell r="E1509" t="str">
            <v>D20</v>
          </cell>
          <cell r="F1509" t="str">
            <v>Tissu cutané et tissu sous-cutané</v>
          </cell>
        </row>
        <row r="1510">
          <cell r="A1510" t="str">
            <v>09M02T</v>
          </cell>
          <cell r="B1510" t="str">
            <v>Traumatismes de la peau et des tissus sous-cutanés, âge inférieur à 18 ans, très courte durée</v>
          </cell>
          <cell r="E1510" t="str">
            <v>D20</v>
          </cell>
          <cell r="F1510" t="str">
            <v>Tissu cutané et tissu sous-cutané</v>
          </cell>
        </row>
        <row r="1511">
          <cell r="A1511" t="str">
            <v>09M031</v>
          </cell>
          <cell r="B1511" t="str">
            <v>Traumatismes de la peau et des tissus sous-cutanés, âge supérieur à 17 ans, niveau 1</v>
          </cell>
          <cell r="E1511" t="str">
            <v>D20</v>
          </cell>
          <cell r="F1511" t="str">
            <v>Tissu cutané et tissu sous-cutané</v>
          </cell>
        </row>
        <row r="1512">
          <cell r="A1512" t="str">
            <v>09M032</v>
          </cell>
          <cell r="B1512" t="str">
            <v>Traumatismes de la peau et des tissus sous-cutanés, âge supérieur à 17 ans, niveau 2</v>
          </cell>
          <cell r="E1512" t="str">
            <v>D20</v>
          </cell>
          <cell r="F1512" t="str">
            <v>Tissu cutané et tissu sous-cutané</v>
          </cell>
        </row>
        <row r="1513">
          <cell r="A1513" t="str">
            <v>09M033</v>
          </cell>
          <cell r="B1513" t="str">
            <v>Traumatismes de la peau et des tissus sous-cutanés, âge supérieur à 17 ans, niveau 3</v>
          </cell>
          <cell r="E1513" t="str">
            <v>D20</v>
          </cell>
          <cell r="F1513" t="str">
            <v>Tissu cutané et tissu sous-cutané</v>
          </cell>
        </row>
        <row r="1514">
          <cell r="A1514" t="str">
            <v>09M034</v>
          </cell>
          <cell r="B1514" t="str">
            <v>Traumatismes de la peau et des tissus sous-cutanés, âge supérieur à 17 ans, niveau 4</v>
          </cell>
          <cell r="E1514" t="str">
            <v>D20</v>
          </cell>
          <cell r="F1514" t="str">
            <v>Tissu cutané et tissu sous-cutané</v>
          </cell>
        </row>
        <row r="1515">
          <cell r="A1515" t="str">
            <v>09M03T</v>
          </cell>
          <cell r="B1515" t="str">
            <v>Traumatismes de la peau et des tissus sous-cutanés, âge supérieur à 17 ans, très courte durée</v>
          </cell>
          <cell r="E1515" t="str">
            <v>D20</v>
          </cell>
          <cell r="F1515" t="str">
            <v>Tissu cutané et tissu sous-cutané</v>
          </cell>
        </row>
        <row r="1516">
          <cell r="A1516" t="str">
            <v>09M041</v>
          </cell>
          <cell r="B1516" t="str">
            <v>Lésions, infections et inflammations de la peau et des tissus sous-cutanés, âge inférieur à 18 ans, niveau 1</v>
          </cell>
          <cell r="E1516" t="str">
            <v>D20</v>
          </cell>
          <cell r="F1516" t="str">
            <v>Tissu cutané et tissu sous-cutané</v>
          </cell>
        </row>
        <row r="1517">
          <cell r="A1517" t="str">
            <v>09M042</v>
          </cell>
          <cell r="B1517" t="str">
            <v>Lésions, infections et inflammations de la peau et des tissus sous-cutanés, âge inférieur à 18 ans, niveau 2</v>
          </cell>
          <cell r="E1517" t="str">
            <v>D20</v>
          </cell>
          <cell r="F1517" t="str">
            <v>Tissu cutané et tissu sous-cutané</v>
          </cell>
        </row>
        <row r="1518">
          <cell r="A1518" t="str">
            <v>09M043</v>
          </cell>
          <cell r="B1518" t="str">
            <v>Lésions, infections et inflammations de la peau et des tissus sous-cutanés, âge inférieur à 18 ans, niveau 3</v>
          </cell>
          <cell r="E1518" t="str">
            <v>D20</v>
          </cell>
          <cell r="F1518" t="str">
            <v>Tissu cutané et tissu sous-cutané</v>
          </cell>
        </row>
        <row r="1519">
          <cell r="A1519" t="str">
            <v>09M044</v>
          </cell>
          <cell r="B1519" t="str">
            <v>Lésions, infections et inflammations de la peau et des tissus sous-cutanés, âge inférieur à 18 ans, niveau 4</v>
          </cell>
          <cell r="E1519" t="str">
            <v>D20</v>
          </cell>
          <cell r="F1519" t="str">
            <v>Tissu cutané et tissu sous-cutané</v>
          </cell>
        </row>
        <row r="1520">
          <cell r="A1520" t="str">
            <v>09M04T</v>
          </cell>
          <cell r="B1520" t="str">
            <v>Lésions, infections et inflammations de la peau et des tissus sous-cutanés, âge inférieur à 18 ans, très courte durée</v>
          </cell>
          <cell r="E1520" t="str">
            <v>D20</v>
          </cell>
          <cell r="F1520" t="str">
            <v>Tissu cutané et tissu sous-cutané</v>
          </cell>
        </row>
        <row r="1521">
          <cell r="A1521" t="str">
            <v>09M051</v>
          </cell>
          <cell r="B1521" t="str">
            <v>Lésions, infections et inflammations de la peau et des tissus sous-cutanés, âge supérieur à 17 ans, niveau 1</v>
          </cell>
          <cell r="E1521" t="str">
            <v>D20</v>
          </cell>
          <cell r="F1521" t="str">
            <v>Tissu cutané et tissu sous-cutané</v>
          </cell>
        </row>
        <row r="1522">
          <cell r="A1522" t="str">
            <v>09M052</v>
          </cell>
          <cell r="B1522" t="str">
            <v>Lésions, infections et inflammations de la peau et des tissus sous-cutanés, âge supérieur à 17 ans, niveau 2</v>
          </cell>
          <cell r="E1522" t="str">
            <v>D20</v>
          </cell>
          <cell r="F1522" t="str">
            <v>Tissu cutané et tissu sous-cutané</v>
          </cell>
        </row>
        <row r="1523">
          <cell r="A1523" t="str">
            <v>09M053</v>
          </cell>
          <cell r="B1523" t="str">
            <v>Lésions, infections et inflammations de la peau et des tissus sous-cutanés, âge supérieur à 17 ans, niveau 3</v>
          </cell>
          <cell r="E1523" t="str">
            <v>D20</v>
          </cell>
          <cell r="F1523" t="str">
            <v>Tissu cutané et tissu sous-cutané</v>
          </cell>
        </row>
        <row r="1524">
          <cell r="A1524" t="str">
            <v>09M054</v>
          </cell>
          <cell r="B1524" t="str">
            <v>Lésions, infections et inflammations de la peau et des tissus sous-cutanés, âge supérieur à 17 ans, niveau 4</v>
          </cell>
          <cell r="E1524" t="str">
            <v>D20</v>
          </cell>
          <cell r="F1524" t="str">
            <v>Tissu cutané et tissu sous-cutané</v>
          </cell>
        </row>
        <row r="1525">
          <cell r="A1525" t="str">
            <v>09M05T</v>
          </cell>
          <cell r="B1525" t="str">
            <v>Lésions, infections et inflammations de la peau et des tissus sous-cutanés, âge supérieur à 17 ans, très courte durée</v>
          </cell>
          <cell r="E1525" t="str">
            <v>D20</v>
          </cell>
          <cell r="F1525" t="str">
            <v>Tissu cutané et tissu sous-cutané</v>
          </cell>
        </row>
        <row r="1526">
          <cell r="A1526" t="str">
            <v>09M061</v>
          </cell>
          <cell r="B1526" t="str">
            <v>Ulcères cutanés, niveau 1</v>
          </cell>
          <cell r="E1526" t="str">
            <v>D20</v>
          </cell>
          <cell r="F1526" t="str">
            <v>Tissu cutané et tissu sous-cutané</v>
          </cell>
        </row>
        <row r="1527">
          <cell r="A1527" t="str">
            <v>09M062</v>
          </cell>
          <cell r="B1527" t="str">
            <v>Ulcères cutanés, niveau 2</v>
          </cell>
          <cell r="E1527" t="str">
            <v>D20</v>
          </cell>
          <cell r="F1527" t="str">
            <v>Tissu cutané et tissu sous-cutané</v>
          </cell>
        </row>
        <row r="1528">
          <cell r="A1528" t="str">
            <v>09M063</v>
          </cell>
          <cell r="B1528" t="str">
            <v>Ulcères cutanés, niveau 3</v>
          </cell>
          <cell r="E1528" t="str">
            <v>D20</v>
          </cell>
          <cell r="F1528" t="str">
            <v>Tissu cutané et tissu sous-cutané</v>
          </cell>
        </row>
        <row r="1529">
          <cell r="A1529" t="str">
            <v>09M064</v>
          </cell>
          <cell r="B1529" t="str">
            <v>Ulcères cutanés, niveau 4</v>
          </cell>
          <cell r="E1529" t="str">
            <v>D20</v>
          </cell>
          <cell r="F1529" t="str">
            <v>Tissu cutané et tissu sous-cutané</v>
          </cell>
        </row>
        <row r="1530">
          <cell r="A1530" t="str">
            <v>09M06T</v>
          </cell>
          <cell r="B1530" t="str">
            <v>Ulcères cutanés, très courte durée</v>
          </cell>
          <cell r="E1530" t="str">
            <v>D20</v>
          </cell>
          <cell r="F1530" t="str">
            <v>Tissu cutané et tissu sous-cutané</v>
          </cell>
        </row>
        <row r="1531">
          <cell r="A1531" t="str">
            <v>09M071</v>
          </cell>
          <cell r="B1531" t="str">
            <v>Autres affections dermatologiques, niveau 1</v>
          </cell>
          <cell r="E1531" t="str">
            <v>D20</v>
          </cell>
          <cell r="F1531" t="str">
            <v>Tissu cutané et tissu sous-cutané</v>
          </cell>
        </row>
        <row r="1532">
          <cell r="A1532" t="str">
            <v>09M072</v>
          </cell>
          <cell r="B1532" t="str">
            <v>Autres affections dermatologiques, niveau 2</v>
          </cell>
          <cell r="E1532" t="str">
            <v>D20</v>
          </cell>
          <cell r="F1532" t="str">
            <v>Tissu cutané et tissu sous-cutané</v>
          </cell>
        </row>
        <row r="1533">
          <cell r="A1533" t="str">
            <v>09M073</v>
          </cell>
          <cell r="B1533" t="str">
            <v>Autres affections dermatologiques, niveau 3</v>
          </cell>
          <cell r="E1533" t="str">
            <v>D20</v>
          </cell>
          <cell r="F1533" t="str">
            <v>Tissu cutané et tissu sous-cutané</v>
          </cell>
        </row>
        <row r="1534">
          <cell r="A1534" t="str">
            <v>09M074</v>
          </cell>
          <cell r="B1534" t="str">
            <v>Autres affections dermatologiques, niveau 4</v>
          </cell>
          <cell r="E1534" t="str">
            <v>D20</v>
          </cell>
          <cell r="F1534" t="str">
            <v>Tissu cutané et tissu sous-cutané</v>
          </cell>
        </row>
        <row r="1535">
          <cell r="A1535" t="str">
            <v>09M07T</v>
          </cell>
          <cell r="B1535" t="str">
            <v>Autres affections dermatologiques, très courte durée</v>
          </cell>
          <cell r="E1535" t="str">
            <v>D20</v>
          </cell>
          <cell r="F1535" t="str">
            <v>Tissu cutané et tissu sous-cutané</v>
          </cell>
        </row>
        <row r="1536">
          <cell r="A1536" t="str">
            <v>09M081</v>
          </cell>
          <cell r="B1536" t="str">
            <v>Affections dermatologiques sévères, niveau 1</v>
          </cell>
          <cell r="E1536" t="str">
            <v>D20</v>
          </cell>
          <cell r="F1536" t="str">
            <v>Tissu cutané et tissu sous-cutané</v>
          </cell>
        </row>
        <row r="1537">
          <cell r="A1537" t="str">
            <v>09M082</v>
          </cell>
          <cell r="B1537" t="str">
            <v>Affections dermatologiques sévères, niveau 2</v>
          </cell>
          <cell r="E1537" t="str">
            <v>D20</v>
          </cell>
          <cell r="F1537" t="str">
            <v>Tissu cutané et tissu sous-cutané</v>
          </cell>
        </row>
        <row r="1538">
          <cell r="A1538" t="str">
            <v>09M083</v>
          </cell>
          <cell r="B1538" t="str">
            <v>Affections dermatologiques sévères, niveau 3</v>
          </cell>
          <cell r="E1538" t="str">
            <v>D20</v>
          </cell>
          <cell r="F1538" t="str">
            <v>Tissu cutané et tissu sous-cutané</v>
          </cell>
        </row>
        <row r="1539">
          <cell r="A1539" t="str">
            <v>09M084</v>
          </cell>
          <cell r="B1539" t="str">
            <v>Affections dermatologiques sévères, niveau 4</v>
          </cell>
          <cell r="E1539" t="str">
            <v>D20</v>
          </cell>
          <cell r="F1539" t="str">
            <v>Tissu cutané et tissu sous-cutané</v>
          </cell>
        </row>
        <row r="1540">
          <cell r="A1540" t="str">
            <v>09M08T</v>
          </cell>
          <cell r="B1540" t="str">
            <v>Affections dermatologiques sévères, très courte durée</v>
          </cell>
          <cell r="E1540" t="str">
            <v>D20</v>
          </cell>
          <cell r="F1540" t="str">
            <v>Tissu cutané et tissu sous-cutané</v>
          </cell>
        </row>
        <row r="1541">
          <cell r="A1541" t="str">
            <v>09M091</v>
          </cell>
          <cell r="B1541" t="str">
            <v>Affections non malignes des seins, niveau 1</v>
          </cell>
          <cell r="E1541" t="str">
            <v>D12</v>
          </cell>
          <cell r="F1541" t="str">
            <v>Gynécologie - sein</v>
          </cell>
        </row>
        <row r="1542">
          <cell r="A1542" t="str">
            <v>09M092</v>
          </cell>
          <cell r="B1542" t="str">
            <v>Affections non malignes des seins, niveau 2</v>
          </cell>
          <cell r="E1542" t="str">
            <v>D12</v>
          </cell>
          <cell r="F1542" t="str">
            <v>Gynécologie - sein</v>
          </cell>
        </row>
        <row r="1543">
          <cell r="A1543" t="str">
            <v>09M093</v>
          </cell>
          <cell r="B1543" t="str">
            <v>Affections non malignes des seins, niveau 3</v>
          </cell>
          <cell r="E1543" t="str">
            <v>D12</v>
          </cell>
          <cell r="F1543" t="str">
            <v>Gynécologie - sein</v>
          </cell>
        </row>
        <row r="1544">
          <cell r="A1544" t="str">
            <v>09M094</v>
          </cell>
          <cell r="B1544" t="str">
            <v>Affections non malignes des seins, niveau 4</v>
          </cell>
          <cell r="E1544" t="str">
            <v>D12</v>
          </cell>
          <cell r="F1544" t="str">
            <v>Gynécologie - sein</v>
          </cell>
        </row>
        <row r="1545">
          <cell r="A1545" t="str">
            <v>09M09T</v>
          </cell>
          <cell r="B1545" t="str">
            <v>Affections non malignes des seins, très courte durée</v>
          </cell>
          <cell r="E1545" t="str">
            <v>D12</v>
          </cell>
          <cell r="F1545" t="str">
            <v>Gynécologie - sein</v>
          </cell>
        </row>
        <row r="1546">
          <cell r="A1546" t="str">
            <v>09M101</v>
          </cell>
          <cell r="B1546" t="str">
            <v>Tumeurs malignes des seins, niveau 1</v>
          </cell>
          <cell r="E1546" t="str">
            <v>D12</v>
          </cell>
          <cell r="F1546" t="str">
            <v>Gynécologie - sein</v>
          </cell>
        </row>
        <row r="1547">
          <cell r="A1547" t="str">
            <v>09M102</v>
          </cell>
          <cell r="B1547" t="str">
            <v>Tumeurs malignes des seins, niveau 2</v>
          </cell>
          <cell r="E1547" t="str">
            <v>D12</v>
          </cell>
          <cell r="F1547" t="str">
            <v>Gynécologie - sein</v>
          </cell>
        </row>
        <row r="1548">
          <cell r="A1548" t="str">
            <v>09M103</v>
          </cell>
          <cell r="B1548" t="str">
            <v>Tumeurs malignes des seins, niveau 3</v>
          </cell>
          <cell r="E1548" t="str">
            <v>D12</v>
          </cell>
          <cell r="F1548" t="str">
            <v>Gynécologie - sein</v>
          </cell>
        </row>
        <row r="1549">
          <cell r="A1549" t="str">
            <v>09M104</v>
          </cell>
          <cell r="B1549" t="str">
            <v>Tumeurs malignes des seins, niveau 4</v>
          </cell>
          <cell r="E1549" t="str">
            <v>D12</v>
          </cell>
          <cell r="F1549" t="str">
            <v>Gynécologie - sein</v>
          </cell>
        </row>
        <row r="1550">
          <cell r="A1550" t="str">
            <v>09M10T</v>
          </cell>
          <cell r="B1550" t="str">
            <v>Tumeurs malignes des seins, très courte durée</v>
          </cell>
          <cell r="E1550" t="str">
            <v>D12</v>
          </cell>
          <cell r="F1550" t="str">
            <v>Gynécologie - sein</v>
          </cell>
        </row>
        <row r="1551">
          <cell r="A1551" t="str">
            <v>09M111</v>
          </cell>
          <cell r="B1551" t="str">
            <v>Tumeurs de la peau, niveau 1</v>
          </cell>
          <cell r="E1551" t="str">
            <v>D20</v>
          </cell>
          <cell r="F1551" t="str">
            <v>Tissu cutané et tissu sous-cutané</v>
          </cell>
        </row>
        <row r="1552">
          <cell r="A1552" t="str">
            <v>09M112</v>
          </cell>
          <cell r="B1552" t="str">
            <v>Tumeurs de la peau, niveau 2</v>
          </cell>
          <cell r="E1552" t="str">
            <v>D20</v>
          </cell>
          <cell r="F1552" t="str">
            <v>Tissu cutané et tissu sous-cutané</v>
          </cell>
        </row>
        <row r="1553">
          <cell r="A1553" t="str">
            <v>09M113</v>
          </cell>
          <cell r="B1553" t="str">
            <v>Tumeurs de la peau, niveau 3</v>
          </cell>
          <cell r="E1553" t="str">
            <v>D20</v>
          </cell>
          <cell r="F1553" t="str">
            <v>Tissu cutané et tissu sous-cutané</v>
          </cell>
        </row>
        <row r="1554">
          <cell r="A1554" t="str">
            <v>09M114</v>
          </cell>
          <cell r="B1554" t="str">
            <v>Tumeurs de la peau, niveau 4</v>
          </cell>
          <cell r="E1554" t="str">
            <v>D20</v>
          </cell>
          <cell r="F1554" t="str">
            <v>Tissu cutané et tissu sous-cutané</v>
          </cell>
        </row>
        <row r="1555">
          <cell r="A1555" t="str">
            <v>09M11T</v>
          </cell>
          <cell r="B1555" t="str">
            <v>Tumeurs de la peau, très courte durée</v>
          </cell>
          <cell r="E1555" t="str">
            <v>D20</v>
          </cell>
          <cell r="F1555" t="str">
            <v>Tissu cutané et tissu sous-cutané</v>
          </cell>
        </row>
        <row r="1556">
          <cell r="A1556" t="str">
            <v>09M12Z</v>
          </cell>
          <cell r="B1556" t="str">
            <v>Explorations et surveillance des affections de la peau</v>
          </cell>
          <cell r="E1556" t="str">
            <v>D20</v>
          </cell>
          <cell r="F1556" t="str">
            <v>Tissu cutané et tissu sous-cutané</v>
          </cell>
        </row>
        <row r="1557">
          <cell r="A1557" t="str">
            <v>09M13Z</v>
          </cell>
          <cell r="B1557" t="str">
            <v>Explorations et surveillance des affections des seins</v>
          </cell>
          <cell r="E1557" t="str">
            <v>D12</v>
          </cell>
          <cell r="F1557" t="str">
            <v>Gynécologie - sein</v>
          </cell>
        </row>
        <row r="1558">
          <cell r="A1558" t="str">
            <v>09M14T</v>
          </cell>
          <cell r="B1558" t="str">
            <v>Symptômes et autres recours aux soins concernant les affections de la peau, très courte durée</v>
          </cell>
          <cell r="E1558" t="str">
            <v>D20</v>
          </cell>
          <cell r="F1558" t="str">
            <v>Tissu cutané et tissu sous-cutané</v>
          </cell>
        </row>
        <row r="1559">
          <cell r="A1559" t="str">
            <v>09M14Z</v>
          </cell>
          <cell r="B1559" t="str">
            <v>Symptômes et autres recours aux soins concernant les affections de la peau</v>
          </cell>
          <cell r="E1559" t="str">
            <v>D20</v>
          </cell>
          <cell r="F1559" t="str">
            <v>Tissu cutané et tissu sous-cutané</v>
          </cell>
        </row>
        <row r="1560">
          <cell r="A1560" t="str">
            <v>09M15Z</v>
          </cell>
          <cell r="B1560" t="str">
            <v>Symptômes et autres recours aux soins concernant les affections des seins</v>
          </cell>
          <cell r="E1560" t="str">
            <v>D12</v>
          </cell>
          <cell r="F1560" t="str">
            <v>Gynécologie - sein</v>
          </cell>
        </row>
        <row r="1561">
          <cell r="A1561" t="str">
            <v>09Z02A</v>
          </cell>
          <cell r="B1561" t="str">
            <v>Chirurgie esthétique, sans complication significative</v>
          </cell>
          <cell r="E1561" t="str">
            <v>D26</v>
          </cell>
          <cell r="F1561" t="str">
            <v>Activités inter spécialités, suivi thérapeutique d'affections connues</v>
          </cell>
        </row>
        <row r="1562">
          <cell r="A1562" t="str">
            <v>09Z02B</v>
          </cell>
          <cell r="B1562" t="str">
            <v>Chirurgie esthétique, avec complication significative</v>
          </cell>
          <cell r="E1562" t="str">
            <v>D26</v>
          </cell>
          <cell r="F1562" t="str">
            <v>Activités inter spécialités, suivi thérapeutique d'affections connues</v>
          </cell>
        </row>
        <row r="1563">
          <cell r="A1563" t="str">
            <v>10C021</v>
          </cell>
          <cell r="B1563" t="str">
            <v>Interventions sur l'hypophyse, niveau 1</v>
          </cell>
          <cell r="E1563" t="str">
            <v>D05</v>
          </cell>
          <cell r="F1563" t="str">
            <v>Système nerveux (hors cathétérismes vasculaires diagnostiques et interventionnels)</v>
          </cell>
        </row>
        <row r="1564">
          <cell r="A1564" t="str">
            <v>10C022</v>
          </cell>
          <cell r="B1564" t="str">
            <v>Interventions sur l'hypophyse, niveau 2</v>
          </cell>
          <cell r="E1564" t="str">
            <v>D05</v>
          </cell>
          <cell r="F1564" t="str">
            <v>Système nerveux (hors cathétérismes vasculaires diagnostiques et interventionnels)</v>
          </cell>
        </row>
        <row r="1565">
          <cell r="A1565" t="str">
            <v>10C023</v>
          </cell>
          <cell r="B1565" t="str">
            <v>Interventions sur l'hypophyse, niveau 3</v>
          </cell>
          <cell r="E1565" t="str">
            <v>D05</v>
          </cell>
          <cell r="F1565" t="str">
            <v>Système nerveux (hors cathétérismes vasculaires diagnostiques et interventionnels)</v>
          </cell>
        </row>
        <row r="1566">
          <cell r="A1566" t="str">
            <v>10C024</v>
          </cell>
          <cell r="B1566" t="str">
            <v>Interventions sur l'hypophyse, niveau 4</v>
          </cell>
          <cell r="E1566" t="str">
            <v>D05</v>
          </cell>
          <cell r="F1566" t="str">
            <v>Système nerveux (hors cathétérismes vasculaires diagnostiques et interventionnels)</v>
          </cell>
        </row>
        <row r="1567">
          <cell r="A1567" t="str">
            <v>10C031</v>
          </cell>
          <cell r="B1567" t="str">
            <v>Interventions sur les glandes surrénales, niveau 1</v>
          </cell>
          <cell r="E1567" t="str">
            <v>D15</v>
          </cell>
          <cell r="F1567" t="str">
            <v xml:space="preserve">Uro-néphrologie et génital </v>
          </cell>
        </row>
        <row r="1568">
          <cell r="A1568" t="str">
            <v>10C032</v>
          </cell>
          <cell r="B1568" t="str">
            <v>Interventions sur les glandes surrénales, niveau 2</v>
          </cell>
          <cell r="E1568" t="str">
            <v>D15</v>
          </cell>
          <cell r="F1568" t="str">
            <v xml:space="preserve">Uro-néphrologie et génital </v>
          </cell>
        </row>
        <row r="1569">
          <cell r="A1569" t="str">
            <v>10C033</v>
          </cell>
          <cell r="B1569" t="str">
            <v>Interventions sur les glandes surrénales, niveau 3</v>
          </cell>
          <cell r="E1569" t="str">
            <v>D15</v>
          </cell>
          <cell r="F1569" t="str">
            <v xml:space="preserve">Uro-néphrologie et génital </v>
          </cell>
        </row>
        <row r="1570">
          <cell r="A1570" t="str">
            <v>10C034</v>
          </cell>
          <cell r="B1570" t="str">
            <v>Interventions sur les glandes surrénales, niveau 4</v>
          </cell>
          <cell r="E1570" t="str">
            <v>D15</v>
          </cell>
          <cell r="F1570" t="str">
            <v xml:space="preserve">Uro-néphrologie et génital </v>
          </cell>
        </row>
        <row r="1571">
          <cell r="A1571" t="str">
            <v>10C051</v>
          </cell>
          <cell r="B1571" t="str">
            <v>Interventions sur les parathyroïdes, niveau 1</v>
          </cell>
          <cell r="E1571" t="str">
            <v>D19</v>
          </cell>
          <cell r="F1571" t="str">
            <v>Endocrinologie</v>
          </cell>
        </row>
        <row r="1572">
          <cell r="A1572" t="str">
            <v>10C052</v>
          </cell>
          <cell r="B1572" t="str">
            <v>Interventions sur les parathyroïdes, niveau 2</v>
          </cell>
          <cell r="E1572" t="str">
            <v>D19</v>
          </cell>
          <cell r="F1572" t="str">
            <v>Endocrinologie</v>
          </cell>
        </row>
        <row r="1573">
          <cell r="A1573" t="str">
            <v>10C053</v>
          </cell>
          <cell r="B1573" t="str">
            <v>Interventions sur les parathyroïdes, niveau 3</v>
          </cell>
          <cell r="E1573" t="str">
            <v>D19</v>
          </cell>
          <cell r="F1573" t="str">
            <v>Endocrinologie</v>
          </cell>
        </row>
        <row r="1574">
          <cell r="A1574" t="str">
            <v>10C054</v>
          </cell>
          <cell r="B1574" t="str">
            <v>Interventions sur les parathyroïdes, niveau 4</v>
          </cell>
          <cell r="E1574" t="str">
            <v>D19</v>
          </cell>
          <cell r="F1574" t="str">
            <v>Endocrinologie</v>
          </cell>
        </row>
        <row r="1575">
          <cell r="A1575" t="str">
            <v>10C071</v>
          </cell>
          <cell r="B1575" t="str">
            <v>Interventions sur le tractus thyréoglosse, niveau 1</v>
          </cell>
          <cell r="E1575" t="str">
            <v>D19</v>
          </cell>
          <cell r="F1575" t="str">
            <v>Endocrinologie</v>
          </cell>
        </row>
        <row r="1576">
          <cell r="A1576" t="str">
            <v>10C072</v>
          </cell>
          <cell r="B1576" t="str">
            <v>Interventions sur le tractus thyréoglosse, niveau 2</v>
          </cell>
          <cell r="E1576" t="str">
            <v>D19</v>
          </cell>
          <cell r="F1576" t="str">
            <v>Endocrinologie</v>
          </cell>
        </row>
        <row r="1577">
          <cell r="A1577" t="str">
            <v>10C073</v>
          </cell>
          <cell r="B1577" t="str">
            <v>Interventions sur le tractus thyréoglosse, niveau 3</v>
          </cell>
          <cell r="E1577" t="str">
            <v>D19</v>
          </cell>
          <cell r="F1577" t="str">
            <v>Endocrinologie</v>
          </cell>
        </row>
        <row r="1578">
          <cell r="A1578" t="str">
            <v>10C074</v>
          </cell>
          <cell r="B1578" t="str">
            <v>Interventions sur le tractus thyréoglosse, niveau 4</v>
          </cell>
          <cell r="E1578" t="str">
            <v>D19</v>
          </cell>
          <cell r="F1578" t="str">
            <v>Endocrinologie</v>
          </cell>
        </row>
        <row r="1579">
          <cell r="A1579" t="str">
            <v>10C081</v>
          </cell>
          <cell r="B1579" t="str">
            <v>Autres interventions pour troubles endocriniens, métaboliques ou nutritionnels, niveau 1</v>
          </cell>
          <cell r="E1579" t="str">
            <v>D26</v>
          </cell>
          <cell r="F1579" t="str">
            <v>Activités inter spécialités, suivi thérapeutique d'affections connues</v>
          </cell>
        </row>
        <row r="1580">
          <cell r="A1580" t="str">
            <v>10C082</v>
          </cell>
          <cell r="B1580" t="str">
            <v>Autres interventions pour troubles endocriniens, métaboliques ou nutritionnels, niveau 2</v>
          </cell>
          <cell r="E1580" t="str">
            <v>D26</v>
          </cell>
          <cell r="F1580" t="str">
            <v>Activités inter spécialités, suivi thérapeutique d'affections connues</v>
          </cell>
        </row>
        <row r="1581">
          <cell r="A1581" t="str">
            <v>10C083</v>
          </cell>
          <cell r="B1581" t="str">
            <v>Autres interventions pour troubles endocriniens, métaboliques ou nutritionnels, niveau 3</v>
          </cell>
          <cell r="E1581" t="str">
            <v>D26</v>
          </cell>
          <cell r="F1581" t="str">
            <v>Activités inter spécialités, suivi thérapeutique d'affections connues</v>
          </cell>
        </row>
        <row r="1582">
          <cell r="A1582" t="str">
            <v>10C084</v>
          </cell>
          <cell r="B1582" t="str">
            <v>Autres interventions pour troubles endocriniens, métaboliques ou nutritionnels, niveau 4</v>
          </cell>
          <cell r="E1582" t="str">
            <v>D26</v>
          </cell>
          <cell r="F1582" t="str">
            <v>Activités inter spécialités, suivi thérapeutique d'affections connues</v>
          </cell>
        </row>
        <row r="1583">
          <cell r="A1583" t="str">
            <v>10C08J</v>
          </cell>
          <cell r="B1583" t="str">
            <v>Autres interventions pour troubles endocriniens, métaboliques ou nutritionnels, en ambulatoire</v>
          </cell>
          <cell r="E1583" t="str">
            <v>D26</v>
          </cell>
          <cell r="F1583" t="str">
            <v>Activités inter spécialités, suivi thérapeutique d'affections connues</v>
          </cell>
        </row>
        <row r="1584">
          <cell r="A1584" t="str">
            <v>10C091</v>
          </cell>
          <cell r="B1584" t="str">
            <v>Gastroplasties pour obésité, niveau 1</v>
          </cell>
          <cell r="E1584" t="str">
            <v>D01</v>
          </cell>
          <cell r="F1584" t="str">
            <v>Digestif</v>
          </cell>
        </row>
        <row r="1585">
          <cell r="A1585" t="str">
            <v>10C092</v>
          </cell>
          <cell r="B1585" t="str">
            <v>Gastroplasties pour obésité, niveau 2</v>
          </cell>
          <cell r="E1585" t="str">
            <v>D01</v>
          </cell>
          <cell r="F1585" t="str">
            <v>Digestif</v>
          </cell>
        </row>
        <row r="1586">
          <cell r="A1586" t="str">
            <v>10C093</v>
          </cell>
          <cell r="B1586" t="str">
            <v>Gastroplasties pour obésité, niveau 3</v>
          </cell>
          <cell r="E1586" t="str">
            <v>D01</v>
          </cell>
          <cell r="F1586" t="str">
            <v>Digestif</v>
          </cell>
        </row>
        <row r="1587">
          <cell r="A1587" t="str">
            <v>10C094</v>
          </cell>
          <cell r="B1587" t="str">
            <v>Gastroplasties pour obésité, niveau 4</v>
          </cell>
          <cell r="E1587" t="str">
            <v>D01</v>
          </cell>
          <cell r="F1587" t="str">
            <v>Digestif</v>
          </cell>
        </row>
        <row r="1588">
          <cell r="A1588" t="str">
            <v>10C101</v>
          </cell>
          <cell r="B1588" t="str">
            <v>Autres interventions pour obésité, niveau 1</v>
          </cell>
          <cell r="E1588" t="str">
            <v>D19</v>
          </cell>
          <cell r="F1588" t="str">
            <v>Endocrinologie</v>
          </cell>
        </row>
        <row r="1589">
          <cell r="A1589" t="str">
            <v>10C102</v>
          </cell>
          <cell r="B1589" t="str">
            <v>Autres interventions pour obésité, niveau 2</v>
          </cell>
          <cell r="E1589" t="str">
            <v>D19</v>
          </cell>
          <cell r="F1589" t="str">
            <v>Endocrinologie</v>
          </cell>
        </row>
        <row r="1590">
          <cell r="A1590" t="str">
            <v>10C103</v>
          </cell>
          <cell r="B1590" t="str">
            <v>Autres interventions pour obésité, niveau 3</v>
          </cell>
          <cell r="E1590" t="str">
            <v>D19</v>
          </cell>
          <cell r="F1590" t="str">
            <v>Endocrinologie</v>
          </cell>
        </row>
        <row r="1591">
          <cell r="A1591" t="str">
            <v>10C104</v>
          </cell>
          <cell r="B1591" t="str">
            <v>Autres interventions pour obésité, niveau 4</v>
          </cell>
          <cell r="E1591" t="str">
            <v>D19</v>
          </cell>
          <cell r="F1591" t="str">
            <v>Endocrinologie</v>
          </cell>
        </row>
        <row r="1592">
          <cell r="A1592" t="str">
            <v>10C111</v>
          </cell>
          <cell r="B1592" t="str">
            <v>Interventions sur la thyroïde pour tumeurs malignes, niveau 1</v>
          </cell>
          <cell r="E1592" t="str">
            <v>D19</v>
          </cell>
          <cell r="F1592" t="str">
            <v>Endocrinologie</v>
          </cell>
        </row>
        <row r="1593">
          <cell r="A1593" t="str">
            <v>10C112</v>
          </cell>
          <cell r="B1593" t="str">
            <v>Interventions sur la thyroïde pour tumeurs malignes, niveau 2</v>
          </cell>
          <cell r="E1593" t="str">
            <v>D19</v>
          </cell>
          <cell r="F1593" t="str">
            <v>Endocrinologie</v>
          </cell>
        </row>
        <row r="1594">
          <cell r="A1594" t="str">
            <v>10C113</v>
          </cell>
          <cell r="B1594" t="str">
            <v>Interventions sur la thyroïde pour tumeurs malignes, niveau 3</v>
          </cell>
          <cell r="E1594" t="str">
            <v>D19</v>
          </cell>
          <cell r="F1594" t="str">
            <v>Endocrinologie</v>
          </cell>
        </row>
        <row r="1595">
          <cell r="A1595" t="str">
            <v>10C114</v>
          </cell>
          <cell r="B1595" t="str">
            <v>Interventions sur la thyroïde pour tumeurs malignes, niveau 4</v>
          </cell>
          <cell r="E1595" t="str">
            <v>D19</v>
          </cell>
          <cell r="F1595" t="str">
            <v>Endocrinologie</v>
          </cell>
        </row>
        <row r="1596">
          <cell r="A1596" t="str">
            <v>10C121</v>
          </cell>
          <cell r="B1596" t="str">
            <v>Interventions sur la thyroïde pour affections non malignes, niveau 1</v>
          </cell>
          <cell r="E1596" t="str">
            <v>D19</v>
          </cell>
          <cell r="F1596" t="str">
            <v>Endocrinologie</v>
          </cell>
        </row>
        <row r="1597">
          <cell r="A1597" t="str">
            <v>10C122</v>
          </cell>
          <cell r="B1597" t="str">
            <v>Interventions sur la thyroïde pour affections non malignes, niveau 2</v>
          </cell>
          <cell r="E1597" t="str">
            <v>D19</v>
          </cell>
          <cell r="F1597" t="str">
            <v>Endocrinologie</v>
          </cell>
        </row>
        <row r="1598">
          <cell r="A1598" t="str">
            <v>10C123</v>
          </cell>
          <cell r="B1598" t="str">
            <v>Interventions sur la thyroïde pour affections non malignes, niveau 3</v>
          </cell>
          <cell r="E1598" t="str">
            <v>D19</v>
          </cell>
          <cell r="F1598" t="str">
            <v>Endocrinologie</v>
          </cell>
        </row>
        <row r="1599">
          <cell r="A1599" t="str">
            <v>10C124</v>
          </cell>
          <cell r="B1599" t="str">
            <v>Interventions sur la thyroïde pour affections non malignes, niveau 4</v>
          </cell>
          <cell r="E1599" t="str">
            <v>D19</v>
          </cell>
          <cell r="F1599" t="str">
            <v>Endocrinologie</v>
          </cell>
        </row>
        <row r="1600">
          <cell r="A1600" t="str">
            <v>10C131</v>
          </cell>
          <cell r="B1600" t="str">
            <v>Interventions digestives autres que les gastroplasties, pour obésité, niveau 1</v>
          </cell>
          <cell r="E1600" t="str">
            <v>D01</v>
          </cell>
          <cell r="F1600" t="str">
            <v>Digestif</v>
          </cell>
        </row>
        <row r="1601">
          <cell r="A1601" t="str">
            <v>10C132</v>
          </cell>
          <cell r="B1601" t="str">
            <v>Interventions digestives autres que les gastroplasties, pour obésité, niveau 2</v>
          </cell>
          <cell r="E1601" t="str">
            <v>D01</v>
          </cell>
          <cell r="F1601" t="str">
            <v>Digestif</v>
          </cell>
        </row>
        <row r="1602">
          <cell r="A1602" t="str">
            <v>10C133</v>
          </cell>
          <cell r="B1602" t="str">
            <v>Interventions digestives autres que les gastroplasties, pour obésité, niveau 3</v>
          </cell>
          <cell r="E1602" t="str">
            <v>D01</v>
          </cell>
          <cell r="F1602" t="str">
            <v>Digestif</v>
          </cell>
        </row>
        <row r="1603">
          <cell r="A1603" t="str">
            <v>10C134</v>
          </cell>
          <cell r="B1603" t="str">
            <v>Interventions digestives autres que les gastroplasties, pour obésité, niveau 4</v>
          </cell>
          <cell r="E1603" t="str">
            <v>D01</v>
          </cell>
          <cell r="F1603" t="str">
            <v>Digestif</v>
          </cell>
        </row>
        <row r="1604">
          <cell r="A1604" t="str">
            <v>10M021</v>
          </cell>
          <cell r="B1604" t="str">
            <v>Diabète, âge supérieur à 35 ans, niveau 1</v>
          </cell>
          <cell r="E1604" t="str">
            <v>D19</v>
          </cell>
          <cell r="F1604" t="str">
            <v>Endocrinologie</v>
          </cell>
        </row>
        <row r="1605">
          <cell r="A1605" t="str">
            <v>10M022</v>
          </cell>
          <cell r="B1605" t="str">
            <v>Diabète, âge supérieur à 35 ans, niveau 2</v>
          </cell>
          <cell r="E1605" t="str">
            <v>D19</v>
          </cell>
          <cell r="F1605" t="str">
            <v>Endocrinologie</v>
          </cell>
        </row>
        <row r="1606">
          <cell r="A1606" t="str">
            <v>10M023</v>
          </cell>
          <cell r="B1606" t="str">
            <v>Diabète, âge supérieur à 35 ans, niveau 3</v>
          </cell>
          <cell r="E1606" t="str">
            <v>D19</v>
          </cell>
          <cell r="F1606" t="str">
            <v>Endocrinologie</v>
          </cell>
        </row>
        <row r="1607">
          <cell r="A1607" t="str">
            <v>10M024</v>
          </cell>
          <cell r="B1607" t="str">
            <v>Diabète, âge supérieur à 35 ans, niveau 4</v>
          </cell>
          <cell r="E1607" t="str">
            <v>D19</v>
          </cell>
          <cell r="F1607" t="str">
            <v>Endocrinologie</v>
          </cell>
        </row>
        <row r="1608">
          <cell r="A1608" t="str">
            <v>10M02T</v>
          </cell>
          <cell r="B1608" t="str">
            <v>Diabète, âge supérieur à 35 ans, très courte durée</v>
          </cell>
          <cell r="E1608" t="str">
            <v>D19</v>
          </cell>
          <cell r="F1608" t="str">
            <v>Endocrinologie</v>
          </cell>
        </row>
        <row r="1609">
          <cell r="A1609" t="str">
            <v>10M031</v>
          </cell>
          <cell r="B1609" t="str">
            <v>Diabète, âge inférieur à 36 ans, niveau 1</v>
          </cell>
          <cell r="E1609" t="str">
            <v>D19</v>
          </cell>
          <cell r="F1609" t="str">
            <v>Endocrinologie</v>
          </cell>
        </row>
        <row r="1610">
          <cell r="A1610" t="str">
            <v>10M032</v>
          </cell>
          <cell r="B1610" t="str">
            <v>Diabète, âge inférieur à 36 ans, niveau 2</v>
          </cell>
          <cell r="E1610" t="str">
            <v>D19</v>
          </cell>
          <cell r="F1610" t="str">
            <v>Endocrinologie</v>
          </cell>
        </row>
        <row r="1611">
          <cell r="A1611" t="str">
            <v>10M033</v>
          </cell>
          <cell r="B1611" t="str">
            <v>Diabète, âge inférieur à 36 ans, niveau 3</v>
          </cell>
          <cell r="E1611" t="str">
            <v>D19</v>
          </cell>
          <cell r="F1611" t="str">
            <v>Endocrinologie</v>
          </cell>
        </row>
        <row r="1612">
          <cell r="A1612" t="str">
            <v>10M034</v>
          </cell>
          <cell r="B1612" t="str">
            <v>Diabète, âge inférieur à 36 ans, niveau 4</v>
          </cell>
          <cell r="E1612" t="str">
            <v>D19</v>
          </cell>
          <cell r="F1612" t="str">
            <v>Endocrinologie</v>
          </cell>
        </row>
        <row r="1613">
          <cell r="A1613" t="str">
            <v>10M03T</v>
          </cell>
          <cell r="B1613" t="str">
            <v>Diabète, âge inférieur à 36 ans, très courte durée</v>
          </cell>
          <cell r="E1613" t="str">
            <v>D19</v>
          </cell>
          <cell r="F1613" t="str">
            <v>Endocrinologie</v>
          </cell>
        </row>
        <row r="1614">
          <cell r="A1614" t="str">
            <v>10M071</v>
          </cell>
          <cell r="B1614" t="str">
            <v>Autres troubles endocriniens, niveau 1</v>
          </cell>
          <cell r="E1614" t="str">
            <v>D19</v>
          </cell>
          <cell r="F1614" t="str">
            <v>Endocrinologie</v>
          </cell>
        </row>
        <row r="1615">
          <cell r="A1615" t="str">
            <v>10M072</v>
          </cell>
          <cell r="B1615" t="str">
            <v>Autres troubles endocriniens, niveau 2</v>
          </cell>
          <cell r="E1615" t="str">
            <v>D19</v>
          </cell>
          <cell r="F1615" t="str">
            <v>Endocrinologie</v>
          </cell>
        </row>
        <row r="1616">
          <cell r="A1616" t="str">
            <v>10M073</v>
          </cell>
          <cell r="B1616" t="str">
            <v>Autres troubles endocriniens, niveau 3</v>
          </cell>
          <cell r="E1616" t="str">
            <v>D19</v>
          </cell>
          <cell r="F1616" t="str">
            <v>Endocrinologie</v>
          </cell>
        </row>
        <row r="1617">
          <cell r="A1617" t="str">
            <v>10M074</v>
          </cell>
          <cell r="B1617" t="str">
            <v>Autres troubles endocriniens, niveau 4</v>
          </cell>
          <cell r="E1617" t="str">
            <v>D19</v>
          </cell>
          <cell r="F1617" t="str">
            <v>Endocrinologie</v>
          </cell>
        </row>
        <row r="1618">
          <cell r="A1618" t="str">
            <v>10M07T</v>
          </cell>
          <cell r="B1618" t="str">
            <v>Autres troubles endocriniens, très courte durée</v>
          </cell>
          <cell r="E1618" t="str">
            <v>D19</v>
          </cell>
          <cell r="F1618" t="str">
            <v>Endocrinologie</v>
          </cell>
        </row>
        <row r="1619">
          <cell r="A1619" t="str">
            <v>10M081</v>
          </cell>
          <cell r="B1619" t="str">
            <v>Acidocétose et coma diabétique, niveau 1</v>
          </cell>
          <cell r="E1619" t="str">
            <v>D19</v>
          </cell>
          <cell r="F1619" t="str">
            <v>Endocrinologie</v>
          </cell>
        </row>
        <row r="1620">
          <cell r="A1620" t="str">
            <v>10M082</v>
          </cell>
          <cell r="B1620" t="str">
            <v>Acidocétose et coma diabétique, niveau 2</v>
          </cell>
          <cell r="E1620" t="str">
            <v>D19</v>
          </cell>
          <cell r="F1620" t="str">
            <v>Endocrinologie</v>
          </cell>
        </row>
        <row r="1621">
          <cell r="A1621" t="str">
            <v>10M083</v>
          </cell>
          <cell r="B1621" t="str">
            <v>Acidocétose et coma diabétique, niveau 3</v>
          </cell>
          <cell r="E1621" t="str">
            <v>D19</v>
          </cell>
          <cell r="F1621" t="str">
            <v>Endocrinologie</v>
          </cell>
        </row>
        <row r="1622">
          <cell r="A1622" t="str">
            <v>10M084</v>
          </cell>
          <cell r="B1622" t="str">
            <v>Acidocétose et coma diabétique, niveau 4</v>
          </cell>
          <cell r="E1622" t="str">
            <v>D19</v>
          </cell>
          <cell r="F1622" t="str">
            <v>Endocrinologie</v>
          </cell>
        </row>
        <row r="1623">
          <cell r="A1623" t="str">
            <v>10M08T</v>
          </cell>
          <cell r="B1623" t="str">
            <v>Acidocétose et coma diabétique, très courte durée</v>
          </cell>
          <cell r="E1623" t="str">
            <v>D19</v>
          </cell>
          <cell r="F1623" t="str">
            <v>Endocrinologie</v>
          </cell>
        </row>
        <row r="1624">
          <cell r="A1624" t="str">
            <v>10M091</v>
          </cell>
          <cell r="B1624" t="str">
            <v>Obésité, niveau 1</v>
          </cell>
          <cell r="E1624" t="str">
            <v>D19</v>
          </cell>
          <cell r="F1624" t="str">
            <v>Endocrinologie</v>
          </cell>
        </row>
        <row r="1625">
          <cell r="A1625" t="str">
            <v>10M092</v>
          </cell>
          <cell r="B1625" t="str">
            <v>Obésité, niveau 2</v>
          </cell>
          <cell r="E1625" t="str">
            <v>D19</v>
          </cell>
          <cell r="F1625" t="str">
            <v>Endocrinologie</v>
          </cell>
        </row>
        <row r="1626">
          <cell r="A1626" t="str">
            <v>10M093</v>
          </cell>
          <cell r="B1626" t="str">
            <v>Obésité, niveau 3</v>
          </cell>
          <cell r="E1626" t="str">
            <v>D19</v>
          </cell>
          <cell r="F1626" t="str">
            <v>Endocrinologie</v>
          </cell>
        </row>
        <row r="1627">
          <cell r="A1627" t="str">
            <v>10M094</v>
          </cell>
          <cell r="B1627" t="str">
            <v>Obésité, niveau 4</v>
          </cell>
          <cell r="E1627" t="str">
            <v>D19</v>
          </cell>
          <cell r="F1627" t="str">
            <v>Endocrinologie</v>
          </cell>
        </row>
        <row r="1628">
          <cell r="A1628" t="str">
            <v>10M09T</v>
          </cell>
          <cell r="B1628" t="str">
            <v>Obésité, très courte durée</v>
          </cell>
          <cell r="E1628" t="str">
            <v>D19</v>
          </cell>
          <cell r="F1628" t="str">
            <v>Endocrinologie</v>
          </cell>
        </row>
        <row r="1629">
          <cell r="A1629" t="str">
            <v>10M101</v>
          </cell>
          <cell r="B1629" t="str">
            <v>Maladies métaboliques congénitales sévères, niveau 1</v>
          </cell>
          <cell r="E1629" t="str">
            <v>D19</v>
          </cell>
          <cell r="F1629" t="str">
            <v>Endocrinologie</v>
          </cell>
        </row>
        <row r="1630">
          <cell r="A1630" t="str">
            <v>10M102</v>
          </cell>
          <cell r="B1630" t="str">
            <v>Maladies métaboliques congénitales sévères, niveau 2</v>
          </cell>
          <cell r="E1630" t="str">
            <v>D19</v>
          </cell>
          <cell r="F1630" t="str">
            <v>Endocrinologie</v>
          </cell>
        </row>
        <row r="1631">
          <cell r="A1631" t="str">
            <v>10M103</v>
          </cell>
          <cell r="B1631" t="str">
            <v>Maladies métaboliques congénitales sévères, niveau 3</v>
          </cell>
          <cell r="E1631" t="str">
            <v>D19</v>
          </cell>
          <cell r="F1631" t="str">
            <v>Endocrinologie</v>
          </cell>
        </row>
        <row r="1632">
          <cell r="A1632" t="str">
            <v>10M104</v>
          </cell>
          <cell r="B1632" t="str">
            <v>Maladies métaboliques congénitales sévères, niveau 4</v>
          </cell>
          <cell r="E1632" t="str">
            <v>D19</v>
          </cell>
          <cell r="F1632" t="str">
            <v>Endocrinologie</v>
          </cell>
        </row>
        <row r="1633">
          <cell r="A1633" t="str">
            <v>10M10T</v>
          </cell>
          <cell r="B1633" t="str">
            <v>Maladies métaboliques congénitales sévères, très courte durée</v>
          </cell>
          <cell r="E1633" t="str">
            <v>D19</v>
          </cell>
          <cell r="F1633" t="str">
            <v>Endocrinologie</v>
          </cell>
        </row>
        <row r="1634">
          <cell r="A1634" t="str">
            <v>10M111</v>
          </cell>
          <cell r="B1634" t="str">
            <v>Autres maladies métaboliques congénitales, niveau 1</v>
          </cell>
          <cell r="E1634" t="str">
            <v>D19</v>
          </cell>
          <cell r="F1634" t="str">
            <v>Endocrinologie</v>
          </cell>
        </row>
        <row r="1635">
          <cell r="A1635" t="str">
            <v>10M112</v>
          </cell>
          <cell r="B1635" t="str">
            <v>Autres maladies métaboliques congénitales, niveau 2</v>
          </cell>
          <cell r="E1635" t="str">
            <v>D19</v>
          </cell>
          <cell r="F1635" t="str">
            <v>Endocrinologie</v>
          </cell>
        </row>
        <row r="1636">
          <cell r="A1636" t="str">
            <v>10M113</v>
          </cell>
          <cell r="B1636" t="str">
            <v>Autres maladies métaboliques congénitales, niveau 3</v>
          </cell>
          <cell r="E1636" t="str">
            <v>D19</v>
          </cell>
          <cell r="F1636" t="str">
            <v>Endocrinologie</v>
          </cell>
        </row>
        <row r="1637">
          <cell r="A1637" t="str">
            <v>10M114</v>
          </cell>
          <cell r="B1637" t="str">
            <v>Autres maladies métaboliques congénitales, niveau 4</v>
          </cell>
          <cell r="E1637" t="str">
            <v>D19</v>
          </cell>
          <cell r="F1637" t="str">
            <v>Endocrinologie</v>
          </cell>
        </row>
        <row r="1638">
          <cell r="A1638" t="str">
            <v>10M11T</v>
          </cell>
          <cell r="B1638" t="str">
            <v>Autres maladies métaboliques congénitales, très courte durée</v>
          </cell>
          <cell r="E1638" t="str">
            <v>D19</v>
          </cell>
          <cell r="F1638" t="str">
            <v>Endocrinologie</v>
          </cell>
        </row>
        <row r="1639">
          <cell r="A1639" t="str">
            <v>10M121</v>
          </cell>
          <cell r="B1639" t="str">
            <v>Tumeurs des glandes endocrines, niveau 1</v>
          </cell>
          <cell r="E1639" t="str">
            <v>D19</v>
          </cell>
          <cell r="F1639" t="str">
            <v>Endocrinologie</v>
          </cell>
        </row>
        <row r="1640">
          <cell r="A1640" t="str">
            <v>10M122</v>
          </cell>
          <cell r="B1640" t="str">
            <v>Tumeurs des glandes endocrines, niveau 2</v>
          </cell>
          <cell r="E1640" t="str">
            <v>D19</v>
          </cell>
          <cell r="F1640" t="str">
            <v>Endocrinologie</v>
          </cell>
        </row>
        <row r="1641">
          <cell r="A1641" t="str">
            <v>10M123</v>
          </cell>
          <cell r="B1641" t="str">
            <v>Tumeurs des glandes endocrines, niveau 3</v>
          </cell>
          <cell r="E1641" t="str">
            <v>D19</v>
          </cell>
          <cell r="F1641" t="str">
            <v>Endocrinologie</v>
          </cell>
        </row>
        <row r="1642">
          <cell r="A1642" t="str">
            <v>10M124</v>
          </cell>
          <cell r="B1642" t="str">
            <v>Tumeurs des glandes endocrines, niveau 4</v>
          </cell>
          <cell r="E1642" t="str">
            <v>D19</v>
          </cell>
          <cell r="F1642" t="str">
            <v>Endocrinologie</v>
          </cell>
        </row>
        <row r="1643">
          <cell r="A1643" t="str">
            <v>10M12T</v>
          </cell>
          <cell r="B1643" t="str">
            <v>Tumeurs des glandes endocrines, très courte durée</v>
          </cell>
          <cell r="E1643" t="str">
            <v>D19</v>
          </cell>
          <cell r="F1643" t="str">
            <v>Endocrinologie</v>
          </cell>
        </row>
        <row r="1644">
          <cell r="A1644" t="str">
            <v>10M13Z</v>
          </cell>
          <cell r="B1644" t="str">
            <v>Explorations et surveillance pour affections endocriniennes et métaboliques</v>
          </cell>
          <cell r="E1644" t="str">
            <v>D19</v>
          </cell>
          <cell r="F1644" t="str">
            <v>Endocrinologie</v>
          </cell>
        </row>
        <row r="1645">
          <cell r="A1645" t="str">
            <v>10M14T</v>
          </cell>
          <cell r="B1645" t="str">
            <v>Symptômes et autres recours aux soins de la CMD 10, très courte durée</v>
          </cell>
          <cell r="E1645" t="str">
            <v>D19</v>
          </cell>
          <cell r="F1645" t="str">
            <v>Endocrinologie</v>
          </cell>
        </row>
        <row r="1646">
          <cell r="A1646" t="str">
            <v>10M14Z</v>
          </cell>
          <cell r="B1646" t="str">
            <v>Symptômes et autres recours aux soins de la CMD 10</v>
          </cell>
          <cell r="E1646" t="str">
            <v>D19</v>
          </cell>
          <cell r="F1646" t="str">
            <v>Endocrinologie</v>
          </cell>
        </row>
        <row r="1647">
          <cell r="A1647" t="str">
            <v>10M151</v>
          </cell>
          <cell r="B1647" t="str">
            <v>Troubles métaboliques, âge inférieur à 18 ans, niveau 1</v>
          </cell>
          <cell r="E1647" t="str">
            <v>D19</v>
          </cell>
          <cell r="F1647" t="str">
            <v>Endocrinologie</v>
          </cell>
        </row>
        <row r="1648">
          <cell r="A1648" t="str">
            <v>10M152</v>
          </cell>
          <cell r="B1648" t="str">
            <v>Troubles métaboliques, âge inférieur à 18 ans, niveau 2</v>
          </cell>
          <cell r="E1648" t="str">
            <v>D19</v>
          </cell>
          <cell r="F1648" t="str">
            <v>Endocrinologie</v>
          </cell>
        </row>
        <row r="1649">
          <cell r="A1649" t="str">
            <v>10M153</v>
          </cell>
          <cell r="B1649" t="str">
            <v>Troubles métaboliques, âge inférieur à 18 ans, niveau 3</v>
          </cell>
          <cell r="E1649" t="str">
            <v>D19</v>
          </cell>
          <cell r="F1649" t="str">
            <v>Endocrinologie</v>
          </cell>
        </row>
        <row r="1650">
          <cell r="A1650" t="str">
            <v>10M154</v>
          </cell>
          <cell r="B1650" t="str">
            <v>Troubles métaboliques, âge inférieur à 18 ans, niveau 4</v>
          </cell>
          <cell r="E1650" t="str">
            <v>D19</v>
          </cell>
          <cell r="F1650" t="str">
            <v>Endocrinologie</v>
          </cell>
        </row>
        <row r="1651">
          <cell r="A1651" t="str">
            <v>10M15T</v>
          </cell>
          <cell r="B1651" t="str">
            <v>Troubles métaboliques, âge inférieur à 18 ans, très courte durée</v>
          </cell>
          <cell r="E1651" t="str">
            <v>D19</v>
          </cell>
          <cell r="F1651" t="str">
            <v>Endocrinologie</v>
          </cell>
        </row>
        <row r="1652">
          <cell r="A1652" t="str">
            <v>10M161</v>
          </cell>
          <cell r="B1652" t="str">
            <v>Troubles métaboliques, âge supérieur à 17 ans, niveau 1</v>
          </cell>
          <cell r="E1652" t="str">
            <v>D19</v>
          </cell>
          <cell r="F1652" t="str">
            <v>Endocrinologie</v>
          </cell>
        </row>
        <row r="1653">
          <cell r="A1653" t="str">
            <v>10M162</v>
          </cell>
          <cell r="B1653" t="str">
            <v>Troubles métaboliques, âge supérieur à 17 ans, niveau 2</v>
          </cell>
          <cell r="E1653" t="str">
            <v>D19</v>
          </cell>
          <cell r="F1653" t="str">
            <v>Endocrinologie</v>
          </cell>
        </row>
        <row r="1654">
          <cell r="A1654" t="str">
            <v>10M163</v>
          </cell>
          <cell r="B1654" t="str">
            <v>Troubles métaboliques, âge supérieur à 17 ans, niveau 3</v>
          </cell>
          <cell r="E1654" t="str">
            <v>D19</v>
          </cell>
          <cell r="F1654" t="str">
            <v>Endocrinologie</v>
          </cell>
        </row>
        <row r="1655">
          <cell r="A1655" t="str">
            <v>10M164</v>
          </cell>
          <cell r="B1655" t="str">
            <v>Troubles métaboliques, âge supérieur à 17 ans, niveau 4</v>
          </cell>
          <cell r="E1655" t="str">
            <v>D19</v>
          </cell>
          <cell r="F1655" t="str">
            <v>Endocrinologie</v>
          </cell>
        </row>
        <row r="1656">
          <cell r="A1656" t="str">
            <v>10M16T</v>
          </cell>
          <cell r="B1656" t="str">
            <v>Troubles métaboliques, âge supérieur à 17 ans, très courte durée</v>
          </cell>
          <cell r="E1656" t="str">
            <v>D19</v>
          </cell>
          <cell r="F1656" t="str">
            <v>Endocrinologie</v>
          </cell>
        </row>
        <row r="1657">
          <cell r="A1657" t="str">
            <v>10M171</v>
          </cell>
          <cell r="B1657" t="str">
            <v>Troubles nutritionnels divers, âge inférieur à 18 ans, niveau 1</v>
          </cell>
          <cell r="E1657" t="str">
            <v>D19</v>
          </cell>
          <cell r="F1657" t="str">
            <v>Endocrinologie</v>
          </cell>
        </row>
        <row r="1658">
          <cell r="A1658" t="str">
            <v>10M172</v>
          </cell>
          <cell r="B1658" t="str">
            <v>Troubles nutritionnels divers, âge inférieur à 18 ans, niveau 2</v>
          </cell>
          <cell r="E1658" t="str">
            <v>D19</v>
          </cell>
          <cell r="F1658" t="str">
            <v>Endocrinologie</v>
          </cell>
        </row>
        <row r="1659">
          <cell r="A1659" t="str">
            <v>10M173</v>
          </cell>
          <cell r="B1659" t="str">
            <v>Troubles nutritionnels divers, âge inférieur à 18 ans, niveau 3</v>
          </cell>
          <cell r="E1659" t="str">
            <v>D19</v>
          </cell>
          <cell r="F1659" t="str">
            <v>Endocrinologie</v>
          </cell>
        </row>
        <row r="1660">
          <cell r="A1660" t="str">
            <v>10M174</v>
          </cell>
          <cell r="B1660" t="str">
            <v>Troubles nutritionnels divers, âge inférieur à 18 ans, niveau 4</v>
          </cell>
          <cell r="E1660" t="str">
            <v>D19</v>
          </cell>
          <cell r="F1660" t="str">
            <v>Endocrinologie</v>
          </cell>
        </row>
        <row r="1661">
          <cell r="A1661" t="str">
            <v>10M17T</v>
          </cell>
          <cell r="B1661" t="str">
            <v>Troubles nutritionnels divers, âge inférieur à 18 ans, très courte durée</v>
          </cell>
          <cell r="E1661" t="str">
            <v>D19</v>
          </cell>
          <cell r="F1661" t="str">
            <v>Endocrinologie</v>
          </cell>
        </row>
        <row r="1662">
          <cell r="A1662" t="str">
            <v>10M181</v>
          </cell>
          <cell r="B1662" t="str">
            <v>Troubles nutritionnels divers, âge supérieur à 17 ans, niveau 1</v>
          </cell>
          <cell r="E1662" t="str">
            <v>D19</v>
          </cell>
          <cell r="F1662" t="str">
            <v>Endocrinologie</v>
          </cell>
        </row>
        <row r="1663">
          <cell r="A1663" t="str">
            <v>10M182</v>
          </cell>
          <cell r="B1663" t="str">
            <v>Troubles nutritionnels divers, âge supérieur à 17 ans, niveau 2</v>
          </cell>
          <cell r="E1663" t="str">
            <v>D19</v>
          </cell>
          <cell r="F1663" t="str">
            <v>Endocrinologie</v>
          </cell>
        </row>
        <row r="1664">
          <cell r="A1664" t="str">
            <v>10M183</v>
          </cell>
          <cell r="B1664" t="str">
            <v>Troubles nutritionnels divers, âge supérieur à 17 ans, niveau 3</v>
          </cell>
          <cell r="E1664" t="str">
            <v>D19</v>
          </cell>
          <cell r="F1664" t="str">
            <v>Endocrinologie</v>
          </cell>
        </row>
        <row r="1665">
          <cell r="A1665" t="str">
            <v>10M184</v>
          </cell>
          <cell r="B1665" t="str">
            <v>Troubles nutritionnels divers, âge supérieur à 17 ans, niveau 4</v>
          </cell>
          <cell r="E1665" t="str">
            <v>D19</v>
          </cell>
          <cell r="F1665" t="str">
            <v>Endocrinologie</v>
          </cell>
        </row>
        <row r="1666">
          <cell r="A1666" t="str">
            <v>10M18T</v>
          </cell>
          <cell r="B1666" t="str">
            <v>Troubles nutritionnels divers, âge supérieur à 17 ans, très courte durée</v>
          </cell>
          <cell r="E1666" t="str">
            <v>D19</v>
          </cell>
          <cell r="F1666" t="str">
            <v>Endocrinologie</v>
          </cell>
        </row>
        <row r="1667">
          <cell r="A1667" t="str">
            <v>10M191</v>
          </cell>
          <cell r="B1667" t="str">
            <v>Autres affections de la CMD 10 concernant majoritairement la petite enfance, niveau 1</v>
          </cell>
          <cell r="E1667" t="str">
            <v>D19</v>
          </cell>
          <cell r="F1667" t="str">
            <v>Endocrinologie</v>
          </cell>
        </row>
        <row r="1668">
          <cell r="A1668" t="str">
            <v>10M192</v>
          </cell>
          <cell r="B1668" t="str">
            <v>Autres affections de la CMD 10 concernant majoritairement la petite enfance, niveau 2</v>
          </cell>
          <cell r="E1668" t="str">
            <v>D19</v>
          </cell>
          <cell r="F1668" t="str">
            <v>Endocrinologie</v>
          </cell>
        </row>
        <row r="1669">
          <cell r="A1669" t="str">
            <v>10M193</v>
          </cell>
          <cell r="B1669" t="str">
            <v>Autres affections de la CMD 10 concernant majoritairement la petite enfance, niveau 3</v>
          </cell>
          <cell r="E1669" t="str">
            <v>D19</v>
          </cell>
          <cell r="F1669" t="str">
            <v>Endocrinologie</v>
          </cell>
        </row>
        <row r="1670">
          <cell r="A1670" t="str">
            <v>10M194</v>
          </cell>
          <cell r="B1670" t="str">
            <v>Autres affections de la CMD 10 concernant majoritairement la petite enfance, niveau 4</v>
          </cell>
          <cell r="E1670" t="str">
            <v>D19</v>
          </cell>
          <cell r="F1670" t="str">
            <v>Endocrinologie</v>
          </cell>
        </row>
        <row r="1671">
          <cell r="A1671" t="str">
            <v>10M201</v>
          </cell>
          <cell r="B1671" t="str">
            <v>Problèmes alimentaires du nouveau-né et du nourrisson, niveau 1</v>
          </cell>
          <cell r="E1671" t="str">
            <v>D19</v>
          </cell>
          <cell r="F1671" t="str">
            <v>Endocrinologie</v>
          </cell>
        </row>
        <row r="1672">
          <cell r="A1672" t="str">
            <v>10M202</v>
          </cell>
          <cell r="B1672" t="str">
            <v>Problèmes alimentaires du nouveau-né et du nourrisson, niveau 2</v>
          </cell>
          <cell r="E1672" t="str">
            <v>D19</v>
          </cell>
          <cell r="F1672" t="str">
            <v>Endocrinologie</v>
          </cell>
        </row>
        <row r="1673">
          <cell r="A1673" t="str">
            <v>10M203</v>
          </cell>
          <cell r="B1673" t="str">
            <v>Problèmes alimentaires du nouveau-né et du nourrisson, niveau 3</v>
          </cell>
          <cell r="E1673" t="str">
            <v>D19</v>
          </cell>
          <cell r="F1673" t="str">
            <v>Endocrinologie</v>
          </cell>
        </row>
        <row r="1674">
          <cell r="A1674" t="str">
            <v>10M204</v>
          </cell>
          <cell r="B1674" t="str">
            <v>Problèmes alimentaires du nouveau-né et du nourrisson, niveau 4</v>
          </cell>
          <cell r="E1674" t="str">
            <v>D19</v>
          </cell>
          <cell r="F1674" t="str">
            <v>Endocrinologie</v>
          </cell>
        </row>
        <row r="1675">
          <cell r="A1675" t="str">
            <v>11C021</v>
          </cell>
          <cell r="B1675" t="str">
            <v>Interventions sur les reins et les uretères et chirurgie majeure de la vessie pour une affection tumorale, niveau 1</v>
          </cell>
          <cell r="E1675" t="str">
            <v>D15</v>
          </cell>
          <cell r="F1675" t="str">
            <v xml:space="preserve">Uro-néphrologie et génital </v>
          </cell>
        </row>
        <row r="1676">
          <cell r="A1676" t="str">
            <v>11C022</v>
          </cell>
          <cell r="B1676" t="str">
            <v>Interventions sur les reins et les uretères et chirurgie majeure de la vessie pour une affection tumorale, niveau 2</v>
          </cell>
          <cell r="E1676" t="str">
            <v>D15</v>
          </cell>
          <cell r="F1676" t="str">
            <v xml:space="preserve">Uro-néphrologie et génital </v>
          </cell>
        </row>
        <row r="1677">
          <cell r="A1677" t="str">
            <v>11C023</v>
          </cell>
          <cell r="B1677" t="str">
            <v>Interventions sur les reins et les uretères et chirurgie majeure de la vessie pour une affection tumorale, niveau 3</v>
          </cell>
          <cell r="E1677" t="str">
            <v>D15</v>
          </cell>
          <cell r="F1677" t="str">
            <v xml:space="preserve">Uro-néphrologie et génital </v>
          </cell>
        </row>
        <row r="1678">
          <cell r="A1678" t="str">
            <v>11C024</v>
          </cell>
          <cell r="B1678" t="str">
            <v>Interventions sur les reins et les uretères et chirurgie majeure de la vessie pour une affection tumorale, niveau 4</v>
          </cell>
          <cell r="E1678" t="str">
            <v>D15</v>
          </cell>
          <cell r="F1678" t="str">
            <v xml:space="preserve">Uro-néphrologie et génital </v>
          </cell>
        </row>
        <row r="1679">
          <cell r="A1679" t="str">
            <v>11C031</v>
          </cell>
          <cell r="B1679" t="str">
            <v>Interventions sur les reins et les uretères et chirurgie majeure de la vessie pour une affection non tumorale, niveau 1</v>
          </cell>
          <cell r="E1679" t="str">
            <v>D15</v>
          </cell>
          <cell r="F1679" t="str">
            <v xml:space="preserve">Uro-néphrologie et génital </v>
          </cell>
        </row>
        <row r="1680">
          <cell r="A1680" t="str">
            <v>11C032</v>
          </cell>
          <cell r="B1680" t="str">
            <v>Interventions sur les reins et les uretères et chirurgie majeure de la vessie pour une affection non tumorale, niveau 2</v>
          </cell>
          <cell r="E1680" t="str">
            <v>D15</v>
          </cell>
          <cell r="F1680" t="str">
            <v xml:space="preserve">Uro-néphrologie et génital </v>
          </cell>
        </row>
        <row r="1681">
          <cell r="A1681" t="str">
            <v>11C033</v>
          </cell>
          <cell r="B1681" t="str">
            <v>Interventions sur les reins et les uretères et chirurgie majeure de la vessie pour une affection non tumorale, niveau 3</v>
          </cell>
          <cell r="E1681" t="str">
            <v>D15</v>
          </cell>
          <cell r="F1681" t="str">
            <v xml:space="preserve">Uro-néphrologie et génital </v>
          </cell>
        </row>
        <row r="1682">
          <cell r="A1682" t="str">
            <v>11C034</v>
          </cell>
          <cell r="B1682" t="str">
            <v>Interventions sur les reins et les uretères et chirurgie majeure de la vessie pour une affection non tumorale, niveau 4</v>
          </cell>
          <cell r="E1682" t="str">
            <v>D15</v>
          </cell>
          <cell r="F1682" t="str">
            <v xml:space="preserve">Uro-néphrologie et génital </v>
          </cell>
        </row>
        <row r="1683">
          <cell r="A1683" t="str">
            <v>11C041</v>
          </cell>
          <cell r="B1683" t="str">
            <v>Autres interventions sur la vessie à l'exception des interventions transurétrales, niveau 1</v>
          </cell>
          <cell r="E1683" t="str">
            <v>D15</v>
          </cell>
          <cell r="F1683" t="str">
            <v xml:space="preserve">Uro-néphrologie et génital </v>
          </cell>
        </row>
        <row r="1684">
          <cell r="A1684" t="str">
            <v>11C042</v>
          </cell>
          <cell r="B1684" t="str">
            <v>Autres interventions sur la vessie à l'exception des interventions transurétrales, niveau 2</v>
          </cell>
          <cell r="E1684" t="str">
            <v>D15</v>
          </cell>
          <cell r="F1684" t="str">
            <v xml:space="preserve">Uro-néphrologie et génital </v>
          </cell>
        </row>
        <row r="1685">
          <cell r="A1685" t="str">
            <v>11C043</v>
          </cell>
          <cell r="B1685" t="str">
            <v>Autres interventions sur la vessie à l'exception des interventions transurétrales, niveau 3</v>
          </cell>
          <cell r="E1685" t="str">
            <v>D15</v>
          </cell>
          <cell r="F1685" t="str">
            <v xml:space="preserve">Uro-néphrologie et génital </v>
          </cell>
        </row>
        <row r="1686">
          <cell r="A1686" t="str">
            <v>11C044</v>
          </cell>
          <cell r="B1686" t="str">
            <v>Autres interventions sur la vessie à l'exception des interventions transurétrales, niveau 4</v>
          </cell>
          <cell r="E1686" t="str">
            <v>D15</v>
          </cell>
          <cell r="F1686" t="str">
            <v xml:space="preserve">Uro-néphrologie et génital </v>
          </cell>
        </row>
        <row r="1687">
          <cell r="A1687" t="str">
            <v>11C04J</v>
          </cell>
          <cell r="B1687" t="str">
            <v>Autres interventions sur la vessie à l'exception des interventions transurétrales, en ambulatoire</v>
          </cell>
          <cell r="E1687" t="str">
            <v>D15</v>
          </cell>
          <cell r="F1687" t="str">
            <v xml:space="preserve">Uro-néphrologie et génital </v>
          </cell>
        </row>
        <row r="1688">
          <cell r="A1688" t="str">
            <v>11C061</v>
          </cell>
          <cell r="B1688" t="str">
            <v>Interventions sur l'urètre, âge inférieur à 18 ans, niveau 1</v>
          </cell>
          <cell r="E1688" t="str">
            <v>D15</v>
          </cell>
          <cell r="F1688" t="str">
            <v xml:space="preserve">Uro-néphrologie et génital </v>
          </cell>
        </row>
        <row r="1689">
          <cell r="A1689" t="str">
            <v>11C062</v>
          </cell>
          <cell r="B1689" t="str">
            <v>Interventions sur l'urètre, âge inférieur à 18 ans, niveau 2</v>
          </cell>
          <cell r="E1689" t="str">
            <v>D15</v>
          </cell>
          <cell r="F1689" t="str">
            <v xml:space="preserve">Uro-néphrologie et génital </v>
          </cell>
        </row>
        <row r="1690">
          <cell r="A1690" t="str">
            <v>11C063</v>
          </cell>
          <cell r="B1690" t="str">
            <v>Interventions sur l'urètre, âge inférieur à 18 ans, niveau 3</v>
          </cell>
          <cell r="E1690" t="str">
            <v>D15</v>
          </cell>
          <cell r="F1690" t="str">
            <v xml:space="preserve">Uro-néphrologie et génital </v>
          </cell>
        </row>
        <row r="1691">
          <cell r="A1691" t="str">
            <v>11C064</v>
          </cell>
          <cell r="B1691" t="str">
            <v>Interventions sur l'urètre, âge inférieur à 18 ans, niveau 4</v>
          </cell>
          <cell r="E1691" t="str">
            <v>D15</v>
          </cell>
          <cell r="F1691" t="str">
            <v xml:space="preserve">Uro-néphrologie et génital </v>
          </cell>
        </row>
        <row r="1692">
          <cell r="A1692" t="str">
            <v>11C071</v>
          </cell>
          <cell r="B1692" t="str">
            <v>Interventions sur l'urètre, âge supérieur à 17 ans, niveau 1</v>
          </cell>
          <cell r="E1692" t="str">
            <v>D15</v>
          </cell>
          <cell r="F1692" t="str">
            <v xml:space="preserve">Uro-néphrologie et génital </v>
          </cell>
        </row>
        <row r="1693">
          <cell r="A1693" t="str">
            <v>11C072</v>
          </cell>
          <cell r="B1693" t="str">
            <v>Interventions sur l'urètre, âge supérieur à 17 ans, niveau 2</v>
          </cell>
          <cell r="E1693" t="str">
            <v>D15</v>
          </cell>
          <cell r="F1693" t="str">
            <v xml:space="preserve">Uro-néphrologie et génital </v>
          </cell>
        </row>
        <row r="1694">
          <cell r="A1694" t="str">
            <v>11C073</v>
          </cell>
          <cell r="B1694" t="str">
            <v>Interventions sur l'urètre, âge supérieur à 17 ans, niveau 3</v>
          </cell>
          <cell r="E1694" t="str">
            <v>D15</v>
          </cell>
          <cell r="F1694" t="str">
            <v xml:space="preserve">Uro-néphrologie et génital </v>
          </cell>
        </row>
        <row r="1695">
          <cell r="A1695" t="str">
            <v>11C074</v>
          </cell>
          <cell r="B1695" t="str">
            <v>Interventions sur l'urètre, âge supérieur à 17 ans, niveau 4</v>
          </cell>
          <cell r="E1695" t="str">
            <v>D15</v>
          </cell>
          <cell r="F1695" t="str">
            <v xml:space="preserve">Uro-néphrologie et génital </v>
          </cell>
        </row>
        <row r="1696">
          <cell r="A1696" t="str">
            <v>11C07J</v>
          </cell>
          <cell r="B1696" t="str">
            <v>Interventions sur l'urètre, âge supérieur à 17 ans, en ambulatoire</v>
          </cell>
          <cell r="E1696" t="str">
            <v>D15</v>
          </cell>
          <cell r="F1696" t="str">
            <v xml:space="preserve">Uro-néphrologie et génital </v>
          </cell>
        </row>
        <row r="1697">
          <cell r="A1697" t="str">
            <v>11C081</v>
          </cell>
          <cell r="B1697" t="str">
            <v>Autres interventions sur les reins et les voies urinaires, niveau 1</v>
          </cell>
          <cell r="E1697" t="str">
            <v>D15</v>
          </cell>
          <cell r="F1697" t="str">
            <v xml:space="preserve">Uro-néphrologie et génital </v>
          </cell>
        </row>
        <row r="1698">
          <cell r="A1698" t="str">
            <v>11C082</v>
          </cell>
          <cell r="B1698" t="str">
            <v>Autres interventions sur les reins et les voies urinaires, niveau 2</v>
          </cell>
          <cell r="E1698" t="str">
            <v>D15</v>
          </cell>
          <cell r="F1698" t="str">
            <v xml:space="preserve">Uro-néphrologie et génital </v>
          </cell>
        </row>
        <row r="1699">
          <cell r="A1699" t="str">
            <v>11C083</v>
          </cell>
          <cell r="B1699" t="str">
            <v>Autres interventions sur les reins et les voies urinaires, niveau 3</v>
          </cell>
          <cell r="E1699" t="str">
            <v>D15</v>
          </cell>
          <cell r="F1699" t="str">
            <v xml:space="preserve">Uro-néphrologie et génital </v>
          </cell>
        </row>
        <row r="1700">
          <cell r="A1700" t="str">
            <v>11C084</v>
          </cell>
          <cell r="B1700" t="str">
            <v>Autres interventions sur les reins et les voies urinaires, niveau 4</v>
          </cell>
          <cell r="E1700" t="str">
            <v>D15</v>
          </cell>
          <cell r="F1700" t="str">
            <v xml:space="preserve">Uro-néphrologie et génital </v>
          </cell>
        </row>
        <row r="1701">
          <cell r="A1701" t="str">
            <v>11C08T</v>
          </cell>
          <cell r="B1701" t="str">
            <v>Autres interventions sur les reins et les voies urinaires, très courte durée</v>
          </cell>
          <cell r="E1701" t="str">
            <v>D15</v>
          </cell>
          <cell r="F1701" t="str">
            <v xml:space="preserve">Uro-néphrologie et génital </v>
          </cell>
        </row>
        <row r="1702">
          <cell r="A1702" t="str">
            <v>11C091</v>
          </cell>
          <cell r="B1702" t="str">
            <v>Créations et réfections de fistules artérioveineuses pour affections de la CMD 11, niveau 1</v>
          </cell>
          <cell r="E1702" t="str">
            <v>D07</v>
          </cell>
          <cell r="F1702" t="str">
            <v>Cardio-vasculaire (hors cathétérismes vasculaires diagnostiques et interventionnels)</v>
          </cell>
        </row>
        <row r="1703">
          <cell r="A1703" t="str">
            <v>11C092</v>
          </cell>
          <cell r="B1703" t="str">
            <v>Créations et réfections de fistules artérioveineuses pour affections de la CMD 11, niveau 2</v>
          </cell>
          <cell r="E1703" t="str">
            <v>D07</v>
          </cell>
          <cell r="F1703" t="str">
            <v>Cardio-vasculaire (hors cathétérismes vasculaires diagnostiques et interventionnels)</v>
          </cell>
        </row>
        <row r="1704">
          <cell r="A1704" t="str">
            <v>11C093</v>
          </cell>
          <cell r="B1704" t="str">
            <v>Créations et réfections de fistules artérioveineuses pour affections de la CMD 11, niveau 3</v>
          </cell>
          <cell r="E1704" t="str">
            <v>D07</v>
          </cell>
          <cell r="F1704" t="str">
            <v>Cardio-vasculaire (hors cathétérismes vasculaires diagnostiques et interventionnels)</v>
          </cell>
        </row>
        <row r="1705">
          <cell r="A1705" t="str">
            <v>11C094</v>
          </cell>
          <cell r="B1705" t="str">
            <v>Créations et réfections de fistules artérioveineuses pour affections de la CMD 11, niveau 4</v>
          </cell>
          <cell r="E1705" t="str">
            <v>D07</v>
          </cell>
          <cell r="F1705" t="str">
            <v>Cardio-vasculaire (hors cathétérismes vasculaires diagnostiques et interventionnels)</v>
          </cell>
        </row>
        <row r="1706">
          <cell r="A1706" t="str">
            <v>11C09J</v>
          </cell>
          <cell r="B1706" t="str">
            <v>Créations et réfections de fistules artérioveineuses pour affections de la CMD 11, en ambulatoire</v>
          </cell>
          <cell r="E1706" t="str">
            <v>D07</v>
          </cell>
          <cell r="F1706" t="str">
            <v>Cardio-vasculaire (hors cathétérismes vasculaires diagnostiques et interventionnels)</v>
          </cell>
        </row>
        <row r="1707">
          <cell r="A1707" t="str">
            <v>11C101</v>
          </cell>
          <cell r="B1707" t="str">
            <v>Interventions pour incontinence urinaire en dehors des interventions transurétrales, niveau 1</v>
          </cell>
          <cell r="E1707" t="str">
            <v>D15</v>
          </cell>
          <cell r="F1707" t="str">
            <v xml:space="preserve">Uro-néphrologie et génital </v>
          </cell>
        </row>
        <row r="1708">
          <cell r="A1708" t="str">
            <v>11C102</v>
          </cell>
          <cell r="B1708" t="str">
            <v>Interventions pour incontinence urinaire en dehors des interventions transurétrales, niveau 2</v>
          </cell>
          <cell r="E1708" t="str">
            <v>D15</v>
          </cell>
          <cell r="F1708" t="str">
            <v xml:space="preserve">Uro-néphrologie et génital </v>
          </cell>
        </row>
        <row r="1709">
          <cell r="A1709" t="str">
            <v>11C103</v>
          </cell>
          <cell r="B1709" t="str">
            <v>Interventions pour incontinence urinaire en dehors des interventions transurétrales, niveau 3</v>
          </cell>
          <cell r="E1709" t="str">
            <v>D15</v>
          </cell>
          <cell r="F1709" t="str">
            <v xml:space="preserve">Uro-néphrologie et génital </v>
          </cell>
        </row>
        <row r="1710">
          <cell r="A1710" t="str">
            <v>11C104</v>
          </cell>
          <cell r="B1710" t="str">
            <v>Interventions pour incontinence urinaire en dehors des interventions transurétrales, niveau 4</v>
          </cell>
          <cell r="E1710" t="str">
            <v>D15</v>
          </cell>
          <cell r="F1710" t="str">
            <v xml:space="preserve">Uro-néphrologie et génital </v>
          </cell>
        </row>
        <row r="1711">
          <cell r="A1711" t="str">
            <v>11C10J</v>
          </cell>
          <cell r="B1711" t="str">
            <v>Interventions pour incontinence urinaire en dehors des interventions transurétrales, en ambulatoire</v>
          </cell>
          <cell r="E1711" t="str">
            <v>D15</v>
          </cell>
          <cell r="F1711" t="str">
            <v xml:space="preserve">Uro-néphrologie et génital </v>
          </cell>
        </row>
        <row r="1712">
          <cell r="A1712" t="str">
            <v>11C111</v>
          </cell>
          <cell r="B1712" t="str">
            <v>Interventions par voie transurétrale ou transcutanée pour lithiases urinaires, niveau 1</v>
          </cell>
          <cell r="E1712" t="str">
            <v>D15</v>
          </cell>
          <cell r="F1712" t="str">
            <v xml:space="preserve">Uro-néphrologie et génital </v>
          </cell>
        </row>
        <row r="1713">
          <cell r="A1713" t="str">
            <v>11C112</v>
          </cell>
          <cell r="B1713" t="str">
            <v>Interventions par voie transurétrale ou transcutanée pour lithiases urinaires, niveau 2</v>
          </cell>
          <cell r="E1713" t="str">
            <v>D15</v>
          </cell>
          <cell r="F1713" t="str">
            <v xml:space="preserve">Uro-néphrologie et génital </v>
          </cell>
        </row>
        <row r="1714">
          <cell r="A1714" t="str">
            <v>11C113</v>
          </cell>
          <cell r="B1714" t="str">
            <v>Interventions par voie transurétrale ou transcutanée pour lithiases urinaires, niveau 3</v>
          </cell>
          <cell r="E1714" t="str">
            <v>D15</v>
          </cell>
          <cell r="F1714" t="str">
            <v xml:space="preserve">Uro-néphrologie et génital </v>
          </cell>
        </row>
        <row r="1715">
          <cell r="A1715" t="str">
            <v>11C114</v>
          </cell>
          <cell r="B1715" t="str">
            <v>Interventions par voie transurétrale ou transcutanée pour lithiases urinaires, niveau 4</v>
          </cell>
          <cell r="E1715" t="str">
            <v>D15</v>
          </cell>
          <cell r="F1715" t="str">
            <v xml:space="preserve">Uro-néphrologie et génital </v>
          </cell>
        </row>
        <row r="1716">
          <cell r="A1716" t="str">
            <v>11C11J</v>
          </cell>
          <cell r="B1716" t="str">
            <v>Interventions par voie transurétrale ou transcutanée pour lithiases urinaires, en ambulatoire</v>
          </cell>
          <cell r="E1716" t="str">
            <v>D15</v>
          </cell>
          <cell r="F1716" t="str">
            <v xml:space="preserve">Uro-néphrologie et génital </v>
          </cell>
        </row>
        <row r="1717">
          <cell r="A1717" t="str">
            <v>11C121</v>
          </cell>
          <cell r="B1717" t="str">
            <v>Injections de toxine botulique dans l'appareil urinaire, niveau 1</v>
          </cell>
          <cell r="E1717" t="str">
            <v>D15</v>
          </cell>
          <cell r="F1717" t="str">
            <v xml:space="preserve">Uro-néphrologie et génital </v>
          </cell>
        </row>
        <row r="1718">
          <cell r="A1718" t="str">
            <v>11C122</v>
          </cell>
          <cell r="B1718" t="str">
            <v>Injections de toxine botulique dans l'appareil urinaire, niveau 2</v>
          </cell>
          <cell r="E1718" t="str">
            <v>D15</v>
          </cell>
          <cell r="F1718" t="str">
            <v xml:space="preserve">Uro-néphrologie et génital </v>
          </cell>
        </row>
        <row r="1719">
          <cell r="A1719" t="str">
            <v>11C123</v>
          </cell>
          <cell r="B1719" t="str">
            <v>Injections de toxine botulique dans l'appareil urinaire, niveau 3</v>
          </cell>
          <cell r="E1719" t="str">
            <v>D15</v>
          </cell>
          <cell r="F1719" t="str">
            <v xml:space="preserve">Uro-néphrologie et génital </v>
          </cell>
        </row>
        <row r="1720">
          <cell r="A1720" t="str">
            <v>11C124</v>
          </cell>
          <cell r="B1720" t="str">
            <v>Injections de toxine botulique dans l'appareil urinaire, niveau 4</v>
          </cell>
          <cell r="E1720" t="str">
            <v>D15</v>
          </cell>
          <cell r="F1720" t="str">
            <v xml:space="preserve">Uro-néphrologie et génital </v>
          </cell>
        </row>
        <row r="1721">
          <cell r="A1721" t="str">
            <v>11C12J</v>
          </cell>
          <cell r="B1721" t="str">
            <v>Injections de toxine botulique dans l'appareil urinaire, en ambulatoire</v>
          </cell>
          <cell r="E1721" t="str">
            <v>D15</v>
          </cell>
          <cell r="F1721" t="str">
            <v xml:space="preserve">Uro-néphrologie et génital </v>
          </cell>
        </row>
        <row r="1722">
          <cell r="A1722" t="str">
            <v>11C131</v>
          </cell>
          <cell r="B1722" t="str">
            <v>Interventions par voie transurétrale ou transcutanée pour des affections non lithiasiques, niveau 1</v>
          </cell>
          <cell r="E1722" t="str">
            <v>D15</v>
          </cell>
          <cell r="F1722" t="str">
            <v xml:space="preserve">Uro-néphrologie et génital </v>
          </cell>
        </row>
        <row r="1723">
          <cell r="A1723" t="str">
            <v>11C132</v>
          </cell>
          <cell r="B1723" t="str">
            <v>Interventions par voie transurétrale ou transcutanée pour des affections non lithiasiques, niveau 2</v>
          </cell>
          <cell r="E1723" t="str">
            <v>D15</v>
          </cell>
          <cell r="F1723" t="str">
            <v xml:space="preserve">Uro-néphrologie et génital </v>
          </cell>
        </row>
        <row r="1724">
          <cell r="A1724" t="str">
            <v>11C133</v>
          </cell>
          <cell r="B1724" t="str">
            <v>Interventions par voie transurétrale ou transcutanée pour des affections non lithiasiques, niveau 3</v>
          </cell>
          <cell r="E1724" t="str">
            <v>D15</v>
          </cell>
          <cell r="F1724" t="str">
            <v xml:space="preserve">Uro-néphrologie et génital </v>
          </cell>
        </row>
        <row r="1725">
          <cell r="A1725" t="str">
            <v>11C134</v>
          </cell>
          <cell r="B1725" t="str">
            <v>Interventions par voie transurétrale ou transcutanée pour des affections non lithiasiques, niveau 4</v>
          </cell>
          <cell r="E1725" t="str">
            <v>D15</v>
          </cell>
          <cell r="F1725" t="str">
            <v xml:space="preserve">Uro-néphrologie et génital </v>
          </cell>
        </row>
        <row r="1726">
          <cell r="A1726" t="str">
            <v>11C13J</v>
          </cell>
          <cell r="B1726" t="str">
            <v>Interventions par voie transurétrale ou transcutanée pour des affections non lithiasiques, en ambulatoire</v>
          </cell>
          <cell r="E1726" t="str">
            <v>D15</v>
          </cell>
          <cell r="F1726" t="str">
            <v xml:space="preserve">Uro-néphrologie et génital </v>
          </cell>
        </row>
        <row r="1727">
          <cell r="A1727" t="str">
            <v>11K021</v>
          </cell>
          <cell r="B1727" t="str">
            <v>Insuffisance rénale, avec dialyse, niveau 1</v>
          </cell>
          <cell r="E1727" t="str">
            <v>D15</v>
          </cell>
          <cell r="F1727" t="str">
            <v xml:space="preserve">Uro-néphrologie et génital </v>
          </cell>
        </row>
        <row r="1728">
          <cell r="A1728" t="str">
            <v>11K022</v>
          </cell>
          <cell r="B1728" t="str">
            <v>Insuffisance rénale, avec dialyse, niveau 2</v>
          </cell>
          <cell r="E1728" t="str">
            <v>D15</v>
          </cell>
          <cell r="F1728" t="str">
            <v xml:space="preserve">Uro-néphrologie et génital </v>
          </cell>
        </row>
        <row r="1729">
          <cell r="A1729" t="str">
            <v>11K023</v>
          </cell>
          <cell r="B1729" t="str">
            <v>Insuffisance rénale, avec dialyse, niveau 3</v>
          </cell>
          <cell r="E1729" t="str">
            <v>D15</v>
          </cell>
          <cell r="F1729" t="str">
            <v xml:space="preserve">Uro-néphrologie et génital </v>
          </cell>
        </row>
        <row r="1730">
          <cell r="A1730" t="str">
            <v>11K024</v>
          </cell>
          <cell r="B1730" t="str">
            <v>Insuffisance rénale, avec dialyse, niveau 4</v>
          </cell>
          <cell r="E1730" t="str">
            <v>D15</v>
          </cell>
          <cell r="F1730" t="str">
            <v xml:space="preserve">Uro-néphrologie et génital </v>
          </cell>
        </row>
        <row r="1731">
          <cell r="A1731" t="str">
            <v>11K02J</v>
          </cell>
          <cell r="B1731" t="str">
            <v>Insuffisance rénale, avec dialyse, en ambulatoire</v>
          </cell>
          <cell r="E1731" t="str">
            <v>D15</v>
          </cell>
          <cell r="F1731" t="str">
            <v xml:space="preserve">Uro-néphrologie et génital </v>
          </cell>
        </row>
        <row r="1732">
          <cell r="A1732" t="str">
            <v>11K03Z</v>
          </cell>
          <cell r="B1732" t="str">
            <v>Endoscopies génito-urinaires thérapeutiques et anesthésie : séjours de la CMD 11 et de moins de 2 jours</v>
          </cell>
          <cell r="E1732" t="str">
            <v>D15</v>
          </cell>
          <cell r="F1732" t="str">
            <v xml:space="preserve">Uro-néphrologie et génital </v>
          </cell>
        </row>
        <row r="1733">
          <cell r="A1733" t="str">
            <v>11K04Z</v>
          </cell>
          <cell r="B1733" t="str">
            <v>Séjours de la CMD 11 comprenant une endoscopie génito-urinaire thérapeutique sans anesthésie : séjours de moins de 2 jours</v>
          </cell>
          <cell r="E1733" t="str">
            <v>D15</v>
          </cell>
          <cell r="F1733" t="str">
            <v xml:space="preserve">Uro-néphrologie et génital </v>
          </cell>
        </row>
        <row r="1734">
          <cell r="A1734" t="str">
            <v>11K05Z</v>
          </cell>
          <cell r="B1734" t="str">
            <v>Endoscopies génito-urinaires diagnostiques et anesthésie : séjours de la CMD 11 et de moins de 2 jours</v>
          </cell>
          <cell r="E1734" t="str">
            <v>D15</v>
          </cell>
          <cell r="F1734" t="str">
            <v xml:space="preserve">Uro-néphrologie et génital </v>
          </cell>
        </row>
        <row r="1735">
          <cell r="A1735" t="str">
            <v>11K06Z</v>
          </cell>
          <cell r="B1735" t="str">
            <v>Séjours de la CMD 11 comprenant une endoscopie génito-urinaire diagnostique sans anesthésie : séjours de moins de 2 jours</v>
          </cell>
          <cell r="E1735" t="str">
            <v>D15</v>
          </cell>
          <cell r="F1735" t="str">
            <v xml:space="preserve">Uro-néphrologie et génital </v>
          </cell>
        </row>
        <row r="1736">
          <cell r="A1736" t="str">
            <v>11K07Z</v>
          </cell>
          <cell r="B1736" t="str">
            <v>Séjours de la CMD 11 comprenant la mise en place de certains accès vasculaires, en ambulatoire</v>
          </cell>
          <cell r="E1736" t="str">
            <v>D07</v>
          </cell>
          <cell r="F1736" t="str">
            <v>Cardio-vasculaire (hors cathétérismes vasculaires diagnostiques et interventionnels)</v>
          </cell>
        </row>
        <row r="1737">
          <cell r="A1737" t="str">
            <v>11K08J</v>
          </cell>
          <cell r="B1737" t="str">
            <v>Lithotritie extracorporelle de l'appareil urinaire, en ambulatoire</v>
          </cell>
          <cell r="E1737" t="str">
            <v>D15</v>
          </cell>
          <cell r="F1737" t="str">
            <v xml:space="preserve">Uro-néphrologie et génital </v>
          </cell>
        </row>
        <row r="1738">
          <cell r="A1738" t="str">
            <v>11M021</v>
          </cell>
          <cell r="B1738" t="str">
            <v>Lithiases urinaires, niveau 1</v>
          </cell>
          <cell r="E1738" t="str">
            <v>D15</v>
          </cell>
          <cell r="F1738" t="str">
            <v xml:space="preserve">Uro-néphrologie et génital </v>
          </cell>
        </row>
        <row r="1739">
          <cell r="A1739" t="str">
            <v>11M022</v>
          </cell>
          <cell r="B1739" t="str">
            <v>Lithiases urinaires, niveau 2</v>
          </cell>
          <cell r="E1739" t="str">
            <v>D15</v>
          </cell>
          <cell r="F1739" t="str">
            <v xml:space="preserve">Uro-néphrologie et génital </v>
          </cell>
        </row>
        <row r="1740">
          <cell r="A1740" t="str">
            <v>11M023</v>
          </cell>
          <cell r="B1740" t="str">
            <v>Lithiases urinaires, niveau 3</v>
          </cell>
          <cell r="E1740" t="str">
            <v>D15</v>
          </cell>
          <cell r="F1740" t="str">
            <v xml:space="preserve">Uro-néphrologie et génital </v>
          </cell>
        </row>
        <row r="1741">
          <cell r="A1741" t="str">
            <v>11M024</v>
          </cell>
          <cell r="B1741" t="str">
            <v>Lithiases urinaires, niveau 4</v>
          </cell>
          <cell r="E1741" t="str">
            <v>D15</v>
          </cell>
          <cell r="F1741" t="str">
            <v xml:space="preserve">Uro-néphrologie et génital </v>
          </cell>
        </row>
        <row r="1742">
          <cell r="A1742" t="str">
            <v>11M02T</v>
          </cell>
          <cell r="B1742" t="str">
            <v>Lithiases urinaires, très courte durée</v>
          </cell>
          <cell r="E1742" t="str">
            <v>D15</v>
          </cell>
          <cell r="F1742" t="str">
            <v xml:space="preserve">Uro-néphrologie et génital </v>
          </cell>
        </row>
        <row r="1743">
          <cell r="A1743" t="str">
            <v>11M031</v>
          </cell>
          <cell r="B1743" t="str">
            <v>Infections des reins et des voies urinaires, âge inférieur à 18 ans, niveau 1</v>
          </cell>
          <cell r="E1743" t="str">
            <v>D15</v>
          </cell>
          <cell r="F1743" t="str">
            <v xml:space="preserve">Uro-néphrologie et génital </v>
          </cell>
        </row>
        <row r="1744">
          <cell r="A1744" t="str">
            <v>11M032</v>
          </cell>
          <cell r="B1744" t="str">
            <v>Infections des reins et des voies urinaires, âge inférieur à 18 ans, niveau 2</v>
          </cell>
          <cell r="E1744" t="str">
            <v>D15</v>
          </cell>
          <cell r="F1744" t="str">
            <v xml:space="preserve">Uro-néphrologie et génital </v>
          </cell>
        </row>
        <row r="1745">
          <cell r="A1745" t="str">
            <v>11M033</v>
          </cell>
          <cell r="B1745" t="str">
            <v>Infections des reins et des voies urinaires, âge inférieur à 18 ans, niveau 3</v>
          </cell>
          <cell r="E1745" t="str">
            <v>D15</v>
          </cell>
          <cell r="F1745" t="str">
            <v xml:space="preserve">Uro-néphrologie et génital </v>
          </cell>
        </row>
        <row r="1746">
          <cell r="A1746" t="str">
            <v>11M034</v>
          </cell>
          <cell r="B1746" t="str">
            <v>Infections des reins et des voies urinaires, âge inférieur à 18 ans, niveau 4</v>
          </cell>
          <cell r="E1746" t="str">
            <v>D15</v>
          </cell>
          <cell r="F1746" t="str">
            <v xml:space="preserve">Uro-néphrologie et génital </v>
          </cell>
        </row>
        <row r="1747">
          <cell r="A1747" t="str">
            <v>11M03T</v>
          </cell>
          <cell r="B1747" t="str">
            <v>Infections des reins et des voies urinaires, âge inférieur à 18 ans, très courte durée</v>
          </cell>
          <cell r="E1747" t="str">
            <v>D15</v>
          </cell>
          <cell r="F1747" t="str">
            <v xml:space="preserve">Uro-néphrologie et génital </v>
          </cell>
        </row>
        <row r="1748">
          <cell r="A1748" t="str">
            <v>11M041</v>
          </cell>
          <cell r="B1748" t="str">
            <v>Infections des reins et des voies urinaires, âge supérieur à 17 ans, niveau 1</v>
          </cell>
          <cell r="E1748" t="str">
            <v>D15</v>
          </cell>
          <cell r="F1748" t="str">
            <v xml:space="preserve">Uro-néphrologie et génital </v>
          </cell>
        </row>
        <row r="1749">
          <cell r="A1749" t="str">
            <v>11M042</v>
          </cell>
          <cell r="B1749" t="str">
            <v>Infections des reins et des voies urinaires, âge supérieur à 17 ans, niveau 2</v>
          </cell>
          <cell r="E1749" t="str">
            <v>D15</v>
          </cell>
          <cell r="F1749" t="str">
            <v xml:space="preserve">Uro-néphrologie et génital </v>
          </cell>
        </row>
        <row r="1750">
          <cell r="A1750" t="str">
            <v>11M043</v>
          </cell>
          <cell r="B1750" t="str">
            <v>Infections des reins et des voies urinaires, âge supérieur à 17 ans, niveau 3</v>
          </cell>
          <cell r="E1750" t="str">
            <v>D15</v>
          </cell>
          <cell r="F1750" t="str">
            <v xml:space="preserve">Uro-néphrologie et génital </v>
          </cell>
        </row>
        <row r="1751">
          <cell r="A1751" t="str">
            <v>11M044</v>
          </cell>
          <cell r="B1751" t="str">
            <v>Infections des reins et des voies urinaires, âge supérieur à 17 ans, niveau 4</v>
          </cell>
          <cell r="E1751" t="str">
            <v>D15</v>
          </cell>
          <cell r="F1751" t="str">
            <v xml:space="preserve">Uro-néphrologie et génital </v>
          </cell>
        </row>
        <row r="1752">
          <cell r="A1752" t="str">
            <v>11M04T</v>
          </cell>
          <cell r="B1752" t="str">
            <v>Infections des reins et des voies urinaires, âge supérieur à 17 ans, très courte durée</v>
          </cell>
          <cell r="E1752" t="str">
            <v>D15</v>
          </cell>
          <cell r="F1752" t="str">
            <v xml:space="preserve">Uro-néphrologie et génital </v>
          </cell>
        </row>
        <row r="1753">
          <cell r="A1753" t="str">
            <v>11M061</v>
          </cell>
          <cell r="B1753" t="str">
            <v>Insuffisance rénale, sans dialyse, niveau 1</v>
          </cell>
          <cell r="E1753" t="str">
            <v>D15</v>
          </cell>
          <cell r="F1753" t="str">
            <v xml:space="preserve">Uro-néphrologie et génital </v>
          </cell>
        </row>
        <row r="1754">
          <cell r="A1754" t="str">
            <v>11M062</v>
          </cell>
          <cell r="B1754" t="str">
            <v>Insuffisance rénale, sans dialyse, niveau 2</v>
          </cell>
          <cell r="E1754" t="str">
            <v>D15</v>
          </cell>
          <cell r="F1754" t="str">
            <v xml:space="preserve">Uro-néphrologie et génital </v>
          </cell>
        </row>
        <row r="1755">
          <cell r="A1755" t="str">
            <v>11M063</v>
          </cell>
          <cell r="B1755" t="str">
            <v>Insuffisance rénale, sans dialyse, niveau 3</v>
          </cell>
          <cell r="E1755" t="str">
            <v>D15</v>
          </cell>
          <cell r="F1755" t="str">
            <v xml:space="preserve">Uro-néphrologie et génital </v>
          </cell>
        </row>
        <row r="1756">
          <cell r="A1756" t="str">
            <v>11M064</v>
          </cell>
          <cell r="B1756" t="str">
            <v>Insuffisance rénale, sans dialyse, niveau 4</v>
          </cell>
          <cell r="E1756" t="str">
            <v>D15</v>
          </cell>
          <cell r="F1756" t="str">
            <v xml:space="preserve">Uro-néphrologie et génital </v>
          </cell>
        </row>
        <row r="1757">
          <cell r="A1757" t="str">
            <v>11M06T</v>
          </cell>
          <cell r="B1757" t="str">
            <v>Insuffisance rénale, sans dialyse, très courte durée</v>
          </cell>
          <cell r="E1757" t="str">
            <v>D15</v>
          </cell>
          <cell r="F1757" t="str">
            <v xml:space="preserve">Uro-néphrologie et génital </v>
          </cell>
        </row>
        <row r="1758">
          <cell r="A1758" t="str">
            <v>11M071</v>
          </cell>
          <cell r="B1758" t="str">
            <v>Tumeurs des reins et des voies urinaires, niveau 1</v>
          </cell>
          <cell r="E1758" t="str">
            <v>D15</v>
          </cell>
          <cell r="F1758" t="str">
            <v xml:space="preserve">Uro-néphrologie et génital </v>
          </cell>
        </row>
        <row r="1759">
          <cell r="A1759" t="str">
            <v>11M072</v>
          </cell>
          <cell r="B1759" t="str">
            <v>Tumeurs des reins et des voies urinaires, niveau 2</v>
          </cell>
          <cell r="E1759" t="str">
            <v>D15</v>
          </cell>
          <cell r="F1759" t="str">
            <v xml:space="preserve">Uro-néphrologie et génital </v>
          </cell>
        </row>
        <row r="1760">
          <cell r="A1760" t="str">
            <v>11M073</v>
          </cell>
          <cell r="B1760" t="str">
            <v>Tumeurs des reins et des voies urinaires, niveau 3</v>
          </cell>
          <cell r="E1760" t="str">
            <v>D15</v>
          </cell>
          <cell r="F1760" t="str">
            <v xml:space="preserve">Uro-néphrologie et génital </v>
          </cell>
        </row>
        <row r="1761">
          <cell r="A1761" t="str">
            <v>11M074</v>
          </cell>
          <cell r="B1761" t="str">
            <v>Tumeurs des reins et des voies urinaires, niveau 4</v>
          </cell>
          <cell r="E1761" t="str">
            <v>D15</v>
          </cell>
          <cell r="F1761" t="str">
            <v xml:space="preserve">Uro-néphrologie et génital </v>
          </cell>
        </row>
        <row r="1762">
          <cell r="A1762" t="str">
            <v>11M07T</v>
          </cell>
          <cell r="B1762" t="str">
            <v>Tumeurs des reins et des voies urinaires, très courte durée</v>
          </cell>
          <cell r="E1762" t="str">
            <v>D15</v>
          </cell>
          <cell r="F1762" t="str">
            <v xml:space="preserve">Uro-néphrologie et génital </v>
          </cell>
        </row>
        <row r="1763">
          <cell r="A1763" t="str">
            <v>11M081</v>
          </cell>
          <cell r="B1763" t="str">
            <v>Autres affections des reins et des voies urinaires, âge inférieur à 18 ans, niveau 1</v>
          </cell>
          <cell r="E1763" t="str">
            <v>D15</v>
          </cell>
          <cell r="F1763" t="str">
            <v xml:space="preserve">Uro-néphrologie et génital </v>
          </cell>
        </row>
        <row r="1764">
          <cell r="A1764" t="str">
            <v>11M082</v>
          </cell>
          <cell r="B1764" t="str">
            <v>Autres affections des reins et des voies urinaires, âge inférieur à 18 ans, niveau 2</v>
          </cell>
          <cell r="E1764" t="str">
            <v>D15</v>
          </cell>
          <cell r="F1764" t="str">
            <v xml:space="preserve">Uro-néphrologie et génital </v>
          </cell>
        </row>
        <row r="1765">
          <cell r="A1765" t="str">
            <v>11M083</v>
          </cell>
          <cell r="B1765" t="str">
            <v>Autres affections des reins et des voies urinaires, âge inférieur à 18 ans, niveau 3</v>
          </cell>
          <cell r="E1765" t="str">
            <v>D15</v>
          </cell>
          <cell r="F1765" t="str">
            <v xml:space="preserve">Uro-néphrologie et génital </v>
          </cell>
        </row>
        <row r="1766">
          <cell r="A1766" t="str">
            <v>11M084</v>
          </cell>
          <cell r="B1766" t="str">
            <v>Autres affections des reins et des voies urinaires, âge inférieur à 18 ans, niveau 4</v>
          </cell>
          <cell r="E1766" t="str">
            <v>D15</v>
          </cell>
          <cell r="F1766" t="str">
            <v xml:space="preserve">Uro-néphrologie et génital </v>
          </cell>
        </row>
        <row r="1767">
          <cell r="A1767" t="str">
            <v>11M08T</v>
          </cell>
          <cell r="B1767" t="str">
            <v>Autres affections des reins et des voies urinaires, âge inférieur à 18 ans, très courte durée</v>
          </cell>
          <cell r="E1767" t="str">
            <v>D15</v>
          </cell>
          <cell r="F1767" t="str">
            <v xml:space="preserve">Uro-néphrologie et génital </v>
          </cell>
        </row>
        <row r="1768">
          <cell r="A1768" t="str">
            <v>11M101</v>
          </cell>
          <cell r="B1768" t="str">
            <v>Rétrécissement urétral, niveau 1</v>
          </cell>
          <cell r="E1768" t="str">
            <v>D15</v>
          </cell>
          <cell r="F1768" t="str">
            <v xml:space="preserve">Uro-néphrologie et génital </v>
          </cell>
        </row>
        <row r="1769">
          <cell r="A1769" t="str">
            <v>11M102</v>
          </cell>
          <cell r="B1769" t="str">
            <v>Rétrécissement urétral, niveau 2</v>
          </cell>
          <cell r="E1769" t="str">
            <v>D15</v>
          </cell>
          <cell r="F1769" t="str">
            <v xml:space="preserve">Uro-néphrologie et génital </v>
          </cell>
        </row>
        <row r="1770">
          <cell r="A1770" t="str">
            <v>11M103</v>
          </cell>
          <cell r="B1770" t="str">
            <v>Rétrécissement urétral, niveau 3</v>
          </cell>
          <cell r="E1770" t="str">
            <v>D15</v>
          </cell>
          <cell r="F1770" t="str">
            <v xml:space="preserve">Uro-néphrologie et génital </v>
          </cell>
        </row>
        <row r="1771">
          <cell r="A1771" t="str">
            <v>11M104</v>
          </cell>
          <cell r="B1771" t="str">
            <v>Rétrécissement urétral, niveau 4</v>
          </cell>
          <cell r="E1771" t="str">
            <v>D15</v>
          </cell>
          <cell r="F1771" t="str">
            <v xml:space="preserve">Uro-néphrologie et génital </v>
          </cell>
        </row>
        <row r="1772">
          <cell r="A1772" t="str">
            <v>11M10T</v>
          </cell>
          <cell r="B1772" t="str">
            <v>Rétrécissement urétral, très courte durée</v>
          </cell>
          <cell r="E1772" t="str">
            <v>D15</v>
          </cell>
          <cell r="F1772" t="str">
            <v xml:space="preserve">Uro-néphrologie et génital </v>
          </cell>
        </row>
        <row r="1773">
          <cell r="A1773" t="str">
            <v>11M111</v>
          </cell>
          <cell r="B1773" t="str">
            <v>Signes et symptômes concernant les reins et les voies urinaires, âge inférieur à 18 ans, niveau 1</v>
          </cell>
          <cell r="E1773" t="str">
            <v>D15</v>
          </cell>
          <cell r="F1773" t="str">
            <v xml:space="preserve">Uro-néphrologie et génital </v>
          </cell>
        </row>
        <row r="1774">
          <cell r="A1774" t="str">
            <v>11M112</v>
          </cell>
          <cell r="B1774" t="str">
            <v>Signes et symptômes concernant les reins et les voies urinaires, âge inférieur à 18 ans, niveau 2</v>
          </cell>
          <cell r="E1774" t="str">
            <v>D15</v>
          </cell>
          <cell r="F1774" t="str">
            <v xml:space="preserve">Uro-néphrologie et génital </v>
          </cell>
        </row>
        <row r="1775">
          <cell r="A1775" t="str">
            <v>11M113</v>
          </cell>
          <cell r="B1775" t="str">
            <v>Signes et symptômes concernant les reins et les voies urinaires, âge inférieur à 18 ans, niveau 3</v>
          </cell>
          <cell r="E1775" t="str">
            <v>D15</v>
          </cell>
          <cell r="F1775" t="str">
            <v xml:space="preserve">Uro-néphrologie et génital </v>
          </cell>
        </row>
        <row r="1776">
          <cell r="A1776" t="str">
            <v>11M114</v>
          </cell>
          <cell r="B1776" t="str">
            <v>Signes et symptômes concernant les reins et les voies urinaires, âge inférieur à 18 ans, niveau 4</v>
          </cell>
          <cell r="E1776" t="str">
            <v>D15</v>
          </cell>
          <cell r="F1776" t="str">
            <v xml:space="preserve">Uro-néphrologie et génital </v>
          </cell>
        </row>
        <row r="1777">
          <cell r="A1777" t="str">
            <v>11M121</v>
          </cell>
          <cell r="B1777" t="str">
            <v>Signes et symptômes concernant les reins et les voies urinaires, âge supérieur à 17 ans, niveau 1</v>
          </cell>
          <cell r="E1777" t="str">
            <v>D15</v>
          </cell>
          <cell r="F1777" t="str">
            <v xml:space="preserve">Uro-néphrologie et génital </v>
          </cell>
        </row>
        <row r="1778">
          <cell r="A1778" t="str">
            <v>11M122</v>
          </cell>
          <cell r="B1778" t="str">
            <v>Signes et symptômes concernant les reins et les voies urinaires, âge supérieur à 17 ans, niveau 2</v>
          </cell>
          <cell r="E1778" t="str">
            <v>D15</v>
          </cell>
          <cell r="F1778" t="str">
            <v xml:space="preserve">Uro-néphrologie et génital </v>
          </cell>
        </row>
        <row r="1779">
          <cell r="A1779" t="str">
            <v>11M123</v>
          </cell>
          <cell r="B1779" t="str">
            <v>Signes et symptômes concernant les reins et les voies urinaires, âge supérieur à 17 ans, niveau 3</v>
          </cell>
          <cell r="E1779" t="str">
            <v>D15</v>
          </cell>
          <cell r="F1779" t="str">
            <v xml:space="preserve">Uro-néphrologie et génital </v>
          </cell>
        </row>
        <row r="1780">
          <cell r="A1780" t="str">
            <v>11M124</v>
          </cell>
          <cell r="B1780" t="str">
            <v>Signes et symptômes concernant les reins et les voies urinaires, âge supérieur à 17 ans, niveau 4</v>
          </cell>
          <cell r="E1780" t="str">
            <v>D15</v>
          </cell>
          <cell r="F1780" t="str">
            <v xml:space="preserve">Uro-néphrologie et génital </v>
          </cell>
        </row>
        <row r="1781">
          <cell r="A1781" t="str">
            <v>11M12T</v>
          </cell>
          <cell r="B1781" t="str">
            <v>Signes et symptômes concernant les reins et les voies urinaires, âge supérieur à 17 ans, très courte durée</v>
          </cell>
          <cell r="E1781" t="str">
            <v>D15</v>
          </cell>
          <cell r="F1781" t="str">
            <v xml:space="preserve">Uro-néphrologie et génital </v>
          </cell>
        </row>
        <row r="1782">
          <cell r="A1782" t="str">
            <v>11M151</v>
          </cell>
          <cell r="B1782" t="str">
            <v>Autres affections des reins et des voies urinaires d'origine diabétique, âge supérieur à 17 ans, niveau 1</v>
          </cell>
          <cell r="E1782" t="str">
            <v>D15</v>
          </cell>
          <cell r="F1782" t="str">
            <v xml:space="preserve">Uro-néphrologie et génital </v>
          </cell>
        </row>
        <row r="1783">
          <cell r="A1783" t="str">
            <v>11M152</v>
          </cell>
          <cell r="B1783" t="str">
            <v>Autres affections des reins et des voies urinaires d'origine diabétique, âge supérieur à 17 ans, niveau 2</v>
          </cell>
          <cell r="E1783" t="str">
            <v>D15</v>
          </cell>
          <cell r="F1783" t="str">
            <v xml:space="preserve">Uro-néphrologie et génital </v>
          </cell>
        </row>
        <row r="1784">
          <cell r="A1784" t="str">
            <v>11M153</v>
          </cell>
          <cell r="B1784" t="str">
            <v>Autres affections des reins et des voies urinaires d'origine diabétique, âge supérieur à 17 ans, niveau 3</v>
          </cell>
          <cell r="E1784" t="str">
            <v>D15</v>
          </cell>
          <cell r="F1784" t="str">
            <v xml:space="preserve">Uro-néphrologie et génital </v>
          </cell>
        </row>
        <row r="1785">
          <cell r="A1785" t="str">
            <v>11M154</v>
          </cell>
          <cell r="B1785" t="str">
            <v>Autres affections des reins et des voies urinaires d'origine diabétique, âge supérieur à 17 ans, niveau 4</v>
          </cell>
          <cell r="E1785" t="str">
            <v>D15</v>
          </cell>
          <cell r="F1785" t="str">
            <v xml:space="preserve">Uro-néphrologie et génital </v>
          </cell>
        </row>
        <row r="1786">
          <cell r="A1786" t="str">
            <v>11M15T</v>
          </cell>
          <cell r="B1786" t="str">
            <v>Autres affections des reins et des voies urinaires d'origine diabétique, âge supérieur à 17 ans, très courte durée</v>
          </cell>
          <cell r="E1786" t="str">
            <v>D15</v>
          </cell>
          <cell r="F1786" t="str">
            <v xml:space="preserve">Uro-néphrologie et génital </v>
          </cell>
        </row>
        <row r="1787">
          <cell r="A1787" t="str">
            <v>11M161</v>
          </cell>
          <cell r="B1787" t="str">
            <v>Autres affections des reins et des voies urinaires, à l'exception de celles d'origine diabétique, âge supérieur à 17 ans, niveau 1</v>
          </cell>
          <cell r="E1787" t="str">
            <v>D15</v>
          </cell>
          <cell r="F1787" t="str">
            <v xml:space="preserve">Uro-néphrologie et génital </v>
          </cell>
        </row>
        <row r="1788">
          <cell r="A1788" t="str">
            <v>11M162</v>
          </cell>
          <cell r="B1788" t="str">
            <v>Autres affections des reins et des voies urinaires, à l'exception de celles d'origine diabétique, âge supérieur à 17 ans, niveau 2</v>
          </cell>
          <cell r="E1788" t="str">
            <v>D15</v>
          </cell>
          <cell r="F1788" t="str">
            <v xml:space="preserve">Uro-néphrologie et génital </v>
          </cell>
        </row>
        <row r="1789">
          <cell r="A1789" t="str">
            <v>11M163</v>
          </cell>
          <cell r="B1789" t="str">
            <v>Autres affections des reins et des voies urinaires, à l'exception de celles d'origine diabétique, âge supérieur à 17 ans, niveau 3</v>
          </cell>
          <cell r="E1789" t="str">
            <v>D15</v>
          </cell>
          <cell r="F1789" t="str">
            <v xml:space="preserve">Uro-néphrologie et génital </v>
          </cell>
        </row>
        <row r="1790">
          <cell r="A1790" t="str">
            <v>11M164</v>
          </cell>
          <cell r="B1790" t="str">
            <v>Autres affections des reins et des voies urinaires, à l'exception de celles d'origine diabétique, âge supérieur à 17 ans, niveau 4</v>
          </cell>
          <cell r="E1790" t="str">
            <v>D15</v>
          </cell>
          <cell r="F1790" t="str">
            <v xml:space="preserve">Uro-néphrologie et génital </v>
          </cell>
        </row>
        <row r="1791">
          <cell r="A1791" t="str">
            <v>11M16T</v>
          </cell>
          <cell r="B1791" t="str">
            <v>Autres affections des reins et des voies urinaires, à l'exception de celles d'origine diabétique, âge supérieur à 17 ans, très courte durée</v>
          </cell>
          <cell r="E1791" t="str">
            <v>D15</v>
          </cell>
          <cell r="F1791" t="str">
            <v xml:space="preserve">Uro-néphrologie et génital </v>
          </cell>
        </row>
        <row r="1792">
          <cell r="A1792" t="str">
            <v>11M171</v>
          </cell>
          <cell r="B1792" t="str">
            <v>Surveillances de greffes de rein, niveau 1</v>
          </cell>
          <cell r="E1792" t="str">
            <v>D15</v>
          </cell>
          <cell r="F1792" t="str">
            <v xml:space="preserve">Uro-néphrologie et génital </v>
          </cell>
        </row>
        <row r="1793">
          <cell r="A1793" t="str">
            <v>11M172</v>
          </cell>
          <cell r="B1793" t="str">
            <v>Surveillances de greffes de rein, niveau 2</v>
          </cell>
          <cell r="E1793" t="str">
            <v>D15</v>
          </cell>
          <cell r="F1793" t="str">
            <v xml:space="preserve">Uro-néphrologie et génital </v>
          </cell>
        </row>
        <row r="1794">
          <cell r="A1794" t="str">
            <v>11M173</v>
          </cell>
          <cell r="B1794" t="str">
            <v>Surveillances de greffes de rein, niveau 3</v>
          </cell>
          <cell r="E1794" t="str">
            <v>D15</v>
          </cell>
          <cell r="F1794" t="str">
            <v xml:space="preserve">Uro-néphrologie et génital </v>
          </cell>
        </row>
        <row r="1795">
          <cell r="A1795" t="str">
            <v>11M174</v>
          </cell>
          <cell r="B1795" t="str">
            <v>Surveillances de greffes de rein, niveau 4</v>
          </cell>
          <cell r="E1795" t="str">
            <v>D15</v>
          </cell>
          <cell r="F1795" t="str">
            <v xml:space="preserve">Uro-néphrologie et génital </v>
          </cell>
        </row>
        <row r="1796">
          <cell r="A1796" t="str">
            <v>11M18Z</v>
          </cell>
          <cell r="B1796" t="str">
            <v>Explorations et surveillance pour affections du rein et des voies urinaires</v>
          </cell>
          <cell r="E1796" t="str">
            <v>D15</v>
          </cell>
          <cell r="F1796" t="str">
            <v xml:space="preserve">Uro-néphrologie et génital </v>
          </cell>
        </row>
        <row r="1797">
          <cell r="A1797" t="str">
            <v>11M19T</v>
          </cell>
          <cell r="B1797" t="str">
            <v>Autres symptômes et recours aux soins de la CMD 11, très courte durée</v>
          </cell>
          <cell r="E1797" t="str">
            <v>D15</v>
          </cell>
          <cell r="F1797" t="str">
            <v xml:space="preserve">Uro-néphrologie et génital </v>
          </cell>
        </row>
        <row r="1798">
          <cell r="A1798" t="str">
            <v>11M19Z</v>
          </cell>
          <cell r="B1798" t="str">
            <v>Autres symptômes et recours aux soins de la CMD 11</v>
          </cell>
          <cell r="E1798" t="str">
            <v>D15</v>
          </cell>
          <cell r="F1798" t="str">
            <v xml:space="preserve">Uro-néphrologie et génital </v>
          </cell>
        </row>
        <row r="1799">
          <cell r="A1799" t="str">
            <v>11M201</v>
          </cell>
          <cell r="B1799" t="str">
            <v>Autres affections uronéphrologiques concernant majoritairement la petite enfance, niveau 1</v>
          </cell>
          <cell r="E1799" t="str">
            <v>D15</v>
          </cell>
          <cell r="F1799" t="str">
            <v xml:space="preserve">Uro-néphrologie et génital </v>
          </cell>
        </row>
        <row r="1800">
          <cell r="A1800" t="str">
            <v>11M202</v>
          </cell>
          <cell r="B1800" t="str">
            <v>Autres affections uronéphrologiques concernant majoritairement la petite enfance, niveau 2</v>
          </cell>
          <cell r="E1800" t="str">
            <v>D15</v>
          </cell>
          <cell r="F1800" t="str">
            <v xml:space="preserve">Uro-néphrologie et génital </v>
          </cell>
        </row>
        <row r="1801">
          <cell r="A1801" t="str">
            <v>11M203</v>
          </cell>
          <cell r="B1801" t="str">
            <v>Autres affections uronéphrologiques concernant majoritairement la petite enfance, niveau 3</v>
          </cell>
          <cell r="E1801" t="str">
            <v>D15</v>
          </cell>
          <cell r="F1801" t="str">
            <v xml:space="preserve">Uro-néphrologie et génital </v>
          </cell>
        </row>
        <row r="1802">
          <cell r="A1802" t="str">
            <v>11M204</v>
          </cell>
          <cell r="B1802" t="str">
            <v>Autres affections uronéphrologiques concernant majoritairement la petite enfance, niveau 4</v>
          </cell>
          <cell r="E1802" t="str">
            <v>D15</v>
          </cell>
          <cell r="F1802" t="str">
            <v xml:space="preserve">Uro-néphrologie et génital </v>
          </cell>
        </row>
        <row r="1803">
          <cell r="A1803" t="str">
            <v>12C031</v>
          </cell>
          <cell r="B1803" t="str">
            <v>Interventions sur le pénis, niveau 1</v>
          </cell>
          <cell r="E1803" t="str">
            <v>D15</v>
          </cell>
          <cell r="F1803" t="str">
            <v xml:space="preserve">Uro-néphrologie et génital </v>
          </cell>
        </row>
        <row r="1804">
          <cell r="A1804" t="str">
            <v>12C032</v>
          </cell>
          <cell r="B1804" t="str">
            <v>Interventions sur le pénis, niveau 2</v>
          </cell>
          <cell r="E1804" t="str">
            <v>D15</v>
          </cell>
          <cell r="F1804" t="str">
            <v xml:space="preserve">Uro-néphrologie et génital </v>
          </cell>
        </row>
        <row r="1805">
          <cell r="A1805" t="str">
            <v>12C033</v>
          </cell>
          <cell r="B1805" t="str">
            <v>Interventions sur le pénis, niveau 3</v>
          </cell>
          <cell r="E1805" t="str">
            <v>D15</v>
          </cell>
          <cell r="F1805" t="str">
            <v xml:space="preserve">Uro-néphrologie et génital </v>
          </cell>
        </row>
        <row r="1806">
          <cell r="A1806" t="str">
            <v>12C034</v>
          </cell>
          <cell r="B1806" t="str">
            <v>Interventions sur le pénis, niveau 4</v>
          </cell>
          <cell r="E1806" t="str">
            <v>D15</v>
          </cell>
          <cell r="F1806" t="str">
            <v xml:space="preserve">Uro-néphrologie et génital </v>
          </cell>
        </row>
        <row r="1807">
          <cell r="A1807" t="str">
            <v>12C03J</v>
          </cell>
          <cell r="B1807" t="str">
            <v>Interventions sur le pénis, en ambulatoire</v>
          </cell>
          <cell r="E1807" t="str">
            <v>D15</v>
          </cell>
          <cell r="F1807" t="str">
            <v xml:space="preserve">Uro-néphrologie et génital </v>
          </cell>
        </row>
        <row r="1808">
          <cell r="A1808" t="str">
            <v>12C041</v>
          </cell>
          <cell r="B1808" t="str">
            <v>Prostatectomies transurétrales, niveau 1</v>
          </cell>
          <cell r="E1808" t="str">
            <v>D15</v>
          </cell>
          <cell r="F1808" t="str">
            <v xml:space="preserve">Uro-néphrologie et génital </v>
          </cell>
        </row>
        <row r="1809">
          <cell r="A1809" t="str">
            <v>12C042</v>
          </cell>
          <cell r="B1809" t="str">
            <v>Prostatectomies transurétrales, niveau 2</v>
          </cell>
          <cell r="E1809" t="str">
            <v>D15</v>
          </cell>
          <cell r="F1809" t="str">
            <v xml:space="preserve">Uro-néphrologie et génital </v>
          </cell>
        </row>
        <row r="1810">
          <cell r="A1810" t="str">
            <v>12C043</v>
          </cell>
          <cell r="B1810" t="str">
            <v>Prostatectomies transurétrales, niveau 3</v>
          </cell>
          <cell r="E1810" t="str">
            <v>D15</v>
          </cell>
          <cell r="F1810" t="str">
            <v xml:space="preserve">Uro-néphrologie et génital </v>
          </cell>
        </row>
        <row r="1811">
          <cell r="A1811" t="str">
            <v>12C044</v>
          </cell>
          <cell r="B1811" t="str">
            <v>Prostatectomies transurétrales, niveau 4</v>
          </cell>
          <cell r="E1811" t="str">
            <v>D15</v>
          </cell>
          <cell r="F1811" t="str">
            <v xml:space="preserve">Uro-néphrologie et génital </v>
          </cell>
        </row>
        <row r="1812">
          <cell r="A1812" t="str">
            <v>12C04J</v>
          </cell>
          <cell r="B1812" t="str">
            <v>Prostatectomies transurétrales, en ambulatoire</v>
          </cell>
          <cell r="E1812" t="str">
            <v>D15</v>
          </cell>
          <cell r="F1812" t="str">
            <v xml:space="preserve">Uro-néphrologie et génital </v>
          </cell>
        </row>
        <row r="1813">
          <cell r="A1813" t="str">
            <v>12C051</v>
          </cell>
          <cell r="B1813" t="str">
            <v>Interventions sur les testicules pour tumeurs malignes, niveau 1</v>
          </cell>
          <cell r="E1813" t="str">
            <v>D15</v>
          </cell>
          <cell r="F1813" t="str">
            <v xml:space="preserve">Uro-néphrologie et génital </v>
          </cell>
        </row>
        <row r="1814">
          <cell r="A1814" t="str">
            <v>12C052</v>
          </cell>
          <cell r="B1814" t="str">
            <v>Interventions sur les testicules pour tumeurs malignes, niveau 2</v>
          </cell>
          <cell r="E1814" t="str">
            <v>D15</v>
          </cell>
          <cell r="F1814" t="str">
            <v xml:space="preserve">Uro-néphrologie et génital </v>
          </cell>
        </row>
        <row r="1815">
          <cell r="A1815" t="str">
            <v>12C053</v>
          </cell>
          <cell r="B1815" t="str">
            <v>Interventions sur les testicules pour tumeurs malignes, niveau 3</v>
          </cell>
          <cell r="E1815" t="str">
            <v>D15</v>
          </cell>
          <cell r="F1815" t="str">
            <v xml:space="preserve">Uro-néphrologie et génital </v>
          </cell>
        </row>
        <row r="1816">
          <cell r="A1816" t="str">
            <v>12C054</v>
          </cell>
          <cell r="B1816" t="str">
            <v>Interventions sur les testicules pour tumeurs malignes, niveau 4</v>
          </cell>
          <cell r="E1816" t="str">
            <v>D15</v>
          </cell>
          <cell r="F1816" t="str">
            <v xml:space="preserve">Uro-néphrologie et génital </v>
          </cell>
        </row>
        <row r="1817">
          <cell r="A1817" t="str">
            <v>12C061</v>
          </cell>
          <cell r="B1817" t="str">
            <v>Interventions sur les testicules pour affections non malignes, âge inférieur à 18 ans, niveau 1</v>
          </cell>
          <cell r="E1817" t="str">
            <v>D15</v>
          </cell>
          <cell r="F1817" t="str">
            <v xml:space="preserve">Uro-néphrologie et génital </v>
          </cell>
        </row>
        <row r="1818">
          <cell r="A1818" t="str">
            <v>12C062</v>
          </cell>
          <cell r="B1818" t="str">
            <v>Interventions sur les testicules pour affections non malignes, âge inférieur à 18 ans, niveau 2</v>
          </cell>
          <cell r="E1818" t="str">
            <v>D15</v>
          </cell>
          <cell r="F1818" t="str">
            <v xml:space="preserve">Uro-néphrologie et génital </v>
          </cell>
        </row>
        <row r="1819">
          <cell r="A1819" t="str">
            <v>12C063</v>
          </cell>
          <cell r="B1819" t="str">
            <v>Interventions sur les testicules pour affections non malignes, âge inférieur à 18 ans, niveau 3</v>
          </cell>
          <cell r="E1819" t="str">
            <v>D15</v>
          </cell>
          <cell r="F1819" t="str">
            <v xml:space="preserve">Uro-néphrologie et génital </v>
          </cell>
        </row>
        <row r="1820">
          <cell r="A1820" t="str">
            <v>12C064</v>
          </cell>
          <cell r="B1820" t="str">
            <v>Interventions sur les testicules pour affections non malignes, âge inférieur à 18 ans, niveau 4</v>
          </cell>
          <cell r="E1820" t="str">
            <v>D15</v>
          </cell>
          <cell r="F1820" t="str">
            <v xml:space="preserve">Uro-néphrologie et génital </v>
          </cell>
        </row>
        <row r="1821">
          <cell r="A1821" t="str">
            <v>12C06J</v>
          </cell>
          <cell r="B1821" t="str">
            <v>Interventions sur les testicules pour affections non malignes, âge inférieur à 18 ans, en ambulatoire</v>
          </cell>
          <cell r="E1821" t="str">
            <v>D15</v>
          </cell>
          <cell r="F1821" t="str">
            <v xml:space="preserve">Uro-néphrologie et génital </v>
          </cell>
        </row>
        <row r="1822">
          <cell r="A1822" t="str">
            <v>12C071</v>
          </cell>
          <cell r="B1822" t="str">
            <v>Interventions sur les testicules pour affections non malignes, âge supérieur à 17 ans, niveau 1</v>
          </cell>
          <cell r="E1822" t="str">
            <v>D15</v>
          </cell>
          <cell r="F1822" t="str">
            <v xml:space="preserve">Uro-néphrologie et génital </v>
          </cell>
        </row>
        <row r="1823">
          <cell r="A1823" t="str">
            <v>12C072</v>
          </cell>
          <cell r="B1823" t="str">
            <v>Interventions sur les testicules pour affections non malignes, âge supérieur à 17 ans, niveau 2</v>
          </cell>
          <cell r="E1823" t="str">
            <v>D15</v>
          </cell>
          <cell r="F1823" t="str">
            <v xml:space="preserve">Uro-néphrologie et génital </v>
          </cell>
        </row>
        <row r="1824">
          <cell r="A1824" t="str">
            <v>12C073</v>
          </cell>
          <cell r="B1824" t="str">
            <v>Interventions sur les testicules pour affections non malignes, âge supérieur à 17 ans, niveau 3</v>
          </cell>
          <cell r="E1824" t="str">
            <v>D15</v>
          </cell>
          <cell r="F1824" t="str">
            <v xml:space="preserve">Uro-néphrologie et génital </v>
          </cell>
        </row>
        <row r="1825">
          <cell r="A1825" t="str">
            <v>12C074</v>
          </cell>
          <cell r="B1825" t="str">
            <v>Interventions sur les testicules pour affections non malignes, âge supérieur à 17 ans, niveau 4</v>
          </cell>
          <cell r="E1825" t="str">
            <v>D15</v>
          </cell>
          <cell r="F1825" t="str">
            <v xml:space="preserve">Uro-néphrologie et génital </v>
          </cell>
        </row>
        <row r="1826">
          <cell r="A1826" t="str">
            <v>12C07J</v>
          </cell>
          <cell r="B1826" t="str">
            <v>Interventions sur les testicules pour affections non malignes, âge supérieur à 17 ans, en ambulatoire</v>
          </cell>
          <cell r="E1826" t="str">
            <v>D15</v>
          </cell>
          <cell r="F1826" t="str">
            <v xml:space="preserve">Uro-néphrologie et génital </v>
          </cell>
        </row>
        <row r="1827">
          <cell r="A1827" t="str">
            <v>12C081</v>
          </cell>
          <cell r="B1827" t="str">
            <v>Circoncision, niveau 1</v>
          </cell>
          <cell r="E1827" t="str">
            <v>D15</v>
          </cell>
          <cell r="F1827" t="str">
            <v xml:space="preserve">Uro-néphrologie et génital </v>
          </cell>
        </row>
        <row r="1828">
          <cell r="A1828" t="str">
            <v>12C082</v>
          </cell>
          <cell r="B1828" t="str">
            <v>Circoncision, niveau 2</v>
          </cell>
          <cell r="E1828" t="str">
            <v>D15</v>
          </cell>
          <cell r="F1828" t="str">
            <v xml:space="preserve">Uro-néphrologie et génital </v>
          </cell>
        </row>
        <row r="1829">
          <cell r="A1829" t="str">
            <v>12C083</v>
          </cell>
          <cell r="B1829" t="str">
            <v>Circoncision, niveau 3</v>
          </cell>
          <cell r="E1829" t="str">
            <v>D15</v>
          </cell>
          <cell r="F1829" t="str">
            <v xml:space="preserve">Uro-néphrologie et génital </v>
          </cell>
        </row>
        <row r="1830">
          <cell r="A1830" t="str">
            <v>12C084</v>
          </cell>
          <cell r="B1830" t="str">
            <v>Circoncision, niveau 4</v>
          </cell>
          <cell r="E1830" t="str">
            <v>D15</v>
          </cell>
          <cell r="F1830" t="str">
            <v xml:space="preserve">Uro-néphrologie et génital </v>
          </cell>
        </row>
        <row r="1831">
          <cell r="A1831" t="str">
            <v>12C08J</v>
          </cell>
          <cell r="B1831" t="str">
            <v>Circoncision, en ambulatoire</v>
          </cell>
          <cell r="E1831" t="str">
            <v>D15</v>
          </cell>
          <cell r="F1831" t="str">
            <v xml:space="preserve">Uro-néphrologie et génital </v>
          </cell>
        </row>
        <row r="1832">
          <cell r="A1832" t="str">
            <v>12C091</v>
          </cell>
          <cell r="B1832" t="str">
            <v>Autres interventions pour tumeurs malignes de l'appareil génital masculin, niveau 1</v>
          </cell>
          <cell r="E1832" t="str">
            <v>D15</v>
          </cell>
          <cell r="F1832" t="str">
            <v xml:space="preserve">Uro-néphrologie et génital </v>
          </cell>
        </row>
        <row r="1833">
          <cell r="A1833" t="str">
            <v>12C092</v>
          </cell>
          <cell r="B1833" t="str">
            <v>Autres interventions pour tumeurs malignes de l'appareil génital masculin, niveau 2</v>
          </cell>
          <cell r="E1833" t="str">
            <v>D15</v>
          </cell>
          <cell r="F1833" t="str">
            <v xml:space="preserve">Uro-néphrologie et génital </v>
          </cell>
        </row>
        <row r="1834">
          <cell r="A1834" t="str">
            <v>12C093</v>
          </cell>
          <cell r="B1834" t="str">
            <v>Autres interventions pour tumeurs malignes de l'appareil génital masculin, niveau 3</v>
          </cell>
          <cell r="E1834" t="str">
            <v>D15</v>
          </cell>
          <cell r="F1834" t="str">
            <v xml:space="preserve">Uro-néphrologie et génital </v>
          </cell>
        </row>
        <row r="1835">
          <cell r="A1835" t="str">
            <v>12C094</v>
          </cell>
          <cell r="B1835" t="str">
            <v>Autres interventions pour tumeurs malignes de l'appareil génital masculin, niveau 4</v>
          </cell>
          <cell r="E1835" t="str">
            <v>D15</v>
          </cell>
          <cell r="F1835" t="str">
            <v xml:space="preserve">Uro-néphrologie et génital </v>
          </cell>
        </row>
        <row r="1836">
          <cell r="A1836" t="str">
            <v>12C101</v>
          </cell>
          <cell r="B1836" t="str">
            <v>Autres interventions pour affections non malignes de l'appareil génital masculin, niveau 1</v>
          </cell>
          <cell r="E1836" t="str">
            <v>D15</v>
          </cell>
          <cell r="F1836" t="str">
            <v xml:space="preserve">Uro-néphrologie et génital </v>
          </cell>
        </row>
        <row r="1837">
          <cell r="A1837" t="str">
            <v>12C102</v>
          </cell>
          <cell r="B1837" t="str">
            <v>Autres interventions pour affections non malignes de l'appareil génital masculin, niveau 2</v>
          </cell>
          <cell r="E1837" t="str">
            <v>D15</v>
          </cell>
          <cell r="F1837" t="str">
            <v xml:space="preserve">Uro-néphrologie et génital </v>
          </cell>
        </row>
        <row r="1838">
          <cell r="A1838" t="str">
            <v>12C103</v>
          </cell>
          <cell r="B1838" t="str">
            <v>Autres interventions pour affections non malignes de l'appareil génital masculin, niveau 3</v>
          </cell>
          <cell r="E1838" t="str">
            <v>D15</v>
          </cell>
          <cell r="F1838" t="str">
            <v xml:space="preserve">Uro-néphrologie et génital </v>
          </cell>
        </row>
        <row r="1839">
          <cell r="A1839" t="str">
            <v>12C104</v>
          </cell>
          <cell r="B1839" t="str">
            <v>Autres interventions pour affections non malignes de l'appareil génital masculin, niveau 4</v>
          </cell>
          <cell r="E1839" t="str">
            <v>D15</v>
          </cell>
          <cell r="F1839" t="str">
            <v xml:space="preserve">Uro-néphrologie et génital </v>
          </cell>
        </row>
        <row r="1840">
          <cell r="A1840" t="str">
            <v>12C111</v>
          </cell>
          <cell r="B1840" t="str">
            <v>Interventions pelviennes majeures chez l'homme pour tumeurs malignes, niveau 1</v>
          </cell>
          <cell r="E1840" t="str">
            <v>D15</v>
          </cell>
          <cell r="F1840" t="str">
            <v xml:space="preserve">Uro-néphrologie et génital </v>
          </cell>
        </row>
        <row r="1841">
          <cell r="A1841" t="str">
            <v>12C112</v>
          </cell>
          <cell r="B1841" t="str">
            <v>Interventions pelviennes majeures chez l'homme pour tumeurs malignes, niveau 2</v>
          </cell>
          <cell r="E1841" t="str">
            <v>D15</v>
          </cell>
          <cell r="F1841" t="str">
            <v xml:space="preserve">Uro-néphrologie et génital </v>
          </cell>
        </row>
        <row r="1842">
          <cell r="A1842" t="str">
            <v>12C113</v>
          </cell>
          <cell r="B1842" t="str">
            <v>Interventions pelviennes majeures chez l'homme pour tumeurs malignes, niveau 3</v>
          </cell>
          <cell r="E1842" t="str">
            <v>D15</v>
          </cell>
          <cell r="F1842" t="str">
            <v xml:space="preserve">Uro-néphrologie et génital </v>
          </cell>
        </row>
        <row r="1843">
          <cell r="A1843" t="str">
            <v>12C114</v>
          </cell>
          <cell r="B1843" t="str">
            <v>Interventions pelviennes majeures chez l'homme pour tumeurs malignes, niveau 4</v>
          </cell>
          <cell r="E1843" t="str">
            <v>D15</v>
          </cell>
          <cell r="F1843" t="str">
            <v xml:space="preserve">Uro-néphrologie et génital </v>
          </cell>
        </row>
        <row r="1844">
          <cell r="A1844" t="str">
            <v>12C121</v>
          </cell>
          <cell r="B1844" t="str">
            <v>Interventions pelviennes majeures chez l'homme pour affections non malignes, niveau 1</v>
          </cell>
          <cell r="E1844" t="str">
            <v>D15</v>
          </cell>
          <cell r="F1844" t="str">
            <v xml:space="preserve">Uro-néphrologie et génital </v>
          </cell>
        </row>
        <row r="1845">
          <cell r="A1845" t="str">
            <v>12C122</v>
          </cell>
          <cell r="B1845" t="str">
            <v>Interventions pelviennes majeures chez l'homme pour affections non malignes, niveau 2</v>
          </cell>
          <cell r="E1845" t="str">
            <v>D15</v>
          </cell>
          <cell r="F1845" t="str">
            <v xml:space="preserve">Uro-néphrologie et génital </v>
          </cell>
        </row>
        <row r="1846">
          <cell r="A1846" t="str">
            <v>12C123</v>
          </cell>
          <cell r="B1846" t="str">
            <v>Interventions pelviennes majeures chez l'homme pour affections non malignes, niveau 3</v>
          </cell>
          <cell r="E1846" t="str">
            <v>D15</v>
          </cell>
          <cell r="F1846" t="str">
            <v xml:space="preserve">Uro-néphrologie et génital </v>
          </cell>
        </row>
        <row r="1847">
          <cell r="A1847" t="str">
            <v>12C124</v>
          </cell>
          <cell r="B1847" t="str">
            <v>Interventions pelviennes majeures chez l'homme pour affections non malignes, niveau 4</v>
          </cell>
          <cell r="E1847" t="str">
            <v>D15</v>
          </cell>
          <cell r="F1847" t="str">
            <v xml:space="preserve">Uro-néphrologie et génital </v>
          </cell>
        </row>
        <row r="1848">
          <cell r="A1848" t="str">
            <v>12C131</v>
          </cell>
          <cell r="B1848" t="str">
            <v>Stérilisation et vasoplastie, niveau 1</v>
          </cell>
          <cell r="E1848" t="str">
            <v>D15</v>
          </cell>
          <cell r="F1848" t="str">
            <v xml:space="preserve">Uro-néphrologie et génital </v>
          </cell>
        </row>
        <row r="1849">
          <cell r="A1849" t="str">
            <v>12C132</v>
          </cell>
          <cell r="B1849" t="str">
            <v>Stérilisation et vasoplastie, niveau 2</v>
          </cell>
          <cell r="E1849" t="str">
            <v>D15</v>
          </cell>
          <cell r="F1849" t="str">
            <v xml:space="preserve">Uro-néphrologie et génital </v>
          </cell>
        </row>
        <row r="1850">
          <cell r="A1850" t="str">
            <v>12C133</v>
          </cell>
          <cell r="B1850" t="str">
            <v>Stérilisation et vasoplastie, niveau 3</v>
          </cell>
          <cell r="E1850" t="str">
            <v>D15</v>
          </cell>
          <cell r="F1850" t="str">
            <v xml:space="preserve">Uro-néphrologie et génital </v>
          </cell>
        </row>
        <row r="1851">
          <cell r="A1851" t="str">
            <v>12C134</v>
          </cell>
          <cell r="B1851" t="str">
            <v>Stérilisation et vasoplastie, niveau 4</v>
          </cell>
          <cell r="E1851" t="str">
            <v>D15</v>
          </cell>
          <cell r="F1851" t="str">
            <v xml:space="preserve">Uro-néphrologie et génital </v>
          </cell>
        </row>
        <row r="1852">
          <cell r="A1852" t="str">
            <v>12K02Z</v>
          </cell>
          <cell r="B1852" t="str">
            <v>Endoscopies génito-urinaires et anesthésie : séjours de la CMD 12 et de moins de deux jours</v>
          </cell>
          <cell r="E1852" t="str">
            <v>D15</v>
          </cell>
          <cell r="F1852" t="str">
            <v xml:space="preserve">Uro-néphrologie et génital </v>
          </cell>
        </row>
        <row r="1853">
          <cell r="A1853" t="str">
            <v>12K03Z</v>
          </cell>
          <cell r="B1853" t="str">
            <v>Séjours de la CMD 12 comprenant une endoscopie génito-urinaire sans anesthésie : séjours de moins de deux jours</v>
          </cell>
          <cell r="E1853" t="str">
            <v>D15</v>
          </cell>
          <cell r="F1853" t="str">
            <v xml:space="preserve">Uro-néphrologie et génital </v>
          </cell>
        </row>
        <row r="1854">
          <cell r="A1854" t="str">
            <v>12K06J</v>
          </cell>
          <cell r="B1854" t="str">
            <v>Séjours comprenant une biopsie prostatique, en ambulatoire</v>
          </cell>
          <cell r="E1854" t="str">
            <v>D15</v>
          </cell>
          <cell r="F1854" t="str">
            <v xml:space="preserve">Uro-néphrologie et génital </v>
          </cell>
        </row>
        <row r="1855">
          <cell r="A1855" t="str">
            <v>12M031</v>
          </cell>
          <cell r="B1855" t="str">
            <v>Tumeurs malignes de l'appareil génital masculin, niveau 1</v>
          </cell>
          <cell r="E1855" t="str">
            <v>D15</v>
          </cell>
          <cell r="F1855" t="str">
            <v xml:space="preserve">Uro-néphrologie et génital </v>
          </cell>
        </row>
        <row r="1856">
          <cell r="A1856" t="str">
            <v>12M032</v>
          </cell>
          <cell r="B1856" t="str">
            <v>Tumeurs malignes de l'appareil génital masculin, niveau 2</v>
          </cell>
          <cell r="E1856" t="str">
            <v>D15</v>
          </cell>
          <cell r="F1856" t="str">
            <v xml:space="preserve">Uro-néphrologie et génital </v>
          </cell>
        </row>
        <row r="1857">
          <cell r="A1857" t="str">
            <v>12M033</v>
          </cell>
          <cell r="B1857" t="str">
            <v>Tumeurs malignes de l'appareil génital masculin, niveau 3</v>
          </cell>
          <cell r="E1857" t="str">
            <v>D15</v>
          </cell>
          <cell r="F1857" t="str">
            <v xml:space="preserve">Uro-néphrologie et génital </v>
          </cell>
        </row>
        <row r="1858">
          <cell r="A1858" t="str">
            <v>12M034</v>
          </cell>
          <cell r="B1858" t="str">
            <v>Tumeurs malignes de l'appareil génital masculin, niveau 4</v>
          </cell>
          <cell r="E1858" t="str">
            <v>D15</v>
          </cell>
          <cell r="F1858" t="str">
            <v xml:space="preserve">Uro-néphrologie et génital </v>
          </cell>
        </row>
        <row r="1859">
          <cell r="A1859" t="str">
            <v>12M03T</v>
          </cell>
          <cell r="B1859" t="str">
            <v>Tumeurs malignes de l'appareil génital masculin, très courte durée</v>
          </cell>
          <cell r="E1859" t="str">
            <v>D15</v>
          </cell>
          <cell r="F1859" t="str">
            <v xml:space="preserve">Uro-néphrologie et génital </v>
          </cell>
        </row>
        <row r="1860">
          <cell r="A1860" t="str">
            <v>12M041</v>
          </cell>
          <cell r="B1860" t="str">
            <v>Hypertrophie prostatique bénigne, niveau 1</v>
          </cell>
          <cell r="E1860" t="str">
            <v>D15</v>
          </cell>
          <cell r="F1860" t="str">
            <v xml:space="preserve">Uro-néphrologie et génital </v>
          </cell>
        </row>
        <row r="1861">
          <cell r="A1861" t="str">
            <v>12M042</v>
          </cell>
          <cell r="B1861" t="str">
            <v>Hypertrophie prostatique bénigne, niveau 2</v>
          </cell>
          <cell r="E1861" t="str">
            <v>D15</v>
          </cell>
          <cell r="F1861" t="str">
            <v xml:space="preserve">Uro-néphrologie et génital </v>
          </cell>
        </row>
        <row r="1862">
          <cell r="A1862" t="str">
            <v>12M043</v>
          </cell>
          <cell r="B1862" t="str">
            <v>Hypertrophie prostatique bénigne, niveau 3</v>
          </cell>
          <cell r="E1862" t="str">
            <v>D15</v>
          </cell>
          <cell r="F1862" t="str">
            <v xml:space="preserve">Uro-néphrologie et génital </v>
          </cell>
        </row>
        <row r="1863">
          <cell r="A1863" t="str">
            <v>12M044</v>
          </cell>
          <cell r="B1863" t="str">
            <v>Hypertrophie prostatique bénigne, niveau 4</v>
          </cell>
          <cell r="E1863" t="str">
            <v>D15</v>
          </cell>
          <cell r="F1863" t="str">
            <v xml:space="preserve">Uro-néphrologie et génital </v>
          </cell>
        </row>
        <row r="1864">
          <cell r="A1864" t="str">
            <v>12M04T</v>
          </cell>
          <cell r="B1864" t="str">
            <v>Hypertrophie prostatique bénigne, très courte durée</v>
          </cell>
          <cell r="E1864" t="str">
            <v>D15</v>
          </cell>
          <cell r="F1864" t="str">
            <v xml:space="preserve">Uro-néphrologie et génital </v>
          </cell>
        </row>
        <row r="1865">
          <cell r="A1865" t="str">
            <v>12M051</v>
          </cell>
          <cell r="B1865" t="str">
            <v>Autres affections de l'appareil génital masculin, niveau 1</v>
          </cell>
          <cell r="E1865" t="str">
            <v>D15</v>
          </cell>
          <cell r="F1865" t="str">
            <v xml:space="preserve">Uro-néphrologie et génital </v>
          </cell>
        </row>
        <row r="1866">
          <cell r="A1866" t="str">
            <v>12M052</v>
          </cell>
          <cell r="B1866" t="str">
            <v>Autres affections de l'appareil génital masculin, niveau 2</v>
          </cell>
          <cell r="E1866" t="str">
            <v>D15</v>
          </cell>
          <cell r="F1866" t="str">
            <v xml:space="preserve">Uro-néphrologie et génital </v>
          </cell>
        </row>
        <row r="1867">
          <cell r="A1867" t="str">
            <v>12M053</v>
          </cell>
          <cell r="B1867" t="str">
            <v>Autres affections de l'appareil génital masculin, niveau 3</v>
          </cell>
          <cell r="E1867" t="str">
            <v>D15</v>
          </cell>
          <cell r="F1867" t="str">
            <v xml:space="preserve">Uro-néphrologie et génital </v>
          </cell>
        </row>
        <row r="1868">
          <cell r="A1868" t="str">
            <v>12M054</v>
          </cell>
          <cell r="B1868" t="str">
            <v>Autres affections de l'appareil génital masculin, niveau 4</v>
          </cell>
          <cell r="E1868" t="str">
            <v>D15</v>
          </cell>
          <cell r="F1868" t="str">
            <v xml:space="preserve">Uro-néphrologie et génital </v>
          </cell>
        </row>
        <row r="1869">
          <cell r="A1869" t="str">
            <v>12M05T</v>
          </cell>
          <cell r="B1869" t="str">
            <v>Autres affections de l'appareil génital masculin, très courte durée</v>
          </cell>
          <cell r="E1869" t="str">
            <v>D15</v>
          </cell>
          <cell r="F1869" t="str">
            <v xml:space="preserve">Uro-néphrologie et génital </v>
          </cell>
        </row>
        <row r="1870">
          <cell r="A1870" t="str">
            <v>12M061</v>
          </cell>
          <cell r="B1870" t="str">
            <v>Prostatites aigües et orchites, niveau 1</v>
          </cell>
          <cell r="E1870" t="str">
            <v>D15</v>
          </cell>
          <cell r="F1870" t="str">
            <v xml:space="preserve">Uro-néphrologie et génital </v>
          </cell>
        </row>
        <row r="1871">
          <cell r="A1871" t="str">
            <v>12M062</v>
          </cell>
          <cell r="B1871" t="str">
            <v>Prostatites aigües et orchites, niveau 2</v>
          </cell>
          <cell r="E1871" t="str">
            <v>D15</v>
          </cell>
          <cell r="F1871" t="str">
            <v xml:space="preserve">Uro-néphrologie et génital </v>
          </cell>
        </row>
        <row r="1872">
          <cell r="A1872" t="str">
            <v>12M063</v>
          </cell>
          <cell r="B1872" t="str">
            <v>Prostatites aigües et orchites, niveau 3</v>
          </cell>
          <cell r="E1872" t="str">
            <v>D15</v>
          </cell>
          <cell r="F1872" t="str">
            <v xml:space="preserve">Uro-néphrologie et génital </v>
          </cell>
        </row>
        <row r="1873">
          <cell r="A1873" t="str">
            <v>12M064</v>
          </cell>
          <cell r="B1873" t="str">
            <v>Prostatites aigües et orchites, niveau 4</v>
          </cell>
          <cell r="E1873" t="str">
            <v>D15</v>
          </cell>
          <cell r="F1873" t="str">
            <v xml:space="preserve">Uro-néphrologie et génital </v>
          </cell>
        </row>
        <row r="1874">
          <cell r="A1874" t="str">
            <v>12M06T</v>
          </cell>
          <cell r="B1874" t="str">
            <v>Prostatites aigües et orchites, très courte durée</v>
          </cell>
          <cell r="E1874" t="str">
            <v>D15</v>
          </cell>
          <cell r="F1874" t="str">
            <v xml:space="preserve">Uro-néphrologie et génital </v>
          </cell>
        </row>
        <row r="1875">
          <cell r="A1875" t="str">
            <v>12M071</v>
          </cell>
          <cell r="B1875" t="str">
            <v>Autres infections et inflammations de l'appareil génital masculin, niveau 1</v>
          </cell>
          <cell r="E1875" t="str">
            <v>D15</v>
          </cell>
          <cell r="F1875" t="str">
            <v xml:space="preserve">Uro-néphrologie et génital </v>
          </cell>
        </row>
        <row r="1876">
          <cell r="A1876" t="str">
            <v>12M072</v>
          </cell>
          <cell r="B1876" t="str">
            <v>Autres infections et inflammations de l'appareil génital masculin, niveau 2</v>
          </cell>
          <cell r="E1876" t="str">
            <v>D15</v>
          </cell>
          <cell r="F1876" t="str">
            <v xml:space="preserve">Uro-néphrologie et génital </v>
          </cell>
        </row>
        <row r="1877">
          <cell r="A1877" t="str">
            <v>12M073</v>
          </cell>
          <cell r="B1877" t="str">
            <v>Autres infections et inflammations de l'appareil génital masculin, niveau 3</v>
          </cell>
          <cell r="E1877" t="str">
            <v>D15</v>
          </cell>
          <cell r="F1877" t="str">
            <v xml:space="preserve">Uro-néphrologie et génital </v>
          </cell>
        </row>
        <row r="1878">
          <cell r="A1878" t="str">
            <v>12M074</v>
          </cell>
          <cell r="B1878" t="str">
            <v>Autres infections et inflammations de l'appareil génital masculin, niveau 4</v>
          </cell>
          <cell r="E1878" t="str">
            <v>D15</v>
          </cell>
          <cell r="F1878" t="str">
            <v xml:space="preserve">Uro-néphrologie et génital </v>
          </cell>
        </row>
        <row r="1879">
          <cell r="A1879" t="str">
            <v>12M07T</v>
          </cell>
          <cell r="B1879" t="str">
            <v>Autres infections et inflammations de l'appareil génital masculin, très courte durée</v>
          </cell>
          <cell r="E1879" t="str">
            <v>D15</v>
          </cell>
          <cell r="F1879" t="str">
            <v xml:space="preserve">Uro-néphrologie et génital </v>
          </cell>
        </row>
        <row r="1880">
          <cell r="A1880" t="str">
            <v>12M08Z</v>
          </cell>
          <cell r="B1880" t="str">
            <v>Explorations et surveillance des affections de l'appareil génital masculin</v>
          </cell>
          <cell r="E1880" t="str">
            <v>D15</v>
          </cell>
          <cell r="F1880" t="str">
            <v xml:space="preserve">Uro-néphrologie et génital </v>
          </cell>
        </row>
        <row r="1881">
          <cell r="A1881" t="str">
            <v>12M09Z</v>
          </cell>
          <cell r="B1881" t="str">
            <v>Symptômes et autres recours aux soins de la CMD 12</v>
          </cell>
          <cell r="E1881" t="str">
            <v>D15</v>
          </cell>
          <cell r="F1881" t="str">
            <v xml:space="preserve">Uro-néphrologie et génital </v>
          </cell>
        </row>
        <row r="1882">
          <cell r="A1882" t="str">
            <v>13C031</v>
          </cell>
          <cell r="B1882" t="str">
            <v>Hystérectomies, niveau 1</v>
          </cell>
          <cell r="E1882" t="str">
            <v>D12</v>
          </cell>
          <cell r="F1882" t="str">
            <v>Gynécologie - sein</v>
          </cell>
        </row>
        <row r="1883">
          <cell r="A1883" t="str">
            <v>13C032</v>
          </cell>
          <cell r="B1883" t="str">
            <v>Hystérectomies, niveau 2</v>
          </cell>
          <cell r="E1883" t="str">
            <v>D12</v>
          </cell>
          <cell r="F1883" t="str">
            <v>Gynécologie - sein</v>
          </cell>
        </row>
        <row r="1884">
          <cell r="A1884" t="str">
            <v>13C033</v>
          </cell>
          <cell r="B1884" t="str">
            <v>Hystérectomies, niveau 3</v>
          </cell>
          <cell r="E1884" t="str">
            <v>D12</v>
          </cell>
          <cell r="F1884" t="str">
            <v>Gynécologie - sein</v>
          </cell>
        </row>
        <row r="1885">
          <cell r="A1885" t="str">
            <v>13C034</v>
          </cell>
          <cell r="B1885" t="str">
            <v>Hystérectomies, niveau 4</v>
          </cell>
          <cell r="E1885" t="str">
            <v>D12</v>
          </cell>
          <cell r="F1885" t="str">
            <v>Gynécologie - sein</v>
          </cell>
        </row>
        <row r="1886">
          <cell r="A1886" t="str">
            <v>13C041</v>
          </cell>
          <cell r="B1886" t="str">
            <v>Interventions réparatrices sur l'appareil génital féminin, niveau 1</v>
          </cell>
          <cell r="E1886" t="str">
            <v>D12</v>
          </cell>
          <cell r="F1886" t="str">
            <v>Gynécologie - sein</v>
          </cell>
        </row>
        <row r="1887">
          <cell r="A1887" t="str">
            <v>13C042</v>
          </cell>
          <cell r="B1887" t="str">
            <v>Interventions réparatrices sur l'appareil génital féminin, niveau 2</v>
          </cell>
          <cell r="E1887" t="str">
            <v>D12</v>
          </cell>
          <cell r="F1887" t="str">
            <v>Gynécologie - sein</v>
          </cell>
        </row>
        <row r="1888">
          <cell r="A1888" t="str">
            <v>13C043</v>
          </cell>
          <cell r="B1888" t="str">
            <v>Interventions réparatrices sur l'appareil génital féminin, niveau 3</v>
          </cell>
          <cell r="E1888" t="str">
            <v>D12</v>
          </cell>
          <cell r="F1888" t="str">
            <v>Gynécologie - sein</v>
          </cell>
        </row>
        <row r="1889">
          <cell r="A1889" t="str">
            <v>13C044</v>
          </cell>
          <cell r="B1889" t="str">
            <v>Interventions réparatrices sur l'appareil génital féminin, niveau 4</v>
          </cell>
          <cell r="E1889" t="str">
            <v>D12</v>
          </cell>
          <cell r="F1889" t="str">
            <v>Gynécologie - sein</v>
          </cell>
        </row>
        <row r="1890">
          <cell r="A1890" t="str">
            <v>13C04J</v>
          </cell>
          <cell r="B1890" t="str">
            <v>Interventions réparatrices sur l'appareil génital féminin, en ambulatoire</v>
          </cell>
          <cell r="E1890" t="str">
            <v>D12</v>
          </cell>
          <cell r="F1890" t="str">
            <v>Gynécologie - sein</v>
          </cell>
        </row>
        <row r="1891">
          <cell r="A1891" t="str">
            <v>13C051</v>
          </cell>
          <cell r="B1891" t="str">
            <v>Interventions sur le système utéroannexiel pour tumeurs malignes, niveau 1</v>
          </cell>
          <cell r="E1891" t="str">
            <v>D12</v>
          </cell>
          <cell r="F1891" t="str">
            <v>Gynécologie - sein</v>
          </cell>
        </row>
        <row r="1892">
          <cell r="A1892" t="str">
            <v>13C052</v>
          </cell>
          <cell r="B1892" t="str">
            <v>Interventions sur le système utéroannexiel pour tumeurs malignes, niveau 2</v>
          </cell>
          <cell r="E1892" t="str">
            <v>D12</v>
          </cell>
          <cell r="F1892" t="str">
            <v>Gynécologie - sein</v>
          </cell>
        </row>
        <row r="1893">
          <cell r="A1893" t="str">
            <v>13C053</v>
          </cell>
          <cell r="B1893" t="str">
            <v>Interventions sur le système utéroannexiel pour tumeurs malignes, niveau 3</v>
          </cell>
          <cell r="E1893" t="str">
            <v>D12</v>
          </cell>
          <cell r="F1893" t="str">
            <v>Gynécologie - sein</v>
          </cell>
        </row>
        <row r="1894">
          <cell r="A1894" t="str">
            <v>13C054</v>
          </cell>
          <cell r="B1894" t="str">
            <v>Interventions sur le système utéroannexiel pour tumeurs malignes, niveau 4</v>
          </cell>
          <cell r="E1894" t="str">
            <v>D12</v>
          </cell>
          <cell r="F1894" t="str">
            <v>Gynécologie - sein</v>
          </cell>
        </row>
        <row r="1895">
          <cell r="A1895" t="str">
            <v>13C061</v>
          </cell>
          <cell r="B1895" t="str">
            <v>Interruptions tubaires, niveau 1</v>
          </cell>
          <cell r="E1895" t="str">
            <v>D12</v>
          </cell>
          <cell r="F1895" t="str">
            <v>Gynécologie - sein</v>
          </cell>
        </row>
        <row r="1896">
          <cell r="A1896" t="str">
            <v>13C062</v>
          </cell>
          <cell r="B1896" t="str">
            <v>Interruptions tubaires, niveau 2</v>
          </cell>
          <cell r="E1896" t="str">
            <v>D12</v>
          </cell>
          <cell r="F1896" t="str">
            <v>Gynécologie - sein</v>
          </cell>
        </row>
        <row r="1897">
          <cell r="A1897" t="str">
            <v>13C063</v>
          </cell>
          <cell r="B1897" t="str">
            <v>Interruptions tubaires, niveau 3</v>
          </cell>
          <cell r="E1897" t="str">
            <v>D12</v>
          </cell>
          <cell r="F1897" t="str">
            <v>Gynécologie - sein</v>
          </cell>
        </row>
        <row r="1898">
          <cell r="A1898" t="str">
            <v>13C064</v>
          </cell>
          <cell r="B1898" t="str">
            <v>Interruptions tubaires, niveau 4</v>
          </cell>
          <cell r="E1898" t="str">
            <v>D12</v>
          </cell>
          <cell r="F1898" t="str">
            <v>Gynécologie - sein</v>
          </cell>
        </row>
        <row r="1899">
          <cell r="A1899" t="str">
            <v>13C06J</v>
          </cell>
          <cell r="B1899" t="str">
            <v>Interruptions tubaires, en ambulatoire</v>
          </cell>
          <cell r="E1899" t="str">
            <v>D12</v>
          </cell>
          <cell r="F1899" t="str">
            <v>Gynécologie - sein</v>
          </cell>
        </row>
        <row r="1900">
          <cell r="A1900" t="str">
            <v>13C071</v>
          </cell>
          <cell r="B1900" t="str">
            <v>Interventions sur le système utéroannexiel pour des affections non malignes, autres que les interruptions tubaires, niveau 1</v>
          </cell>
          <cell r="E1900" t="str">
            <v>D12</v>
          </cell>
          <cell r="F1900" t="str">
            <v>Gynécologie - sein</v>
          </cell>
        </row>
        <row r="1901">
          <cell r="A1901" t="str">
            <v>13C072</v>
          </cell>
          <cell r="B1901" t="str">
            <v>Interventions sur le système utéroannexiel pour des affections non malignes, autres que les interruptions tubaires, niveau 2</v>
          </cell>
          <cell r="E1901" t="str">
            <v>D12</v>
          </cell>
          <cell r="F1901" t="str">
            <v>Gynécologie - sein</v>
          </cell>
        </row>
        <row r="1902">
          <cell r="A1902" t="str">
            <v>13C073</v>
          </cell>
          <cell r="B1902" t="str">
            <v>Interventions sur le système utéroannexiel pour des affections non malignes, autres que les interruptions tubaires, niveau 3</v>
          </cell>
          <cell r="E1902" t="str">
            <v>D12</v>
          </cell>
          <cell r="F1902" t="str">
            <v>Gynécologie - sein</v>
          </cell>
        </row>
        <row r="1903">
          <cell r="A1903" t="str">
            <v>13C074</v>
          </cell>
          <cell r="B1903" t="str">
            <v>Interventions sur le système utéroannexiel pour des affections non malignes, autres que les interruptions tubaires, niveau 4</v>
          </cell>
          <cell r="E1903" t="str">
            <v>D12</v>
          </cell>
          <cell r="F1903" t="str">
            <v>Gynécologie - sein</v>
          </cell>
        </row>
        <row r="1904">
          <cell r="A1904" t="str">
            <v>13C07J</v>
          </cell>
          <cell r="B1904" t="str">
            <v>Interventions sur le système utéroannexiel pour des affections non malignes, autres que les interruptions tubaires, en ambulatoire</v>
          </cell>
          <cell r="E1904" t="str">
            <v>D12</v>
          </cell>
          <cell r="F1904" t="str">
            <v>Gynécologie - sein</v>
          </cell>
        </row>
        <row r="1905">
          <cell r="A1905" t="str">
            <v>13C081</v>
          </cell>
          <cell r="B1905" t="str">
            <v>Interventions sur la vulve, le vagin ou le col utérin, niveau 1</v>
          </cell>
          <cell r="E1905" t="str">
            <v>D12</v>
          </cell>
          <cell r="F1905" t="str">
            <v>Gynécologie - sein</v>
          </cell>
        </row>
        <row r="1906">
          <cell r="A1906" t="str">
            <v>13C082</v>
          </cell>
          <cell r="B1906" t="str">
            <v>Interventions sur la vulve, le vagin ou le col utérin, niveau 2</v>
          </cell>
          <cell r="E1906" t="str">
            <v>D12</v>
          </cell>
          <cell r="F1906" t="str">
            <v>Gynécologie - sein</v>
          </cell>
        </row>
        <row r="1907">
          <cell r="A1907" t="str">
            <v>13C083</v>
          </cell>
          <cell r="B1907" t="str">
            <v>Interventions sur la vulve, le vagin ou le col utérin, niveau 3</v>
          </cell>
          <cell r="E1907" t="str">
            <v>D12</v>
          </cell>
          <cell r="F1907" t="str">
            <v>Gynécologie - sein</v>
          </cell>
        </row>
        <row r="1908">
          <cell r="A1908" t="str">
            <v>13C084</v>
          </cell>
          <cell r="B1908" t="str">
            <v>Interventions sur la vulve, le vagin ou le col utérin, niveau 4</v>
          </cell>
          <cell r="E1908" t="str">
            <v>D12</v>
          </cell>
          <cell r="F1908" t="str">
            <v>Gynécologie - sein</v>
          </cell>
        </row>
        <row r="1909">
          <cell r="A1909" t="str">
            <v>13C08J</v>
          </cell>
          <cell r="B1909" t="str">
            <v>Interventions sur la vulve, le vagin ou le col utérin, en ambulatoire</v>
          </cell>
          <cell r="E1909" t="str">
            <v>D12</v>
          </cell>
          <cell r="F1909" t="str">
            <v>Gynécologie - sein</v>
          </cell>
        </row>
        <row r="1910">
          <cell r="A1910" t="str">
            <v>13C091</v>
          </cell>
          <cell r="B1910" t="str">
            <v>Laparoscopies ou coelioscopies diagnostiques, niveau 1</v>
          </cell>
          <cell r="E1910" t="str">
            <v>D12</v>
          </cell>
          <cell r="F1910" t="str">
            <v>Gynécologie - sein</v>
          </cell>
        </row>
        <row r="1911">
          <cell r="A1911" t="str">
            <v>13C092</v>
          </cell>
          <cell r="B1911" t="str">
            <v>Laparoscopies ou coelioscopies diagnostiques, niveau 2</v>
          </cell>
          <cell r="E1911" t="str">
            <v>D12</v>
          </cell>
          <cell r="F1911" t="str">
            <v>Gynécologie - sein</v>
          </cell>
        </row>
        <row r="1912">
          <cell r="A1912" t="str">
            <v>13C093</v>
          </cell>
          <cell r="B1912" t="str">
            <v>Laparoscopies ou coelioscopies diagnostiques, niveau 3</v>
          </cell>
          <cell r="E1912" t="str">
            <v>D12</v>
          </cell>
          <cell r="F1912" t="str">
            <v>Gynécologie - sein</v>
          </cell>
        </row>
        <row r="1913">
          <cell r="A1913" t="str">
            <v>13C094</v>
          </cell>
          <cell r="B1913" t="str">
            <v>Laparoscopies ou coelioscopies diagnostiques, niveau 4</v>
          </cell>
          <cell r="E1913" t="str">
            <v>D12</v>
          </cell>
          <cell r="F1913" t="str">
            <v>Gynécologie - sein</v>
          </cell>
        </row>
        <row r="1914">
          <cell r="A1914" t="str">
            <v>13C09T</v>
          </cell>
          <cell r="B1914" t="str">
            <v>Laparoscopies ou coelioscopies diagnostiques, très courte durée</v>
          </cell>
          <cell r="E1914" t="str">
            <v>D12</v>
          </cell>
          <cell r="F1914" t="str">
            <v>Gynécologie - sein</v>
          </cell>
        </row>
        <row r="1915">
          <cell r="A1915" t="str">
            <v>13C101</v>
          </cell>
          <cell r="B1915" t="str">
            <v>Ligatures tubaires par laparoscopie ou coelioscopie, niveau 1</v>
          </cell>
          <cell r="E1915" t="str">
            <v>D12</v>
          </cell>
          <cell r="F1915" t="str">
            <v>Gynécologie - sein</v>
          </cell>
        </row>
        <row r="1916">
          <cell r="A1916" t="str">
            <v>13C102</v>
          </cell>
          <cell r="B1916" t="str">
            <v>Ligatures tubaires par laparoscopie ou coelioscopie, niveau 2</v>
          </cell>
          <cell r="E1916" t="str">
            <v>D12</v>
          </cell>
          <cell r="F1916" t="str">
            <v>Gynécologie - sein</v>
          </cell>
        </row>
        <row r="1917">
          <cell r="A1917" t="str">
            <v>13C103</v>
          </cell>
          <cell r="B1917" t="str">
            <v>Ligatures tubaires par laparoscopie ou coelioscopie, niveau 3</v>
          </cell>
          <cell r="E1917" t="str">
            <v>D12</v>
          </cell>
          <cell r="F1917" t="str">
            <v>Gynécologie - sein</v>
          </cell>
        </row>
        <row r="1918">
          <cell r="A1918" t="str">
            <v>13C104</v>
          </cell>
          <cell r="B1918" t="str">
            <v>Ligatures tubaires par laparoscopie ou coelioscopie, niveau 4</v>
          </cell>
          <cell r="E1918" t="str">
            <v>D12</v>
          </cell>
          <cell r="F1918" t="str">
            <v>Gynécologie - sein</v>
          </cell>
        </row>
        <row r="1919">
          <cell r="A1919" t="str">
            <v>13C10T</v>
          </cell>
          <cell r="B1919" t="str">
            <v>Ligatures tubaires par laparoscopie ou coelioscopie, très courte durée</v>
          </cell>
          <cell r="E1919" t="str">
            <v>D12</v>
          </cell>
          <cell r="F1919" t="str">
            <v>Gynécologie - sein</v>
          </cell>
        </row>
        <row r="1920">
          <cell r="A1920" t="str">
            <v>13C111</v>
          </cell>
          <cell r="B1920" t="str">
            <v>Dilatations et curetages, conisations pour tumeurs malignes, niveau 1</v>
          </cell>
          <cell r="E1920" t="str">
            <v>D12</v>
          </cell>
          <cell r="F1920" t="str">
            <v>Gynécologie - sein</v>
          </cell>
        </row>
        <row r="1921">
          <cell r="A1921" t="str">
            <v>13C112</v>
          </cell>
          <cell r="B1921" t="str">
            <v>Dilatations et curetages, conisations pour tumeurs malignes, niveau 2</v>
          </cell>
          <cell r="E1921" t="str">
            <v>D12</v>
          </cell>
          <cell r="F1921" t="str">
            <v>Gynécologie - sein</v>
          </cell>
        </row>
        <row r="1922">
          <cell r="A1922" t="str">
            <v>13C113</v>
          </cell>
          <cell r="B1922" t="str">
            <v>Dilatations et curetages, conisations pour tumeurs malignes, niveau 3</v>
          </cell>
          <cell r="E1922" t="str">
            <v>D12</v>
          </cell>
          <cell r="F1922" t="str">
            <v>Gynécologie - sein</v>
          </cell>
        </row>
        <row r="1923">
          <cell r="A1923" t="str">
            <v>13C114</v>
          </cell>
          <cell r="B1923" t="str">
            <v>Dilatations et curetages, conisations pour tumeurs malignes, niveau 4</v>
          </cell>
          <cell r="E1923" t="str">
            <v>D12</v>
          </cell>
          <cell r="F1923" t="str">
            <v>Gynécologie - sein</v>
          </cell>
        </row>
        <row r="1924">
          <cell r="A1924" t="str">
            <v>13C11J</v>
          </cell>
          <cell r="B1924" t="str">
            <v>Dilatations et curetages, conisations pour tumeurs malignes, en ambulatoire</v>
          </cell>
          <cell r="E1924" t="str">
            <v>D12</v>
          </cell>
          <cell r="F1924" t="str">
            <v>Gynécologie - sein</v>
          </cell>
        </row>
        <row r="1925">
          <cell r="A1925" t="str">
            <v>13C121</v>
          </cell>
          <cell r="B1925" t="str">
            <v>Dilatations et curetages, conisations pour affections non malignes, niveau 1</v>
          </cell>
          <cell r="E1925" t="str">
            <v>D12</v>
          </cell>
          <cell r="F1925" t="str">
            <v>Gynécologie - sein</v>
          </cell>
        </row>
        <row r="1926">
          <cell r="A1926" t="str">
            <v>13C122</v>
          </cell>
          <cell r="B1926" t="str">
            <v>Dilatations et curetages, conisations pour affections non malignes, niveau 2</v>
          </cell>
          <cell r="E1926" t="str">
            <v>D12</v>
          </cell>
          <cell r="F1926" t="str">
            <v>Gynécologie - sein</v>
          </cell>
        </row>
        <row r="1927">
          <cell r="A1927" t="str">
            <v>13C123</v>
          </cell>
          <cell r="B1927" t="str">
            <v>Dilatations et curetages, conisations pour affections non malignes, niveau 3</v>
          </cell>
          <cell r="E1927" t="str">
            <v>D12</v>
          </cell>
          <cell r="F1927" t="str">
            <v>Gynécologie - sein</v>
          </cell>
        </row>
        <row r="1928">
          <cell r="A1928" t="str">
            <v>13C124</v>
          </cell>
          <cell r="B1928" t="str">
            <v>Dilatations et curetages, conisations pour affections non malignes, niveau 4</v>
          </cell>
          <cell r="E1928" t="str">
            <v>D12</v>
          </cell>
          <cell r="F1928" t="str">
            <v>Gynécologie - sein</v>
          </cell>
        </row>
        <row r="1929">
          <cell r="A1929" t="str">
            <v>13C12J</v>
          </cell>
          <cell r="B1929" t="str">
            <v>Dilatations et curetages, conisations pour affections non malignes, en ambulatoire</v>
          </cell>
          <cell r="E1929" t="str">
            <v>D12</v>
          </cell>
          <cell r="F1929" t="str">
            <v>Gynécologie - sein</v>
          </cell>
        </row>
        <row r="1930">
          <cell r="A1930" t="str">
            <v>13C131</v>
          </cell>
          <cell r="B1930" t="str">
            <v>Autres interventions sur l'appareil génital féminin, niveau 1</v>
          </cell>
          <cell r="E1930" t="str">
            <v>D12</v>
          </cell>
          <cell r="F1930" t="str">
            <v>Gynécologie - sein</v>
          </cell>
        </row>
        <row r="1931">
          <cell r="A1931" t="str">
            <v>13C132</v>
          </cell>
          <cell r="B1931" t="str">
            <v>Autres interventions sur l'appareil génital féminin, niveau 2</v>
          </cell>
          <cell r="E1931" t="str">
            <v>D12</v>
          </cell>
          <cell r="F1931" t="str">
            <v>Gynécologie - sein</v>
          </cell>
        </row>
        <row r="1932">
          <cell r="A1932" t="str">
            <v>13C133</v>
          </cell>
          <cell r="B1932" t="str">
            <v>Autres interventions sur l'appareil génital féminin, niveau 3</v>
          </cell>
          <cell r="E1932" t="str">
            <v>D12</v>
          </cell>
          <cell r="F1932" t="str">
            <v>Gynécologie - sein</v>
          </cell>
        </row>
        <row r="1933">
          <cell r="A1933" t="str">
            <v>13C134</v>
          </cell>
          <cell r="B1933" t="str">
            <v>Autres interventions sur l'appareil génital féminin, niveau 4</v>
          </cell>
          <cell r="E1933" t="str">
            <v>D12</v>
          </cell>
          <cell r="F1933" t="str">
            <v>Gynécologie - sein</v>
          </cell>
        </row>
        <row r="1934">
          <cell r="A1934" t="str">
            <v>13C13T</v>
          </cell>
          <cell r="B1934" t="str">
            <v>Autres interventions sur l'appareil génital féminin, très courte durée</v>
          </cell>
          <cell r="E1934" t="str">
            <v>D12</v>
          </cell>
          <cell r="F1934" t="str">
            <v>Gynécologie - sein</v>
          </cell>
        </row>
        <row r="1935">
          <cell r="A1935" t="str">
            <v>13C141</v>
          </cell>
          <cell r="B1935" t="str">
            <v>Exentérations pelviennes, hystérectomies élargies ou vulvectomies pour tumeurs malignes, niveau 1</v>
          </cell>
          <cell r="E1935" t="str">
            <v>D12</v>
          </cell>
          <cell r="F1935" t="str">
            <v>Gynécologie - sein</v>
          </cell>
        </row>
        <row r="1936">
          <cell r="A1936" t="str">
            <v>13C142</v>
          </cell>
          <cell r="B1936" t="str">
            <v>Exentérations pelviennes, hystérectomies élargies ou vulvectomies pour tumeurs malignes, niveau 2</v>
          </cell>
          <cell r="E1936" t="str">
            <v>D12</v>
          </cell>
          <cell r="F1936" t="str">
            <v>Gynécologie - sein</v>
          </cell>
        </row>
        <row r="1937">
          <cell r="A1937" t="str">
            <v>13C143</v>
          </cell>
          <cell r="B1937" t="str">
            <v>Exentérations pelviennes, hystérectomies élargies ou vulvectomies pour tumeurs malignes, niveau 3</v>
          </cell>
          <cell r="E1937" t="str">
            <v>D12</v>
          </cell>
          <cell r="F1937" t="str">
            <v>Gynécologie - sein</v>
          </cell>
        </row>
        <row r="1938">
          <cell r="A1938" t="str">
            <v>13C144</v>
          </cell>
          <cell r="B1938" t="str">
            <v>Exentérations pelviennes, hystérectomies élargies ou vulvectomies pour tumeurs malignes, niveau 4</v>
          </cell>
          <cell r="E1938" t="str">
            <v>D12</v>
          </cell>
          <cell r="F1938" t="str">
            <v>Gynécologie - sein</v>
          </cell>
        </row>
        <row r="1939">
          <cell r="A1939" t="str">
            <v>13C151</v>
          </cell>
          <cell r="B1939" t="str">
            <v>Exentérations pelviennes, hystérectomies élargies ou vulvectomies pour affections non malignes, niveau 1</v>
          </cell>
          <cell r="E1939" t="str">
            <v>D12</v>
          </cell>
          <cell r="F1939" t="str">
            <v>Gynécologie - sein</v>
          </cell>
        </row>
        <row r="1940">
          <cell r="A1940" t="str">
            <v>13C152</v>
          </cell>
          <cell r="B1940" t="str">
            <v>Exentérations pelviennes, hystérectomies élargies ou vulvectomies pour affections non malignes, niveau 2</v>
          </cell>
          <cell r="E1940" t="str">
            <v>D12</v>
          </cell>
          <cell r="F1940" t="str">
            <v>Gynécologie - sein</v>
          </cell>
        </row>
        <row r="1941">
          <cell r="A1941" t="str">
            <v>13C153</v>
          </cell>
          <cell r="B1941" t="str">
            <v>Exentérations pelviennes, hystérectomies élargies ou vulvectomies pour affections non malignes, niveau 3</v>
          </cell>
          <cell r="E1941" t="str">
            <v>D12</v>
          </cell>
          <cell r="F1941" t="str">
            <v>Gynécologie - sein</v>
          </cell>
        </row>
        <row r="1942">
          <cell r="A1942" t="str">
            <v>13C154</v>
          </cell>
          <cell r="B1942" t="str">
            <v>Exentérations pelviennes, hystérectomies élargies ou vulvectomies pour affections non malignes, niveau 4</v>
          </cell>
          <cell r="E1942" t="str">
            <v>D12</v>
          </cell>
          <cell r="F1942" t="str">
            <v>Gynécologie - sein</v>
          </cell>
        </row>
        <row r="1943">
          <cell r="A1943" t="str">
            <v>13C16J</v>
          </cell>
          <cell r="B1943" t="str">
            <v>Prélèvements d'ovocytes, en ambulatoire</v>
          </cell>
          <cell r="E1943" t="str">
            <v>D12</v>
          </cell>
          <cell r="F1943" t="str">
            <v>Gynécologie - sein</v>
          </cell>
        </row>
        <row r="1944">
          <cell r="A1944" t="str">
            <v>13C171</v>
          </cell>
          <cell r="B1944" t="str">
            <v>Cervicocystopexie, niveau 1</v>
          </cell>
          <cell r="E1944" t="str">
            <v>D12</v>
          </cell>
          <cell r="F1944" t="str">
            <v>Gynécologie - sein</v>
          </cell>
        </row>
        <row r="1945">
          <cell r="A1945" t="str">
            <v>13C172</v>
          </cell>
          <cell r="B1945" t="str">
            <v>Cervicocystopexie, niveau 2</v>
          </cell>
          <cell r="E1945" t="str">
            <v>D12</v>
          </cell>
          <cell r="F1945" t="str">
            <v>Gynécologie - sein</v>
          </cell>
        </row>
        <row r="1946">
          <cell r="A1946" t="str">
            <v>13C173</v>
          </cell>
          <cell r="B1946" t="str">
            <v>Cervicocystopexie, niveau 3</v>
          </cell>
          <cell r="E1946" t="str">
            <v>D12</v>
          </cell>
          <cell r="F1946" t="str">
            <v>Gynécologie - sein</v>
          </cell>
        </row>
        <row r="1947">
          <cell r="A1947" t="str">
            <v>13C174</v>
          </cell>
          <cell r="B1947" t="str">
            <v>Cervicocystopexie, niveau 4</v>
          </cell>
          <cell r="E1947" t="str">
            <v>D12</v>
          </cell>
          <cell r="F1947" t="str">
            <v>Gynécologie - sein</v>
          </cell>
        </row>
        <row r="1948">
          <cell r="A1948" t="str">
            <v>13C181</v>
          </cell>
          <cell r="B1948" t="str">
            <v>Myomectomies de l'utérus, niveau 1</v>
          </cell>
          <cell r="E1948" t="str">
            <v>D12</v>
          </cell>
          <cell r="F1948" t="str">
            <v>Gynécologie - sein</v>
          </cell>
        </row>
        <row r="1949">
          <cell r="A1949" t="str">
            <v>13C182</v>
          </cell>
          <cell r="B1949" t="str">
            <v>Myomectomies de l'utérus, niveau 2</v>
          </cell>
          <cell r="E1949" t="str">
            <v>D12</v>
          </cell>
          <cell r="F1949" t="str">
            <v>Gynécologie - sein</v>
          </cell>
        </row>
        <row r="1950">
          <cell r="A1950" t="str">
            <v>13C183</v>
          </cell>
          <cell r="B1950" t="str">
            <v>Myomectomies de l'utérus, niveau 3</v>
          </cell>
          <cell r="E1950" t="str">
            <v>D12</v>
          </cell>
          <cell r="F1950" t="str">
            <v>Gynécologie - sein</v>
          </cell>
        </row>
        <row r="1951">
          <cell r="A1951" t="str">
            <v>13C184</v>
          </cell>
          <cell r="B1951" t="str">
            <v>Myomectomies de l'utérus, niveau 4</v>
          </cell>
          <cell r="E1951" t="str">
            <v>D12</v>
          </cell>
          <cell r="F1951" t="str">
            <v>Gynécologie - sein</v>
          </cell>
        </row>
        <row r="1952">
          <cell r="A1952" t="str">
            <v>13C191</v>
          </cell>
          <cell r="B1952" t="str">
            <v>Interventions pour stérilité ou motifs de soins liés à la reproduction, niveau 1</v>
          </cell>
          <cell r="E1952" t="str">
            <v>D12</v>
          </cell>
          <cell r="F1952" t="str">
            <v>Gynécologie - sein</v>
          </cell>
        </row>
        <row r="1953">
          <cell r="A1953" t="str">
            <v>13C192</v>
          </cell>
          <cell r="B1953" t="str">
            <v>Interventions pour stérilité ou motifs de soins liés à la reproduction, niveau 2</v>
          </cell>
          <cell r="E1953" t="str">
            <v>D12</v>
          </cell>
          <cell r="F1953" t="str">
            <v>Gynécologie - sein</v>
          </cell>
        </row>
        <row r="1954">
          <cell r="A1954" t="str">
            <v>13C193</v>
          </cell>
          <cell r="B1954" t="str">
            <v>Interventions pour stérilité ou motifs de soins liés à la reproduction, niveau 3</v>
          </cell>
          <cell r="E1954" t="str">
            <v>D12</v>
          </cell>
          <cell r="F1954" t="str">
            <v>Gynécologie - sein</v>
          </cell>
        </row>
        <row r="1955">
          <cell r="A1955" t="str">
            <v>13C194</v>
          </cell>
          <cell r="B1955" t="str">
            <v>Interventions pour stérilité ou motifs de soins liés à la reproduction, niveau 4</v>
          </cell>
          <cell r="E1955" t="str">
            <v>D12</v>
          </cell>
          <cell r="F1955" t="str">
            <v>Gynécologie - sein</v>
          </cell>
        </row>
        <row r="1956">
          <cell r="A1956" t="str">
            <v>13C19J</v>
          </cell>
          <cell r="B1956" t="str">
            <v>Interventions pour stérilité ou motifs de soins liés à la reproduction, en ambulatoire</v>
          </cell>
          <cell r="E1956" t="str">
            <v>D12</v>
          </cell>
          <cell r="F1956" t="str">
            <v>Gynécologie - sein</v>
          </cell>
        </row>
        <row r="1957">
          <cell r="A1957" t="str">
            <v>13C201</v>
          </cell>
          <cell r="B1957" t="str">
            <v>Exérèses ou destructions de lésions du col de l'utérus sauf conisations, niveau 1</v>
          </cell>
          <cell r="E1957" t="str">
            <v>D12</v>
          </cell>
          <cell r="F1957" t="str">
            <v>Gynécologie - sein</v>
          </cell>
        </row>
        <row r="1958">
          <cell r="A1958" t="str">
            <v>13C202</v>
          </cell>
          <cell r="B1958" t="str">
            <v>Exérèses ou destructions de lésions du col de l'utérus sauf conisations, niveau 2</v>
          </cell>
          <cell r="E1958" t="str">
            <v>D12</v>
          </cell>
          <cell r="F1958" t="str">
            <v>Gynécologie - sein</v>
          </cell>
        </row>
        <row r="1959">
          <cell r="A1959" t="str">
            <v>13C203</v>
          </cell>
          <cell r="B1959" t="str">
            <v>Exérèses ou destructions de lésions du col de l'utérus sauf conisations, niveau 3</v>
          </cell>
          <cell r="E1959" t="str">
            <v>D12</v>
          </cell>
          <cell r="F1959" t="str">
            <v>Gynécologie - sein</v>
          </cell>
        </row>
        <row r="1960">
          <cell r="A1960" t="str">
            <v>13C204</v>
          </cell>
          <cell r="B1960" t="str">
            <v>Exérèses ou destructions de lésions du col de l'utérus sauf conisations, niveau 4</v>
          </cell>
          <cell r="E1960" t="str">
            <v>D12</v>
          </cell>
          <cell r="F1960" t="str">
            <v>Gynécologie - sein</v>
          </cell>
        </row>
        <row r="1961">
          <cell r="A1961" t="str">
            <v>13C20J</v>
          </cell>
          <cell r="B1961" t="str">
            <v>Exérèses ou destructions de lésions du col de l'utérus sauf conisations, en ambulatoire</v>
          </cell>
          <cell r="E1961" t="str">
            <v>D12</v>
          </cell>
          <cell r="F1961" t="str">
            <v>Gynécologie - sein</v>
          </cell>
        </row>
        <row r="1962">
          <cell r="A1962" t="str">
            <v>13K02Z</v>
          </cell>
          <cell r="B1962" t="str">
            <v>Endoscopies génito-urinaires thérapeutiques et anesthésie : séjours de la CMD 13 et de moins de 2 jours</v>
          </cell>
          <cell r="E1962" t="str">
            <v>D15</v>
          </cell>
          <cell r="F1962" t="str">
            <v xml:space="preserve">Uro-néphrologie et génital </v>
          </cell>
        </row>
        <row r="1963">
          <cell r="A1963" t="str">
            <v>13K03Z</v>
          </cell>
          <cell r="B1963" t="str">
            <v>Séjours de la CMD 13 comprenant une endoscopie génito-urinaire thérapeutique sans anesthésie : séjours de moins de 2 jours</v>
          </cell>
          <cell r="E1963" t="str">
            <v>D15</v>
          </cell>
          <cell r="F1963" t="str">
            <v xml:space="preserve">Uro-néphrologie et génital </v>
          </cell>
        </row>
        <row r="1964">
          <cell r="A1964" t="str">
            <v>13K04Z</v>
          </cell>
          <cell r="B1964" t="str">
            <v>Endoscopies génito-urinaires diagnostiques et anesthésie : séjours de la CMD 13 et de moins de 2 jours</v>
          </cell>
          <cell r="E1964" t="str">
            <v>D15</v>
          </cell>
          <cell r="F1964" t="str">
            <v xml:space="preserve">Uro-néphrologie et génital </v>
          </cell>
        </row>
        <row r="1965">
          <cell r="A1965" t="str">
            <v>13K05Z</v>
          </cell>
          <cell r="B1965" t="str">
            <v>Endoscopies génito-urinaires diagnostiques sans anesthésie : séjours de la CMD 13 et de moins de 2 jours</v>
          </cell>
          <cell r="E1965" t="str">
            <v>D15</v>
          </cell>
          <cell r="F1965" t="str">
            <v xml:space="preserve">Uro-néphrologie et génital </v>
          </cell>
        </row>
        <row r="1966">
          <cell r="A1966" t="str">
            <v>13K06J</v>
          </cell>
          <cell r="B1966" t="str">
            <v>Affections de l'appareil génital féminin sans acte opératoire de la CMD 13, avec anesthésie, en ambulatoire</v>
          </cell>
          <cell r="E1966" t="str">
            <v>D15</v>
          </cell>
          <cell r="F1966" t="str">
            <v xml:space="preserve">Uro-néphrologie et génital </v>
          </cell>
        </row>
        <row r="1967">
          <cell r="A1967" t="str">
            <v>13M031</v>
          </cell>
          <cell r="B1967" t="str">
            <v>Tumeurs malignes de l'appareil génital féminin, niveau 1</v>
          </cell>
          <cell r="E1967" t="str">
            <v>D12</v>
          </cell>
          <cell r="F1967" t="str">
            <v>Gynécologie - sein</v>
          </cell>
        </row>
        <row r="1968">
          <cell r="A1968" t="str">
            <v>13M032</v>
          </cell>
          <cell r="B1968" t="str">
            <v>Tumeurs malignes de l'appareil génital féminin, niveau 2</v>
          </cell>
          <cell r="E1968" t="str">
            <v>D12</v>
          </cell>
          <cell r="F1968" t="str">
            <v>Gynécologie - sein</v>
          </cell>
        </row>
        <row r="1969">
          <cell r="A1969" t="str">
            <v>13M033</v>
          </cell>
          <cell r="B1969" t="str">
            <v>Tumeurs malignes de l'appareil génital féminin, niveau 3</v>
          </cell>
          <cell r="E1969" t="str">
            <v>D12</v>
          </cell>
          <cell r="F1969" t="str">
            <v>Gynécologie - sein</v>
          </cell>
        </row>
        <row r="1970">
          <cell r="A1970" t="str">
            <v>13M034</v>
          </cell>
          <cell r="B1970" t="str">
            <v>Tumeurs malignes de l'appareil génital féminin, niveau 4</v>
          </cell>
          <cell r="E1970" t="str">
            <v>D12</v>
          </cell>
          <cell r="F1970" t="str">
            <v>Gynécologie - sein</v>
          </cell>
        </row>
        <row r="1971">
          <cell r="A1971" t="str">
            <v>13M03T</v>
          </cell>
          <cell r="B1971" t="str">
            <v>Tumeurs malignes de l'appareil génital féminin, très courte durée</v>
          </cell>
          <cell r="E1971" t="str">
            <v>D12</v>
          </cell>
          <cell r="F1971" t="str">
            <v>Gynécologie - sein</v>
          </cell>
        </row>
        <row r="1972">
          <cell r="A1972" t="str">
            <v>13M041</v>
          </cell>
          <cell r="B1972" t="str">
            <v>Autres affections de l'appareil génital féminin, niveau 1</v>
          </cell>
          <cell r="E1972" t="str">
            <v>D12</v>
          </cell>
          <cell r="F1972" t="str">
            <v>Gynécologie - sein</v>
          </cell>
        </row>
        <row r="1973">
          <cell r="A1973" t="str">
            <v>13M042</v>
          </cell>
          <cell r="B1973" t="str">
            <v>Autres affections de l'appareil génital féminin, niveau 2</v>
          </cell>
          <cell r="E1973" t="str">
            <v>D12</v>
          </cell>
          <cell r="F1973" t="str">
            <v>Gynécologie - sein</v>
          </cell>
        </row>
        <row r="1974">
          <cell r="A1974" t="str">
            <v>13M043</v>
          </cell>
          <cell r="B1974" t="str">
            <v>Autres affections de l'appareil génital féminin, niveau 3</v>
          </cell>
          <cell r="E1974" t="str">
            <v>D12</v>
          </cell>
          <cell r="F1974" t="str">
            <v>Gynécologie - sein</v>
          </cell>
        </row>
        <row r="1975">
          <cell r="A1975" t="str">
            <v>13M044</v>
          </cell>
          <cell r="B1975" t="str">
            <v>Autres affections de l'appareil génital féminin, niveau 4</v>
          </cell>
          <cell r="E1975" t="str">
            <v>D12</v>
          </cell>
          <cell r="F1975" t="str">
            <v>Gynécologie - sein</v>
          </cell>
        </row>
        <row r="1976">
          <cell r="A1976" t="str">
            <v>13M04T</v>
          </cell>
          <cell r="B1976" t="str">
            <v>Autres affections de l'appareil génital féminin, très courte durée</v>
          </cell>
          <cell r="E1976" t="str">
            <v>D12</v>
          </cell>
          <cell r="F1976" t="str">
            <v>Gynécologie - sein</v>
          </cell>
        </row>
        <row r="1977">
          <cell r="A1977" t="str">
            <v>13M051</v>
          </cell>
          <cell r="B1977" t="str">
            <v>Infections de l'utérus et de ses annexes, niveau 1</v>
          </cell>
          <cell r="E1977" t="str">
            <v>D12</v>
          </cell>
          <cell r="F1977" t="str">
            <v>Gynécologie - sein</v>
          </cell>
        </row>
        <row r="1978">
          <cell r="A1978" t="str">
            <v>13M052</v>
          </cell>
          <cell r="B1978" t="str">
            <v>Infections de l'utérus et de ses annexes, niveau 2</v>
          </cell>
          <cell r="E1978" t="str">
            <v>D12</v>
          </cell>
          <cell r="F1978" t="str">
            <v>Gynécologie - sein</v>
          </cell>
        </row>
        <row r="1979">
          <cell r="A1979" t="str">
            <v>13M053</v>
          </cell>
          <cell r="B1979" t="str">
            <v>Infections de l'utérus et de ses annexes, niveau 3</v>
          </cell>
          <cell r="E1979" t="str">
            <v>D12</v>
          </cell>
          <cell r="F1979" t="str">
            <v>Gynécologie - sein</v>
          </cell>
        </row>
        <row r="1980">
          <cell r="A1980" t="str">
            <v>13M054</v>
          </cell>
          <cell r="B1980" t="str">
            <v>Infections de l'utérus et de ses annexes, niveau 4</v>
          </cell>
          <cell r="E1980" t="str">
            <v>D12</v>
          </cell>
          <cell r="F1980" t="str">
            <v>Gynécologie - sein</v>
          </cell>
        </row>
        <row r="1981">
          <cell r="A1981" t="str">
            <v>13M061</v>
          </cell>
          <cell r="B1981" t="str">
            <v>Autres infections de l'appareil génital féminin, niveau 1</v>
          </cell>
          <cell r="E1981" t="str">
            <v>D12</v>
          </cell>
          <cell r="F1981" t="str">
            <v>Gynécologie - sein</v>
          </cell>
        </row>
        <row r="1982">
          <cell r="A1982" t="str">
            <v>13M062</v>
          </cell>
          <cell r="B1982" t="str">
            <v>Autres infections de l'appareil génital féminin, niveau 2</v>
          </cell>
          <cell r="E1982" t="str">
            <v>D12</v>
          </cell>
          <cell r="F1982" t="str">
            <v>Gynécologie - sein</v>
          </cell>
        </row>
        <row r="1983">
          <cell r="A1983" t="str">
            <v>13M063</v>
          </cell>
          <cell r="B1983" t="str">
            <v>Autres infections de l'appareil génital féminin, niveau 3</v>
          </cell>
          <cell r="E1983" t="str">
            <v>D12</v>
          </cell>
          <cell r="F1983" t="str">
            <v>Gynécologie - sein</v>
          </cell>
        </row>
        <row r="1984">
          <cell r="A1984" t="str">
            <v>13M064</v>
          </cell>
          <cell r="B1984" t="str">
            <v>Autres infections de l'appareil génital féminin, niveau 4</v>
          </cell>
          <cell r="E1984" t="str">
            <v>D12</v>
          </cell>
          <cell r="F1984" t="str">
            <v>Gynécologie - sein</v>
          </cell>
        </row>
        <row r="1985">
          <cell r="A1985" t="str">
            <v>13M06T</v>
          </cell>
          <cell r="B1985" t="str">
            <v>Autres infections de l'appareil génital féminin, très courte durée</v>
          </cell>
          <cell r="E1985" t="str">
            <v>D12</v>
          </cell>
          <cell r="F1985" t="str">
            <v>Gynécologie - sein</v>
          </cell>
        </row>
        <row r="1986">
          <cell r="A1986" t="str">
            <v>13M071</v>
          </cell>
          <cell r="B1986" t="str">
            <v>Autres tumeurs de l'appareil génital féminin, niveau 1</v>
          </cell>
          <cell r="E1986" t="str">
            <v>D12</v>
          </cell>
          <cell r="F1986" t="str">
            <v>Gynécologie - sein</v>
          </cell>
        </row>
        <row r="1987">
          <cell r="A1987" t="str">
            <v>13M072</v>
          </cell>
          <cell r="B1987" t="str">
            <v>Autres tumeurs de l'appareil génital féminin, niveau 2</v>
          </cell>
          <cell r="E1987" t="str">
            <v>D12</v>
          </cell>
          <cell r="F1987" t="str">
            <v>Gynécologie - sein</v>
          </cell>
        </row>
        <row r="1988">
          <cell r="A1988" t="str">
            <v>13M073</v>
          </cell>
          <cell r="B1988" t="str">
            <v>Autres tumeurs de l'appareil génital féminin, niveau 3</v>
          </cell>
          <cell r="E1988" t="str">
            <v>D12</v>
          </cell>
          <cell r="F1988" t="str">
            <v>Gynécologie - sein</v>
          </cell>
        </row>
        <row r="1989">
          <cell r="A1989" t="str">
            <v>13M074</v>
          </cell>
          <cell r="B1989" t="str">
            <v>Autres tumeurs de l'appareil génital féminin, niveau 4</v>
          </cell>
          <cell r="E1989" t="str">
            <v>D12</v>
          </cell>
          <cell r="F1989" t="str">
            <v>Gynécologie - sein</v>
          </cell>
        </row>
        <row r="1990">
          <cell r="A1990" t="str">
            <v>13M081</v>
          </cell>
          <cell r="B1990" t="str">
            <v>Assistance médicale à la procréation, niveau 1</v>
          </cell>
          <cell r="E1990" t="str">
            <v>D12</v>
          </cell>
          <cell r="F1990" t="str">
            <v>Gynécologie - sein</v>
          </cell>
        </row>
        <row r="1991">
          <cell r="A1991" t="str">
            <v>13M082</v>
          </cell>
          <cell r="B1991" t="str">
            <v>Assistance médicale à la procréation, niveau 2</v>
          </cell>
          <cell r="E1991" t="str">
            <v>D12</v>
          </cell>
          <cell r="F1991" t="str">
            <v>Gynécologie - sein</v>
          </cell>
        </row>
        <row r="1992">
          <cell r="A1992" t="str">
            <v>13M083</v>
          </cell>
          <cell r="B1992" t="str">
            <v>Assistance médicale à la procréation, niveau 3</v>
          </cell>
          <cell r="E1992" t="str">
            <v>D12</v>
          </cell>
          <cell r="F1992" t="str">
            <v>Gynécologie - sein</v>
          </cell>
        </row>
        <row r="1993">
          <cell r="A1993" t="str">
            <v>13M084</v>
          </cell>
          <cell r="B1993" t="str">
            <v>Assistance médicale à la procréation, niveau 4</v>
          </cell>
          <cell r="E1993" t="str">
            <v>D12</v>
          </cell>
          <cell r="F1993" t="str">
            <v>Gynécologie - sein</v>
          </cell>
        </row>
        <row r="1994">
          <cell r="A1994" t="str">
            <v>13M09Z</v>
          </cell>
          <cell r="B1994" t="str">
            <v>Explorations et surveillance gynécologiques</v>
          </cell>
          <cell r="E1994" t="str">
            <v>D12</v>
          </cell>
          <cell r="F1994" t="str">
            <v>Gynécologie - sein</v>
          </cell>
        </row>
        <row r="1995">
          <cell r="A1995" t="str">
            <v>13M10Z</v>
          </cell>
          <cell r="B1995" t="str">
            <v>Autres symptômes et recours aux soins de la CMD 13</v>
          </cell>
          <cell r="E1995" t="str">
            <v>D12</v>
          </cell>
          <cell r="F1995" t="str">
            <v>Gynécologie - sein</v>
          </cell>
        </row>
        <row r="1996">
          <cell r="A1996" t="str">
            <v>14C03A</v>
          </cell>
          <cell r="B1996" t="str">
            <v>Accouchements uniques par voie basse avec autres interventions, sans complication significative</v>
          </cell>
          <cell r="E1996" t="str">
            <v>D13</v>
          </cell>
          <cell r="F1996" t="str">
            <v>Obstétrique</v>
          </cell>
        </row>
        <row r="1997">
          <cell r="A1997" t="str">
            <v>14C03B</v>
          </cell>
          <cell r="B1997" t="str">
            <v>Accouchements uniques par voie basse avec autres interventions, avec autres complications</v>
          </cell>
          <cell r="E1997" t="str">
            <v>D13</v>
          </cell>
          <cell r="F1997" t="str">
            <v>Obstétrique</v>
          </cell>
        </row>
        <row r="1998">
          <cell r="A1998" t="str">
            <v>14C03C</v>
          </cell>
          <cell r="B1998" t="str">
            <v>Accouchements uniques par voie basse avec autres interventions, avec complications majeures</v>
          </cell>
          <cell r="E1998" t="str">
            <v>D13</v>
          </cell>
          <cell r="F1998" t="str">
            <v>Obstétrique</v>
          </cell>
        </row>
        <row r="1999">
          <cell r="A1999" t="str">
            <v>14C03D</v>
          </cell>
          <cell r="B1999" t="str">
            <v>Accouchements uniques par voie basse avec autres interventions, avec complications sévères</v>
          </cell>
          <cell r="E1999" t="str">
            <v>D13</v>
          </cell>
          <cell r="F1999" t="str">
            <v>Obstétrique</v>
          </cell>
        </row>
        <row r="2000">
          <cell r="A2000" t="str">
            <v>14C04T</v>
          </cell>
          <cell r="B2000" t="str">
            <v>Affections du post-partum ou du post abortum avec intervention chirurgicale, très courte durée</v>
          </cell>
          <cell r="E2000" t="str">
            <v>D13</v>
          </cell>
          <cell r="F2000" t="str">
            <v>Obstétrique</v>
          </cell>
        </row>
        <row r="2001">
          <cell r="A2001" t="str">
            <v>14C04Z</v>
          </cell>
          <cell r="B2001" t="str">
            <v>Affections du post-partum ou du post abortum avec intervention chirurgicale</v>
          </cell>
          <cell r="E2001" t="str">
            <v>D13</v>
          </cell>
          <cell r="F2001" t="str">
            <v>Obstétrique</v>
          </cell>
        </row>
        <row r="2002">
          <cell r="A2002" t="str">
            <v>14C05J</v>
          </cell>
          <cell r="B2002" t="str">
            <v>Avortements avec aspiration ou curetage ou hystérotomie, en ambulatoire</v>
          </cell>
          <cell r="E2002" t="str">
            <v>D13</v>
          </cell>
          <cell r="F2002" t="str">
            <v>Obstétrique</v>
          </cell>
        </row>
        <row r="2003">
          <cell r="A2003" t="str">
            <v>14C05Z</v>
          </cell>
          <cell r="B2003" t="str">
            <v>Avortements avec aspiration ou curetage ou hystérotomie</v>
          </cell>
          <cell r="E2003" t="str">
            <v>D13</v>
          </cell>
          <cell r="F2003" t="str">
            <v>Obstétrique</v>
          </cell>
        </row>
        <row r="2004">
          <cell r="A2004" t="str">
            <v>14C06A</v>
          </cell>
          <cell r="B2004" t="str">
            <v>Césariennes avec naissance d'un mort-né, sans complication significative</v>
          </cell>
          <cell r="E2004" t="str">
            <v>D13</v>
          </cell>
          <cell r="F2004" t="str">
            <v>Obstétrique</v>
          </cell>
        </row>
        <row r="2005">
          <cell r="A2005" t="str">
            <v>14C06B</v>
          </cell>
          <cell r="B2005" t="str">
            <v>Césariennes avec naissance d'un mort-né, avec autres complications</v>
          </cell>
          <cell r="E2005" t="str">
            <v>D13</v>
          </cell>
          <cell r="F2005" t="str">
            <v>Obstétrique</v>
          </cell>
        </row>
        <row r="2006">
          <cell r="A2006" t="str">
            <v>14C06C</v>
          </cell>
          <cell r="B2006" t="str">
            <v>Césariennes avec naissance d'un mort-né, avec complications majeures</v>
          </cell>
          <cell r="E2006" t="str">
            <v>D13</v>
          </cell>
          <cell r="F2006" t="str">
            <v>Obstétrique</v>
          </cell>
        </row>
        <row r="2007">
          <cell r="A2007" t="str">
            <v>14C06D</v>
          </cell>
          <cell r="B2007" t="str">
            <v>Césariennes avec naissance d'un mort-né, avec complications sévères</v>
          </cell>
          <cell r="E2007" t="str">
            <v>D13</v>
          </cell>
          <cell r="F2007" t="str">
            <v>Obstétrique</v>
          </cell>
        </row>
        <row r="2008">
          <cell r="A2008" t="str">
            <v>14C07A</v>
          </cell>
          <cell r="B2008" t="str">
            <v>Césariennes pour grossesse multiple, sans complication significative</v>
          </cell>
          <cell r="E2008" t="str">
            <v>D13</v>
          </cell>
          <cell r="F2008" t="str">
            <v>Obstétrique</v>
          </cell>
        </row>
        <row r="2009">
          <cell r="A2009" t="str">
            <v>14C07B</v>
          </cell>
          <cell r="B2009" t="str">
            <v>Césariennes pour grossesse multiple, avec autres complications</v>
          </cell>
          <cell r="E2009" t="str">
            <v>D13</v>
          </cell>
          <cell r="F2009" t="str">
            <v>Obstétrique</v>
          </cell>
        </row>
        <row r="2010">
          <cell r="A2010" t="str">
            <v>14C07C</v>
          </cell>
          <cell r="B2010" t="str">
            <v>Césariennes pour grossesse multiple, avec complications majeures</v>
          </cell>
          <cell r="E2010" t="str">
            <v>D13</v>
          </cell>
          <cell r="F2010" t="str">
            <v>Obstétrique</v>
          </cell>
        </row>
        <row r="2011">
          <cell r="A2011" t="str">
            <v>14C07D</v>
          </cell>
          <cell r="B2011" t="str">
            <v>Césariennes pour grossesse multiple, avec complications sévères</v>
          </cell>
          <cell r="E2011" t="str">
            <v>D13</v>
          </cell>
          <cell r="F2011" t="str">
            <v>Obstétrique</v>
          </cell>
        </row>
        <row r="2012">
          <cell r="A2012" t="str">
            <v>14C08A</v>
          </cell>
          <cell r="B2012" t="str">
            <v>Césariennes pour grossesse unique, sans complication significative</v>
          </cell>
          <cell r="E2012" t="str">
            <v>D13</v>
          </cell>
          <cell r="F2012" t="str">
            <v>Obstétrique</v>
          </cell>
        </row>
        <row r="2013">
          <cell r="A2013" t="str">
            <v>14C08B</v>
          </cell>
          <cell r="B2013" t="str">
            <v>Césariennes pour grossesse unique, avec autres complications</v>
          </cell>
          <cell r="E2013" t="str">
            <v>D13</v>
          </cell>
          <cell r="F2013" t="str">
            <v>Obstétrique</v>
          </cell>
        </row>
        <row r="2014">
          <cell r="A2014" t="str">
            <v>14C08C</v>
          </cell>
          <cell r="B2014" t="str">
            <v>Césariennes pour grossesse unique, avec complications majeures</v>
          </cell>
          <cell r="E2014" t="str">
            <v>D13</v>
          </cell>
          <cell r="F2014" t="str">
            <v>Obstétrique</v>
          </cell>
        </row>
        <row r="2015">
          <cell r="A2015" t="str">
            <v>14C08D</v>
          </cell>
          <cell r="B2015" t="str">
            <v>Césariennes pour grossesse unique, avec complications sévères</v>
          </cell>
          <cell r="E2015" t="str">
            <v>D13</v>
          </cell>
          <cell r="F2015" t="str">
            <v>Obstétrique</v>
          </cell>
        </row>
        <row r="2016">
          <cell r="A2016" t="str">
            <v>14C09A</v>
          </cell>
          <cell r="B2016" t="str">
            <v>Grossesses ectopiques avec intervention chirurgicale, sans complication significative</v>
          </cell>
          <cell r="E2016" t="str">
            <v>D13</v>
          </cell>
          <cell r="F2016" t="str">
            <v>Obstétrique</v>
          </cell>
        </row>
        <row r="2017">
          <cell r="A2017" t="str">
            <v>14C09B</v>
          </cell>
          <cell r="B2017" t="str">
            <v>Grossesses ectopiques avec intervention chirurgicale, avec complications</v>
          </cell>
          <cell r="E2017" t="str">
            <v>D13</v>
          </cell>
          <cell r="F2017" t="str">
            <v>Obstétrique</v>
          </cell>
        </row>
        <row r="2018">
          <cell r="A2018" t="str">
            <v>14C10T</v>
          </cell>
          <cell r="B2018" t="str">
            <v>Affections de l'ante partum avec intervention chirurgicale, très courte durée</v>
          </cell>
          <cell r="E2018" t="str">
            <v>D13</v>
          </cell>
          <cell r="F2018" t="str">
            <v>Obstétrique</v>
          </cell>
        </row>
        <row r="2019">
          <cell r="A2019" t="str">
            <v>14C10Z</v>
          </cell>
          <cell r="B2019" t="str">
            <v>Affections de l'ante partum avec intervention chirurgicale</v>
          </cell>
          <cell r="E2019" t="str">
            <v>D13</v>
          </cell>
          <cell r="F2019" t="str">
            <v>Obstétrique</v>
          </cell>
        </row>
        <row r="2020">
          <cell r="A2020" t="str">
            <v>14M02A</v>
          </cell>
          <cell r="B2020" t="str">
            <v>Affections médicales du post-partum ou du post-abortum, sans complication significative</v>
          </cell>
          <cell r="E2020" t="str">
            <v>D13</v>
          </cell>
          <cell r="F2020" t="str">
            <v>Obstétrique</v>
          </cell>
        </row>
        <row r="2021">
          <cell r="A2021" t="str">
            <v>14M02B</v>
          </cell>
          <cell r="B2021" t="str">
            <v>Affections médicales du post-partum ou du post-abortum, avec complications</v>
          </cell>
          <cell r="E2021" t="str">
            <v>D13</v>
          </cell>
          <cell r="F2021" t="str">
            <v>Obstétrique</v>
          </cell>
        </row>
        <row r="2022">
          <cell r="A2022" t="str">
            <v>14M02T</v>
          </cell>
          <cell r="B2022" t="str">
            <v>Affections médicales du post-partum ou du post-abortum, très courte durée</v>
          </cell>
          <cell r="E2022" t="str">
            <v>D13</v>
          </cell>
          <cell r="F2022" t="str">
            <v>Obstétrique</v>
          </cell>
        </row>
        <row r="2023">
          <cell r="A2023" t="str">
            <v>14M03A</v>
          </cell>
          <cell r="B2023" t="str">
            <v>Affections de l'ante partum sans intervention chirurgicale, sans complication significative</v>
          </cell>
          <cell r="E2023" t="str">
            <v>D13</v>
          </cell>
          <cell r="F2023" t="str">
            <v>Obstétrique</v>
          </cell>
        </row>
        <row r="2024">
          <cell r="A2024" t="str">
            <v>14M03B</v>
          </cell>
          <cell r="B2024" t="str">
            <v>Affections de l'ante partum sans intervention chirurgicale, avec autres complications</v>
          </cell>
          <cell r="E2024" t="str">
            <v>D13</v>
          </cell>
          <cell r="F2024" t="str">
            <v>Obstétrique</v>
          </cell>
        </row>
        <row r="2025">
          <cell r="A2025" t="str">
            <v>14M03C</v>
          </cell>
          <cell r="B2025" t="str">
            <v>Affections de l'ante partum sans intervention chirurgicale, avec complications majeures</v>
          </cell>
          <cell r="E2025" t="str">
            <v>D13</v>
          </cell>
          <cell r="F2025" t="str">
            <v>Obstétrique</v>
          </cell>
        </row>
        <row r="2026">
          <cell r="A2026" t="str">
            <v>14M03D</v>
          </cell>
          <cell r="B2026" t="str">
            <v>Affections de l'ante partum sans intervention chirurgicale, avec complications sévères</v>
          </cell>
          <cell r="E2026" t="str">
            <v>D13</v>
          </cell>
          <cell r="F2026" t="str">
            <v>Obstétrique</v>
          </cell>
        </row>
        <row r="2027">
          <cell r="A2027" t="str">
            <v>14M03T</v>
          </cell>
          <cell r="B2027" t="str">
            <v>Affections de l'ante partum sans intervention chirurgicale, très courte durée</v>
          </cell>
          <cell r="E2027" t="str">
            <v>D13</v>
          </cell>
          <cell r="F2027" t="str">
            <v>Obstétrique</v>
          </cell>
        </row>
        <row r="2028">
          <cell r="A2028" t="str">
            <v>14Z04T</v>
          </cell>
          <cell r="B2028" t="str">
            <v>Avortements sans aspiration, ni curetage, ni hystérotomie, très courte durée</v>
          </cell>
          <cell r="E2028" t="str">
            <v>D13</v>
          </cell>
          <cell r="F2028" t="str">
            <v>Obstétrique</v>
          </cell>
        </row>
        <row r="2029">
          <cell r="A2029" t="str">
            <v>14Z04Z</v>
          </cell>
          <cell r="B2029" t="str">
            <v>Avortements sans aspiration, ni curetage, ni hystérotomie</v>
          </cell>
          <cell r="E2029" t="str">
            <v>D13</v>
          </cell>
          <cell r="F2029" t="str">
            <v>Obstétrique</v>
          </cell>
        </row>
        <row r="2030">
          <cell r="A2030" t="str">
            <v>14Z06T</v>
          </cell>
          <cell r="B2030" t="str">
            <v>Menaces d'avortement, très courte durée</v>
          </cell>
          <cell r="E2030" t="str">
            <v>D13</v>
          </cell>
          <cell r="F2030" t="str">
            <v>Obstétrique</v>
          </cell>
        </row>
        <row r="2031">
          <cell r="A2031" t="str">
            <v>14Z06Z</v>
          </cell>
          <cell r="B2031" t="str">
            <v>Menaces d'avortement</v>
          </cell>
          <cell r="E2031" t="str">
            <v>D13</v>
          </cell>
          <cell r="F2031" t="str">
            <v>Obstétrique</v>
          </cell>
        </row>
        <row r="2032">
          <cell r="A2032" t="str">
            <v>14Z08Z</v>
          </cell>
          <cell r="B2032" t="str">
            <v>Interruptions volontaires de grossesse : séjours de moins de 3 jours</v>
          </cell>
          <cell r="E2032" t="str">
            <v>D13</v>
          </cell>
          <cell r="F2032" t="str">
            <v>Obstétrique</v>
          </cell>
        </row>
        <row r="2033">
          <cell r="A2033" t="str">
            <v>14Z09Z</v>
          </cell>
          <cell r="B2033" t="str">
            <v>Accouchements hors de l'établissement</v>
          </cell>
          <cell r="E2033" t="str">
            <v>D13</v>
          </cell>
          <cell r="F2033" t="str">
            <v>Obstétrique</v>
          </cell>
        </row>
        <row r="2034">
          <cell r="A2034" t="str">
            <v>14Z10A</v>
          </cell>
          <cell r="B2034" t="str">
            <v>Accouchements par voie basse avec naissance d'un mort-né, sans complication significative</v>
          </cell>
          <cell r="E2034" t="str">
            <v>D13</v>
          </cell>
          <cell r="F2034" t="str">
            <v>Obstétrique</v>
          </cell>
        </row>
        <row r="2035">
          <cell r="A2035" t="str">
            <v>14Z10B</v>
          </cell>
          <cell r="B2035" t="str">
            <v>Accouchements voie basse avec naissance d'un mort-né, avec complications</v>
          </cell>
          <cell r="E2035" t="str">
            <v>D13</v>
          </cell>
          <cell r="F2035" t="str">
            <v>Obstétrique</v>
          </cell>
        </row>
        <row r="2036">
          <cell r="A2036" t="str">
            <v>14Z10T</v>
          </cell>
          <cell r="B2036" t="str">
            <v>Accouchements par voie basse avec naissance d'un mort-né, très courte durée</v>
          </cell>
          <cell r="E2036" t="str">
            <v>D13</v>
          </cell>
          <cell r="F2036" t="str">
            <v>Obstétrique</v>
          </cell>
        </row>
        <row r="2037">
          <cell r="A2037" t="str">
            <v>14Z11A</v>
          </cell>
          <cell r="B2037" t="str">
            <v>Accouchements multiples par voie basse chez une primipare, sans complication significative</v>
          </cell>
          <cell r="E2037" t="str">
            <v>D13</v>
          </cell>
          <cell r="F2037" t="str">
            <v>Obstétrique</v>
          </cell>
        </row>
        <row r="2038">
          <cell r="A2038" t="str">
            <v>14Z11B</v>
          </cell>
          <cell r="B2038" t="str">
            <v>Accouchements multiples par voie basse chez une primipare, avec complications</v>
          </cell>
          <cell r="E2038" t="str">
            <v>D13</v>
          </cell>
          <cell r="F2038" t="str">
            <v>Obstétrique</v>
          </cell>
        </row>
        <row r="2039">
          <cell r="A2039" t="str">
            <v>14Z12A</v>
          </cell>
          <cell r="B2039" t="str">
            <v>Accouchements multiples par voie basse chez une multipare, sans complication significative</v>
          </cell>
          <cell r="E2039" t="str">
            <v>D13</v>
          </cell>
          <cell r="F2039" t="str">
            <v>Obstétrique</v>
          </cell>
        </row>
        <row r="2040">
          <cell r="A2040" t="str">
            <v>14Z12B</v>
          </cell>
          <cell r="B2040" t="str">
            <v>Accouchements multiples par voie basse chez une multipare, avec complications</v>
          </cell>
          <cell r="E2040" t="str">
            <v>D13</v>
          </cell>
          <cell r="F2040" t="str">
            <v>Obstétrique</v>
          </cell>
        </row>
        <row r="2041">
          <cell r="A2041" t="str">
            <v>14Z13A</v>
          </cell>
          <cell r="B2041" t="str">
            <v>Accouchements uniques par voie basse chez une primipare, sans complication significative</v>
          </cell>
          <cell r="E2041" t="str">
            <v>D13</v>
          </cell>
          <cell r="F2041" t="str">
            <v>Obstétrique</v>
          </cell>
        </row>
        <row r="2042">
          <cell r="A2042" t="str">
            <v>14Z13B</v>
          </cell>
          <cell r="B2042" t="str">
            <v>Accouchements uniques par voie basse chez une primipare, avec autres complications</v>
          </cell>
          <cell r="E2042" t="str">
            <v>D13</v>
          </cell>
          <cell r="F2042" t="str">
            <v>Obstétrique</v>
          </cell>
        </row>
        <row r="2043">
          <cell r="A2043" t="str">
            <v>14Z13C</v>
          </cell>
          <cell r="B2043" t="str">
            <v>Accouchements uniques par voie basse chez une primipare, avec complications majeures</v>
          </cell>
          <cell r="E2043" t="str">
            <v>D13</v>
          </cell>
          <cell r="F2043" t="str">
            <v>Obstétrique</v>
          </cell>
        </row>
        <row r="2044">
          <cell r="A2044" t="str">
            <v>14Z13D</v>
          </cell>
          <cell r="B2044" t="str">
            <v>Accouchements uniques par voie basse chez une primipare, avec complications sévères</v>
          </cell>
          <cell r="E2044" t="str">
            <v>D13</v>
          </cell>
          <cell r="F2044" t="str">
            <v>Obstétrique</v>
          </cell>
        </row>
        <row r="2045">
          <cell r="A2045" t="str">
            <v>14Z13T</v>
          </cell>
          <cell r="B2045" t="str">
            <v>Accouchements uniques par voie basse chez une primipare, très courte durée</v>
          </cell>
          <cell r="E2045" t="str">
            <v>D13</v>
          </cell>
          <cell r="F2045" t="str">
            <v>Obstétrique</v>
          </cell>
        </row>
        <row r="2046">
          <cell r="A2046" t="str">
            <v>14Z14A</v>
          </cell>
          <cell r="B2046" t="str">
            <v>Accouchements uniques par voie basse chez une multipare, sans complication significative</v>
          </cell>
          <cell r="E2046" t="str">
            <v>D13</v>
          </cell>
          <cell r="F2046" t="str">
            <v>Obstétrique</v>
          </cell>
        </row>
        <row r="2047">
          <cell r="A2047" t="str">
            <v>14Z14B</v>
          </cell>
          <cell r="B2047" t="str">
            <v>Accouchements uniques par voie basse chez une multipare, avec autres complications</v>
          </cell>
          <cell r="E2047" t="str">
            <v>D13</v>
          </cell>
          <cell r="F2047" t="str">
            <v>Obstétrique</v>
          </cell>
        </row>
        <row r="2048">
          <cell r="A2048" t="str">
            <v>14Z14C</v>
          </cell>
          <cell r="B2048" t="str">
            <v>Accouchements uniques par voie basse chez une multipare, avec complications majeures</v>
          </cell>
          <cell r="E2048" t="str">
            <v>D13</v>
          </cell>
          <cell r="F2048" t="str">
            <v>Obstétrique</v>
          </cell>
        </row>
        <row r="2049">
          <cell r="A2049" t="str">
            <v>14Z14D</v>
          </cell>
          <cell r="B2049" t="str">
            <v>Accouchements uniques par voie basse chez une multipare, avec complications sévères</v>
          </cell>
          <cell r="E2049" t="str">
            <v>D13</v>
          </cell>
          <cell r="F2049" t="str">
            <v>Obstétrique</v>
          </cell>
        </row>
        <row r="2050">
          <cell r="A2050" t="str">
            <v>14Z14T</v>
          </cell>
          <cell r="B2050" t="str">
            <v>Accouchements uniques par voie basse chez une multipare, très courte durée</v>
          </cell>
          <cell r="E2050" t="str">
            <v>D13</v>
          </cell>
          <cell r="F2050" t="str">
            <v>Obstétrique</v>
          </cell>
        </row>
        <row r="2051">
          <cell r="A2051" t="str">
            <v>14Z15Z</v>
          </cell>
          <cell r="B2051" t="str">
            <v>Grossesses ectopiques sans intervention chirurgicale</v>
          </cell>
          <cell r="E2051" t="str">
            <v>D13</v>
          </cell>
          <cell r="F2051" t="str">
            <v>Obstétrique</v>
          </cell>
        </row>
        <row r="2052">
          <cell r="A2052" t="str">
            <v>14Z16T</v>
          </cell>
          <cell r="B2052" t="str">
            <v>Faux travail et menaces d'accouchements prématurés, très courte durée</v>
          </cell>
          <cell r="E2052" t="str">
            <v>D13</v>
          </cell>
          <cell r="F2052" t="str">
            <v>Obstétrique</v>
          </cell>
        </row>
        <row r="2053">
          <cell r="A2053" t="str">
            <v>14Z16Z</v>
          </cell>
          <cell r="B2053" t="str">
            <v>Faux travail et menaces d'accouchements prématurés</v>
          </cell>
          <cell r="E2053" t="str">
            <v>D13</v>
          </cell>
          <cell r="F2053" t="str">
            <v>Obstétrique</v>
          </cell>
        </row>
        <row r="2054">
          <cell r="A2054" t="str">
            <v>15C02A</v>
          </cell>
          <cell r="B2054" t="str">
            <v>Interventions majeures sur l'appareil digestif, groupes nouveau-nés 1 à 7, sans complication significative</v>
          </cell>
          <cell r="E2054" t="str">
            <v>D14</v>
          </cell>
          <cell r="F2054" t="str">
            <v>Nouveau-nés et période périnatale</v>
          </cell>
        </row>
        <row r="2055">
          <cell r="A2055" t="str">
            <v>15C02B</v>
          </cell>
          <cell r="B2055" t="str">
            <v>Interventions majeures sur l'appareil digestif, groupes nouveau-nés 1 à 7, avec complications</v>
          </cell>
          <cell r="E2055" t="str">
            <v>D14</v>
          </cell>
          <cell r="F2055" t="str">
            <v>Nouveau-nés et période périnatale</v>
          </cell>
        </row>
        <row r="2056">
          <cell r="A2056" t="str">
            <v>15C03A</v>
          </cell>
          <cell r="B2056" t="str">
            <v>Interventions majeures sur l'appareil cardiovasculaire, groupes nouveau-nés 1 à 7, sans complication significative</v>
          </cell>
          <cell r="E2056" t="str">
            <v>D14</v>
          </cell>
          <cell r="F2056" t="str">
            <v>Nouveau-nés et période périnatale</v>
          </cell>
        </row>
        <row r="2057">
          <cell r="A2057" t="str">
            <v>15C03B</v>
          </cell>
          <cell r="B2057" t="str">
            <v>Interventions majeures sur l'appareil cardiovasculaire, groupes nouveau-nés 1 à 7, avec complications</v>
          </cell>
          <cell r="E2057" t="str">
            <v>D14</v>
          </cell>
          <cell r="F2057" t="str">
            <v>Nouveau-nés et période périnatale</v>
          </cell>
        </row>
        <row r="2058">
          <cell r="A2058" t="str">
            <v>15C04A</v>
          </cell>
          <cell r="B2058" t="str">
            <v>Autres interventions chirurgicales, groupes nouveau-nés 1 à 7, sans complication significative</v>
          </cell>
          <cell r="E2058" t="str">
            <v>D14</v>
          </cell>
          <cell r="F2058" t="str">
            <v>Nouveau-nés et période périnatale</v>
          </cell>
        </row>
        <row r="2059">
          <cell r="A2059" t="str">
            <v>15C04B</v>
          </cell>
          <cell r="B2059" t="str">
            <v>Autres interventions chirurgicales, groupes nouveau-nés 1 à 7, avec complications</v>
          </cell>
          <cell r="E2059" t="str">
            <v>D14</v>
          </cell>
          <cell r="F2059" t="str">
            <v>Nouveau-nés et période périnatale</v>
          </cell>
        </row>
        <row r="2060">
          <cell r="A2060" t="str">
            <v>15C05A</v>
          </cell>
          <cell r="B2060" t="str">
            <v>Interventions chirurgicales, groupes nouveau-nés 8 à 9, sans complication significative</v>
          </cell>
          <cell r="E2060" t="str">
            <v>D14</v>
          </cell>
          <cell r="F2060" t="str">
            <v>Nouveau-nés et période périnatale</v>
          </cell>
        </row>
        <row r="2061">
          <cell r="A2061" t="str">
            <v>15C05B</v>
          </cell>
          <cell r="B2061" t="str">
            <v>Interventions chirurgicales, groupes nouveau-nés 8 à 9, avec complications</v>
          </cell>
          <cell r="E2061" t="str">
            <v>D14</v>
          </cell>
          <cell r="F2061" t="str">
            <v>Nouveau-nés et période périnatale</v>
          </cell>
        </row>
        <row r="2062">
          <cell r="A2062" t="str">
            <v>15C06A</v>
          </cell>
          <cell r="B2062" t="str">
            <v>Interventions chirurgicales, groupe nouveau-nés 10, sans complication significative</v>
          </cell>
          <cell r="E2062" t="str">
            <v>D14</v>
          </cell>
          <cell r="F2062" t="str">
            <v>Nouveau-nés et période périnatale</v>
          </cell>
        </row>
        <row r="2063">
          <cell r="A2063" t="str">
            <v>15C06B</v>
          </cell>
          <cell r="B2063" t="str">
            <v>Interventions chirurgicales, groupe nouveau-nés 10, avec complications</v>
          </cell>
          <cell r="E2063" t="str">
            <v>D14</v>
          </cell>
          <cell r="F2063" t="str">
            <v>Nouveau-nés et période périnatale</v>
          </cell>
        </row>
        <row r="2064">
          <cell r="A2064" t="str">
            <v>15M02Z</v>
          </cell>
          <cell r="B2064" t="str">
            <v>Transferts précoces de nouveau-nés vers un autre établissement MCO</v>
          </cell>
          <cell r="E2064" t="str">
            <v>D14</v>
          </cell>
          <cell r="F2064" t="str">
            <v>Nouveau-nés et période périnatale</v>
          </cell>
        </row>
        <row r="2065">
          <cell r="A2065" t="str">
            <v>15M03E</v>
          </cell>
          <cell r="B2065" t="str">
            <v>Décès précoces de nouveau-nés</v>
          </cell>
          <cell r="E2065" t="str">
            <v>D14</v>
          </cell>
          <cell r="F2065" t="str">
            <v>Nouveau-nés et période périnatale</v>
          </cell>
        </row>
        <row r="2066">
          <cell r="A2066" t="str">
            <v>15M04E</v>
          </cell>
          <cell r="B2066" t="str">
            <v>Décès tardifs de nouveau-nés</v>
          </cell>
          <cell r="E2066" t="str">
            <v>D14</v>
          </cell>
          <cell r="F2066" t="str">
            <v>Nouveau-nés et période périnatale</v>
          </cell>
        </row>
        <row r="2067">
          <cell r="A2067" t="str">
            <v>15M05A</v>
          </cell>
          <cell r="B2067" t="str">
            <v>Nouveau-nés de 3300g et âge gestationnel de 40 SA et assimilés (groupe nouveau-nés 1), sans problème significatif</v>
          </cell>
          <cell r="E2067" t="str">
            <v>D14</v>
          </cell>
          <cell r="F2067" t="str">
            <v>Nouveau-nés et période périnatale</v>
          </cell>
        </row>
        <row r="2068">
          <cell r="A2068" t="str">
            <v>15M05B</v>
          </cell>
          <cell r="B2068" t="str">
            <v>Nouveau-nés de 3300g et âge gestationnel de 40 SA et assimilés (groupe nouveau-nés 1), avec autre problème significatif</v>
          </cell>
          <cell r="E2068" t="str">
            <v>D14</v>
          </cell>
          <cell r="F2068" t="str">
            <v>Nouveau-nés et période périnatale</v>
          </cell>
        </row>
        <row r="2069">
          <cell r="A2069" t="str">
            <v>15M05C</v>
          </cell>
          <cell r="B2069" t="str">
            <v>Nouveau-nés de 3300g et âge gestationnel de 40 SA et assimilés (groupe nouveau-nés 1), avec problème sévère</v>
          </cell>
          <cell r="E2069" t="str">
            <v>D14</v>
          </cell>
          <cell r="F2069" t="str">
            <v>Nouveau-nés et période périnatale</v>
          </cell>
        </row>
        <row r="2070">
          <cell r="A2070" t="str">
            <v>15M05D</v>
          </cell>
          <cell r="B2070" t="str">
            <v>Nouveau-nés de 3300g et âge gestationnel de 40 SA et assimilés (groupe nouveau-nés 1), avec problème majeur</v>
          </cell>
          <cell r="E2070" t="str">
            <v>D14</v>
          </cell>
          <cell r="F2070" t="str">
            <v>Nouveau-nés et période périnatale</v>
          </cell>
        </row>
        <row r="2071">
          <cell r="A2071" t="str">
            <v>15M06A</v>
          </cell>
          <cell r="B2071" t="str">
            <v>Nouveau-nés de 2400g et âge gestationnel de 38 SA et assimilés (groupe nouveau-nés 2), sans problème significatif</v>
          </cell>
          <cell r="E2071" t="str">
            <v>D14</v>
          </cell>
          <cell r="F2071" t="str">
            <v>Nouveau-nés et période périnatale</v>
          </cell>
        </row>
        <row r="2072">
          <cell r="A2072" t="str">
            <v>15M06B</v>
          </cell>
          <cell r="B2072" t="str">
            <v>Nouveau-nés de 2400g et âge gestationnel de 38 SA et assimilés (groupe nouveau-nés 2), avec autre problème significatif</v>
          </cell>
          <cell r="E2072" t="str">
            <v>D14</v>
          </cell>
          <cell r="F2072" t="str">
            <v>Nouveau-nés et période périnatale</v>
          </cell>
        </row>
        <row r="2073">
          <cell r="A2073" t="str">
            <v>15M06C</v>
          </cell>
          <cell r="B2073" t="str">
            <v>Nouveau-nés de 2400g et âge gestationnel de 38 SA et assimilés (groupe nouveau-nés 2), avec problème sévère</v>
          </cell>
          <cell r="E2073" t="str">
            <v>D14</v>
          </cell>
          <cell r="F2073" t="str">
            <v>Nouveau-nés et période périnatale</v>
          </cell>
        </row>
        <row r="2074">
          <cell r="A2074" t="str">
            <v>15M06D</v>
          </cell>
          <cell r="B2074" t="str">
            <v>Nouveau-nés de 2400g et âge gestationnel de 38 SA et assimilés (groupe nouveau-nés 2), avec problème majeur</v>
          </cell>
          <cell r="E2074" t="str">
            <v>D14</v>
          </cell>
          <cell r="F2074" t="str">
            <v>Nouveau-nés et période périnatale</v>
          </cell>
        </row>
        <row r="2075">
          <cell r="A2075" t="str">
            <v>15M07A</v>
          </cell>
          <cell r="B2075" t="str">
            <v>Nouveau-nés de 2200g et âge gestationnel de 37 SA et assimilés (groupe nouveau-nés 3), sans problème significatif</v>
          </cell>
          <cell r="E2075" t="str">
            <v>D14</v>
          </cell>
          <cell r="F2075" t="str">
            <v>Nouveau-nés et période périnatale</v>
          </cell>
        </row>
        <row r="2076">
          <cell r="A2076" t="str">
            <v>15M07B</v>
          </cell>
          <cell r="B2076" t="str">
            <v>Nouveau-nés de 2200g et âge gestationnel de 37 SA et assimilés (groupe nouveau-nés 3), avec autre problème significatif</v>
          </cell>
          <cell r="E2076" t="str">
            <v>D14</v>
          </cell>
          <cell r="F2076" t="str">
            <v>Nouveau-nés et période périnatale</v>
          </cell>
        </row>
        <row r="2077">
          <cell r="A2077" t="str">
            <v>15M07C</v>
          </cell>
          <cell r="B2077" t="str">
            <v>Nouveau-nés de 2200g et âge gestationnel de 37 SA et assimilés (groupe nouveau-nés 3), avec problème majeur ou sévère</v>
          </cell>
          <cell r="E2077" t="str">
            <v>D14</v>
          </cell>
          <cell r="F2077" t="str">
            <v>Nouveau-nés et période périnatale</v>
          </cell>
        </row>
        <row r="2078">
          <cell r="A2078" t="str">
            <v>15M08A</v>
          </cell>
          <cell r="B2078" t="str">
            <v>Nouveau-nés de 2000g et âge gestationnel de 37 SA et assimilés (groupe nouveau-nés 4), sans problème significatif</v>
          </cell>
          <cell r="E2078" t="str">
            <v>D14</v>
          </cell>
          <cell r="F2078" t="str">
            <v>Nouveau-nés et période périnatale</v>
          </cell>
        </row>
        <row r="2079">
          <cell r="A2079" t="str">
            <v>15M08B</v>
          </cell>
          <cell r="B2079" t="str">
            <v>Nouveau-nés de 2000g et âge gestationnel de 37 SA et assimilés (groupe nouveau-nés 4), avec autre problème significatif</v>
          </cell>
          <cell r="E2079" t="str">
            <v>D14</v>
          </cell>
          <cell r="F2079" t="str">
            <v>Nouveau-nés et période périnatale</v>
          </cell>
        </row>
        <row r="2080">
          <cell r="A2080" t="str">
            <v>15M08C</v>
          </cell>
          <cell r="B2080" t="str">
            <v>Nouveau-nés de 2000g et âge gestationnel de 37 SA et assimilés (groupe nouveau-nés 4), avec problème majeur ou sévère</v>
          </cell>
          <cell r="E2080" t="str">
            <v>D14</v>
          </cell>
          <cell r="F2080" t="str">
            <v>Nouveau-nés et période périnatale</v>
          </cell>
        </row>
        <row r="2081">
          <cell r="A2081" t="str">
            <v>15M09A</v>
          </cell>
          <cell r="B2081" t="str">
            <v>Nouveau-nés de 1800g et âge gestationnel de 36 SA et assimilés (groupe nouveau-nés 5), sans problème significatif</v>
          </cell>
          <cell r="E2081" t="str">
            <v>D14</v>
          </cell>
          <cell r="F2081" t="str">
            <v>Nouveau-nés et période périnatale</v>
          </cell>
        </row>
        <row r="2082">
          <cell r="A2082" t="str">
            <v>15M09B</v>
          </cell>
          <cell r="B2082" t="str">
            <v>Nouveau-nés de 1800g et âge gestationnel de 36 SA et assimilés (groupe nouveau-nés 5), avec autre problème significatif</v>
          </cell>
          <cell r="E2082" t="str">
            <v>D14</v>
          </cell>
          <cell r="F2082" t="str">
            <v>Nouveau-nés et période périnatale</v>
          </cell>
        </row>
        <row r="2083">
          <cell r="A2083" t="str">
            <v>15M09C</v>
          </cell>
          <cell r="B2083" t="str">
            <v>Nouveau-nés de 1800g et âge gestationnel de 36 SA et assimilés (groupe nouveau-nés 5), avec problème majeur ou sévère</v>
          </cell>
          <cell r="E2083" t="str">
            <v>D14</v>
          </cell>
          <cell r="F2083" t="str">
            <v>Nouveau-nés et période périnatale</v>
          </cell>
        </row>
        <row r="2084">
          <cell r="A2084" t="str">
            <v>15M10A</v>
          </cell>
          <cell r="B2084" t="str">
            <v>Nouveau-nés de 1700g et âge gestationnel de 35 SA et assimilés (groupe nouveau-nés 6), sans problème significatif</v>
          </cell>
          <cell r="E2084" t="str">
            <v>D14</v>
          </cell>
          <cell r="F2084" t="str">
            <v>Nouveau-nés et période périnatale</v>
          </cell>
        </row>
        <row r="2085">
          <cell r="A2085" t="str">
            <v>15M10B</v>
          </cell>
          <cell r="B2085" t="str">
            <v>Nouveau-nés de 1700g et âge gestationnel de 35 SA et assimilés (groupe nouveau-nés 6), avec autre problème significatif</v>
          </cell>
          <cell r="E2085" t="str">
            <v>D14</v>
          </cell>
          <cell r="F2085" t="str">
            <v>Nouveau-nés et période périnatale</v>
          </cell>
        </row>
        <row r="2086">
          <cell r="A2086" t="str">
            <v>15M10C</v>
          </cell>
          <cell r="B2086" t="str">
            <v>Nouveau-nés de 1700g et âge gestationnel de 35 SA et assimilés (groupe nouveau-nés 6), avec problème majeur ou sévère</v>
          </cell>
          <cell r="E2086" t="str">
            <v>D14</v>
          </cell>
          <cell r="F2086" t="str">
            <v>Nouveau-nés et période périnatale</v>
          </cell>
        </row>
        <row r="2087">
          <cell r="A2087" t="str">
            <v>15M11A</v>
          </cell>
          <cell r="B2087" t="str">
            <v>Nouveau-nés de 1500g et âge gestationnel de 33 SA et assimilés (groupe nouveau-nés 7), sans problème significatif</v>
          </cell>
          <cell r="E2087" t="str">
            <v>D14</v>
          </cell>
          <cell r="F2087" t="str">
            <v>Nouveau-nés et période périnatale</v>
          </cell>
        </row>
        <row r="2088">
          <cell r="A2088" t="str">
            <v>15M11B</v>
          </cell>
          <cell r="B2088" t="str">
            <v>Nouveau-nés de 1500g et âge gestationnel de 33 SA et assimilés (groupe nouveau-nés 7), avec autre problème significatif</v>
          </cell>
          <cell r="E2088" t="str">
            <v>D14</v>
          </cell>
          <cell r="F2088" t="str">
            <v>Nouveau-nés et période périnatale</v>
          </cell>
        </row>
        <row r="2089">
          <cell r="A2089" t="str">
            <v>15M11C</v>
          </cell>
          <cell r="B2089" t="str">
            <v>Nouveau-nés de 1500g et âge gestationnel de 33 SA et assimilés (groupe nouveau-nés 7), avec problème majeur ou sévère</v>
          </cell>
          <cell r="E2089" t="str">
            <v>D14</v>
          </cell>
          <cell r="F2089" t="str">
            <v>Nouveau-nés et période périnatale</v>
          </cell>
        </row>
        <row r="2090">
          <cell r="A2090" t="str">
            <v>15M12A</v>
          </cell>
          <cell r="B2090" t="str">
            <v>Nouveau-nés de 1300g et âge gestationnel de 32 SA et assimilés (groupe nouveau-nés 8), sans problème significatif</v>
          </cell>
          <cell r="E2090" t="str">
            <v>D14</v>
          </cell>
          <cell r="F2090" t="str">
            <v>Nouveau-nés et période périnatale</v>
          </cell>
        </row>
        <row r="2091">
          <cell r="A2091" t="str">
            <v>15M12B</v>
          </cell>
          <cell r="B2091" t="str">
            <v>Nouveau-nés de 1300g et âge gestationnel de 32 SA et assimilés (groupe nouveau-nés 8), avec problème significatif</v>
          </cell>
          <cell r="E2091" t="str">
            <v>D14</v>
          </cell>
          <cell r="F2091" t="str">
            <v>Nouveau-nés et période périnatale</v>
          </cell>
        </row>
        <row r="2092">
          <cell r="A2092" t="str">
            <v>15M13A</v>
          </cell>
          <cell r="B2092" t="str">
            <v>Nouveau-nés de 1100g et âge gestationnel de 30 SA et assimilés (groupe nouveau-nés 9), sans problème significatif</v>
          </cell>
          <cell r="E2092" t="str">
            <v>D14</v>
          </cell>
          <cell r="F2092" t="str">
            <v>Nouveau-nés et période périnatale</v>
          </cell>
        </row>
        <row r="2093">
          <cell r="A2093" t="str">
            <v>15M13B</v>
          </cell>
          <cell r="B2093" t="str">
            <v>Nouveau-nés de 1100g et âge gestationnel de 30 SA et assimilés (groupe nouveau-nés 9), avec problème significatif</v>
          </cell>
          <cell r="E2093" t="str">
            <v>D14</v>
          </cell>
          <cell r="F2093" t="str">
            <v>Nouveau-nés et période périnatale</v>
          </cell>
        </row>
        <row r="2094">
          <cell r="A2094" t="str">
            <v>15M14A</v>
          </cell>
          <cell r="B2094" t="str">
            <v>Nouveau-nés de 800g et âge gestationnel de 28SA et assimilés (groupe nouveau-nés 10), sans problème significatif</v>
          </cell>
          <cell r="E2094" t="str">
            <v>D14</v>
          </cell>
          <cell r="F2094" t="str">
            <v>Nouveau-nés et période périnatale</v>
          </cell>
        </row>
        <row r="2095">
          <cell r="A2095" t="str">
            <v>15M14B</v>
          </cell>
          <cell r="B2095" t="str">
            <v>Nouveau-nés de 800g et âge gestationnel de 28SA et assimilés (groupe nouveau-nés 10), avec problème significatif</v>
          </cell>
          <cell r="E2095" t="str">
            <v>D14</v>
          </cell>
          <cell r="F2095" t="str">
            <v>Nouveau-nés et période périnatale</v>
          </cell>
        </row>
        <row r="2096">
          <cell r="A2096" t="str">
            <v>15Z10E</v>
          </cell>
          <cell r="B2096" t="str">
            <v>Mort-nés</v>
          </cell>
          <cell r="E2096" t="str">
            <v>D14</v>
          </cell>
          <cell r="F2096" t="str">
            <v>Nouveau-nés et période périnatale</v>
          </cell>
        </row>
        <row r="2097">
          <cell r="A2097" t="str">
            <v>16C021</v>
          </cell>
          <cell r="B2097" t="str">
            <v>Interventions sur la rate, niveau 1</v>
          </cell>
          <cell r="E2097" t="str">
            <v>D01</v>
          </cell>
          <cell r="F2097" t="str">
            <v>Digestif</v>
          </cell>
        </row>
        <row r="2098">
          <cell r="A2098" t="str">
            <v>16C022</v>
          </cell>
          <cell r="B2098" t="str">
            <v>Interventions sur la rate, niveau 2</v>
          </cell>
          <cell r="E2098" t="str">
            <v>D01</v>
          </cell>
          <cell r="F2098" t="str">
            <v>Digestif</v>
          </cell>
        </row>
        <row r="2099">
          <cell r="A2099" t="str">
            <v>16C023</v>
          </cell>
          <cell r="B2099" t="str">
            <v>Interventions sur la rate, niveau 3</v>
          </cell>
          <cell r="E2099" t="str">
            <v>D01</v>
          </cell>
          <cell r="F2099" t="str">
            <v>Digestif</v>
          </cell>
        </row>
        <row r="2100">
          <cell r="A2100" t="str">
            <v>16C024</v>
          </cell>
          <cell r="B2100" t="str">
            <v>Interventions sur la rate, niveau 4</v>
          </cell>
          <cell r="E2100" t="str">
            <v>D01</v>
          </cell>
          <cell r="F2100" t="str">
            <v>Digestif</v>
          </cell>
        </row>
        <row r="2101">
          <cell r="A2101" t="str">
            <v>16C031</v>
          </cell>
          <cell r="B2101" t="str">
            <v>Autres interventions pour affections du sang et des organes hématopoïétiques, niveau 1</v>
          </cell>
          <cell r="E2101" t="str">
            <v>D16</v>
          </cell>
          <cell r="F2101" t="str">
            <v>Hématologie</v>
          </cell>
        </row>
        <row r="2102">
          <cell r="A2102" t="str">
            <v>16C032</v>
          </cell>
          <cell r="B2102" t="str">
            <v>Autres interventions pour affections du sang et des organes hématopoïétiques, niveau 2</v>
          </cell>
          <cell r="E2102" t="str">
            <v>D16</v>
          </cell>
          <cell r="F2102" t="str">
            <v>Hématologie</v>
          </cell>
        </row>
        <row r="2103">
          <cell r="A2103" t="str">
            <v>16C033</v>
          </cell>
          <cell r="B2103" t="str">
            <v>Autres interventions pour affections du sang et des organes hématopoïétiques, niveau 3</v>
          </cell>
          <cell r="E2103" t="str">
            <v>D16</v>
          </cell>
          <cell r="F2103" t="str">
            <v>Hématologie</v>
          </cell>
        </row>
        <row r="2104">
          <cell r="A2104" t="str">
            <v>16C034</v>
          </cell>
          <cell r="B2104" t="str">
            <v>Autres interventions pour affections du sang et des organes hématopoïétiques, niveau 4</v>
          </cell>
          <cell r="E2104" t="str">
            <v>D16</v>
          </cell>
          <cell r="F2104" t="str">
            <v>Hématologie</v>
          </cell>
        </row>
        <row r="2105">
          <cell r="A2105" t="str">
            <v>16C03J</v>
          </cell>
          <cell r="B2105" t="str">
            <v>Autres interventions pour affections du sang et des organes hématopoïétiques, en ambulatoire</v>
          </cell>
          <cell r="E2105" t="str">
            <v>D16</v>
          </cell>
          <cell r="F2105" t="str">
            <v>Hématologie</v>
          </cell>
        </row>
        <row r="2106">
          <cell r="A2106" t="str">
            <v>16M061</v>
          </cell>
          <cell r="B2106" t="str">
            <v>Affections de la rate, niveau 1</v>
          </cell>
          <cell r="E2106" t="str">
            <v>D16</v>
          </cell>
          <cell r="F2106" t="str">
            <v>Hématologie</v>
          </cell>
        </row>
        <row r="2107">
          <cell r="A2107" t="str">
            <v>16M062</v>
          </cell>
          <cell r="B2107" t="str">
            <v>Affections de la rate, niveau 2</v>
          </cell>
          <cell r="E2107" t="str">
            <v>D16</v>
          </cell>
          <cell r="F2107" t="str">
            <v>Hématologie</v>
          </cell>
        </row>
        <row r="2108">
          <cell r="A2108" t="str">
            <v>16M063</v>
          </cell>
          <cell r="B2108" t="str">
            <v>Affections de la rate, niveau 3</v>
          </cell>
          <cell r="E2108" t="str">
            <v>D16</v>
          </cell>
          <cell r="F2108" t="str">
            <v>Hématologie</v>
          </cell>
        </row>
        <row r="2109">
          <cell r="A2109" t="str">
            <v>16M064</v>
          </cell>
          <cell r="B2109" t="str">
            <v>Affections de la rate, niveau 4</v>
          </cell>
          <cell r="E2109" t="str">
            <v>D16</v>
          </cell>
          <cell r="F2109" t="str">
            <v>Hématologie</v>
          </cell>
        </row>
        <row r="2110">
          <cell r="A2110" t="str">
            <v>16M06T</v>
          </cell>
          <cell r="B2110" t="str">
            <v>Affections de la rate, très courte durée</v>
          </cell>
          <cell r="E2110" t="str">
            <v>D16</v>
          </cell>
          <cell r="F2110" t="str">
            <v>Hématologie</v>
          </cell>
        </row>
        <row r="2111">
          <cell r="A2111" t="str">
            <v>16M071</v>
          </cell>
          <cell r="B2111" t="str">
            <v>Donneurs de moelle, niveau 1</v>
          </cell>
          <cell r="E2111" t="str">
            <v>D16</v>
          </cell>
          <cell r="F2111" t="str">
            <v>Hématologie</v>
          </cell>
        </row>
        <row r="2112">
          <cell r="A2112" t="str">
            <v>16M072</v>
          </cell>
          <cell r="B2112" t="str">
            <v>Donneurs de moelle, niveau 2</v>
          </cell>
          <cell r="E2112" t="str">
            <v>D16</v>
          </cell>
          <cell r="F2112" t="str">
            <v>Hématologie</v>
          </cell>
        </row>
        <row r="2113">
          <cell r="A2113" t="str">
            <v>16M073</v>
          </cell>
          <cell r="B2113" t="str">
            <v>Donneurs de moelle, niveau 3</v>
          </cell>
          <cell r="E2113" t="str">
            <v>D16</v>
          </cell>
          <cell r="F2113" t="str">
            <v>Hématologie</v>
          </cell>
        </row>
        <row r="2114">
          <cell r="A2114" t="str">
            <v>16M074</v>
          </cell>
          <cell r="B2114" t="str">
            <v>Donneurs de moelle, niveau 4</v>
          </cell>
          <cell r="E2114" t="str">
            <v>D16</v>
          </cell>
          <cell r="F2114" t="str">
            <v>Hématologie</v>
          </cell>
        </row>
        <row r="2115">
          <cell r="A2115" t="str">
            <v>16M081</v>
          </cell>
          <cell r="B2115" t="str">
            <v>Déficits immunitaires, niveau 1</v>
          </cell>
          <cell r="E2115" t="str">
            <v>D16</v>
          </cell>
          <cell r="F2115" t="str">
            <v>Hématologie</v>
          </cell>
        </row>
        <row r="2116">
          <cell r="A2116" t="str">
            <v>16M082</v>
          </cell>
          <cell r="B2116" t="str">
            <v>Déficits immunitaires, niveau 2</v>
          </cell>
          <cell r="E2116" t="str">
            <v>D16</v>
          </cell>
          <cell r="F2116" t="str">
            <v>Hématologie</v>
          </cell>
        </row>
        <row r="2117">
          <cell r="A2117" t="str">
            <v>16M083</v>
          </cell>
          <cell r="B2117" t="str">
            <v>Déficits immunitaires, niveau 3</v>
          </cell>
          <cell r="E2117" t="str">
            <v>D16</v>
          </cell>
          <cell r="F2117" t="str">
            <v>Hématologie</v>
          </cell>
        </row>
        <row r="2118">
          <cell r="A2118" t="str">
            <v>16M084</v>
          </cell>
          <cell r="B2118" t="str">
            <v>Déficits immunitaires, niveau 4</v>
          </cell>
          <cell r="E2118" t="str">
            <v>D16</v>
          </cell>
          <cell r="F2118" t="str">
            <v>Hématologie</v>
          </cell>
        </row>
        <row r="2119">
          <cell r="A2119" t="str">
            <v>16M091</v>
          </cell>
          <cell r="B2119" t="str">
            <v>Autres affections du système réticuloendothélial ou immunitaire, niveau 1</v>
          </cell>
          <cell r="E2119" t="str">
            <v>D16</v>
          </cell>
          <cell r="F2119" t="str">
            <v>Hématologie</v>
          </cell>
        </row>
        <row r="2120">
          <cell r="A2120" t="str">
            <v>16M092</v>
          </cell>
          <cell r="B2120" t="str">
            <v>Autres affections du système réticuloendothélial ou immunitaire, niveau 2</v>
          </cell>
          <cell r="E2120" t="str">
            <v>D16</v>
          </cell>
          <cell r="F2120" t="str">
            <v>Hématologie</v>
          </cell>
        </row>
        <row r="2121">
          <cell r="A2121" t="str">
            <v>16M093</v>
          </cell>
          <cell r="B2121" t="str">
            <v>Autres affections du système réticuloendothélial ou immunitaire, niveau 3</v>
          </cell>
          <cell r="E2121" t="str">
            <v>D16</v>
          </cell>
          <cell r="F2121" t="str">
            <v>Hématologie</v>
          </cell>
        </row>
        <row r="2122">
          <cell r="A2122" t="str">
            <v>16M094</v>
          </cell>
          <cell r="B2122" t="str">
            <v>Autres affections du système réticuloendothélial ou immunitaire, niveau 4</v>
          </cell>
          <cell r="E2122" t="str">
            <v>D16</v>
          </cell>
          <cell r="F2122" t="str">
            <v>Hématologie</v>
          </cell>
        </row>
        <row r="2123">
          <cell r="A2123" t="str">
            <v>16M09T</v>
          </cell>
          <cell r="B2123" t="str">
            <v>Autres affections du système réticuloendothélial ou immunitaire, très courte durée</v>
          </cell>
          <cell r="E2123" t="str">
            <v>D16</v>
          </cell>
          <cell r="F2123" t="str">
            <v>Hématologie</v>
          </cell>
        </row>
        <row r="2124">
          <cell r="A2124" t="str">
            <v>16M101</v>
          </cell>
          <cell r="B2124" t="str">
            <v>Troubles sévères de la lignée érythrocytaire, âge supérieur à 17 ans, niveau 1</v>
          </cell>
          <cell r="E2124" t="str">
            <v>D16</v>
          </cell>
          <cell r="F2124" t="str">
            <v>Hématologie</v>
          </cell>
        </row>
        <row r="2125">
          <cell r="A2125" t="str">
            <v>16M102</v>
          </cell>
          <cell r="B2125" t="str">
            <v>Troubles sévères de la lignée érythrocytaire, âge supérieur à 17 ans, niveau 2</v>
          </cell>
          <cell r="E2125" t="str">
            <v>D16</v>
          </cell>
          <cell r="F2125" t="str">
            <v>Hématologie</v>
          </cell>
        </row>
        <row r="2126">
          <cell r="A2126" t="str">
            <v>16M103</v>
          </cell>
          <cell r="B2126" t="str">
            <v>Troubles sévères de la lignée érythrocytaire, âge supérieur à 17 ans, niveau 3</v>
          </cell>
          <cell r="E2126" t="str">
            <v>D16</v>
          </cell>
          <cell r="F2126" t="str">
            <v>Hématologie</v>
          </cell>
        </row>
        <row r="2127">
          <cell r="A2127" t="str">
            <v>16M104</v>
          </cell>
          <cell r="B2127" t="str">
            <v>Troubles sévères de la lignée érythrocytaire, âge supérieur à 17 ans, niveau 4</v>
          </cell>
          <cell r="E2127" t="str">
            <v>D16</v>
          </cell>
          <cell r="F2127" t="str">
            <v>Hématologie</v>
          </cell>
        </row>
        <row r="2128">
          <cell r="A2128" t="str">
            <v>16M10T</v>
          </cell>
          <cell r="B2128" t="str">
            <v>Troubles sévères de la lignée érythrocytaire, âge supérieur à 17 ans, très courte durée</v>
          </cell>
          <cell r="E2128" t="str">
            <v>D16</v>
          </cell>
          <cell r="F2128" t="str">
            <v>Hématologie</v>
          </cell>
        </row>
        <row r="2129">
          <cell r="A2129" t="str">
            <v>16M111</v>
          </cell>
          <cell r="B2129" t="str">
            <v>Autres troubles de la lignée érythrocytaire, âge supérieur à 17 ans, niveau 1</v>
          </cell>
          <cell r="E2129" t="str">
            <v>D16</v>
          </cell>
          <cell r="F2129" t="str">
            <v>Hématologie</v>
          </cell>
        </row>
        <row r="2130">
          <cell r="A2130" t="str">
            <v>16M112</v>
          </cell>
          <cell r="B2130" t="str">
            <v>Autres troubles de la lignée érythrocytaire, âge supérieur à 17 ans, niveau 2</v>
          </cell>
          <cell r="E2130" t="str">
            <v>D16</v>
          </cell>
          <cell r="F2130" t="str">
            <v>Hématologie</v>
          </cell>
        </row>
        <row r="2131">
          <cell r="A2131" t="str">
            <v>16M113</v>
          </cell>
          <cell r="B2131" t="str">
            <v>Autres troubles de la lignée érythrocytaire, âge supérieur à 17 ans, niveau 3</v>
          </cell>
          <cell r="E2131" t="str">
            <v>D16</v>
          </cell>
          <cell r="F2131" t="str">
            <v>Hématologie</v>
          </cell>
        </row>
        <row r="2132">
          <cell r="A2132" t="str">
            <v>16M114</v>
          </cell>
          <cell r="B2132" t="str">
            <v>Autres troubles de la lignée érythrocytaire, âge supérieur à 17 ans, niveau 4</v>
          </cell>
          <cell r="E2132" t="str">
            <v>D16</v>
          </cell>
          <cell r="F2132" t="str">
            <v>Hématologie</v>
          </cell>
        </row>
        <row r="2133">
          <cell r="A2133" t="str">
            <v>16M11T</v>
          </cell>
          <cell r="B2133" t="str">
            <v>Autres troubles de la lignée érythrocytaire, âge supérieur à 17 ans, très courte durée</v>
          </cell>
          <cell r="E2133" t="str">
            <v>D16</v>
          </cell>
          <cell r="F2133" t="str">
            <v>Hématologie</v>
          </cell>
        </row>
        <row r="2134">
          <cell r="A2134" t="str">
            <v>16M121</v>
          </cell>
          <cell r="B2134" t="str">
            <v>Purpuras, niveau 1</v>
          </cell>
          <cell r="E2134" t="str">
            <v>D16</v>
          </cell>
          <cell r="F2134" t="str">
            <v>Hématologie</v>
          </cell>
        </row>
        <row r="2135">
          <cell r="A2135" t="str">
            <v>16M122</v>
          </cell>
          <cell r="B2135" t="str">
            <v>Purpuras, niveau 2</v>
          </cell>
          <cell r="E2135" t="str">
            <v>D16</v>
          </cell>
          <cell r="F2135" t="str">
            <v>Hématologie</v>
          </cell>
        </row>
        <row r="2136">
          <cell r="A2136" t="str">
            <v>16M123</v>
          </cell>
          <cell r="B2136" t="str">
            <v>Purpuras, niveau 3</v>
          </cell>
          <cell r="E2136" t="str">
            <v>D16</v>
          </cell>
          <cell r="F2136" t="str">
            <v>Hématologie</v>
          </cell>
        </row>
        <row r="2137">
          <cell r="A2137" t="str">
            <v>16M124</v>
          </cell>
          <cell r="B2137" t="str">
            <v>Purpuras, niveau 4</v>
          </cell>
          <cell r="E2137" t="str">
            <v>D16</v>
          </cell>
          <cell r="F2137" t="str">
            <v>Hématologie</v>
          </cell>
        </row>
        <row r="2138">
          <cell r="A2138" t="str">
            <v>16M12T</v>
          </cell>
          <cell r="B2138" t="str">
            <v>Purpuras, très courte durée</v>
          </cell>
          <cell r="E2138" t="str">
            <v>D16</v>
          </cell>
          <cell r="F2138" t="str">
            <v>Hématologie</v>
          </cell>
        </row>
        <row r="2139">
          <cell r="A2139" t="str">
            <v>16M131</v>
          </cell>
          <cell r="B2139" t="str">
            <v>Autres troubles de la coagulation, niveau 1</v>
          </cell>
          <cell r="E2139" t="str">
            <v>D16</v>
          </cell>
          <cell r="F2139" t="str">
            <v>Hématologie</v>
          </cell>
        </row>
        <row r="2140">
          <cell r="A2140" t="str">
            <v>16M132</v>
          </cell>
          <cell r="B2140" t="str">
            <v>Autres troubles de la coagulation, niveau 2</v>
          </cell>
          <cell r="E2140" t="str">
            <v>D16</v>
          </cell>
          <cell r="F2140" t="str">
            <v>Hématologie</v>
          </cell>
        </row>
        <row r="2141">
          <cell r="A2141" t="str">
            <v>16M133</v>
          </cell>
          <cell r="B2141" t="str">
            <v>Autres troubles de la coagulation, niveau 3</v>
          </cell>
          <cell r="E2141" t="str">
            <v>D16</v>
          </cell>
          <cell r="F2141" t="str">
            <v>Hématologie</v>
          </cell>
        </row>
        <row r="2142">
          <cell r="A2142" t="str">
            <v>16M134</v>
          </cell>
          <cell r="B2142" t="str">
            <v>Autres troubles de la coagulation, niveau 4</v>
          </cell>
          <cell r="E2142" t="str">
            <v>D16</v>
          </cell>
          <cell r="F2142" t="str">
            <v>Hématologie</v>
          </cell>
        </row>
        <row r="2143">
          <cell r="A2143" t="str">
            <v>16M13T</v>
          </cell>
          <cell r="B2143" t="str">
            <v>Autres troubles de la coagulation, très courte durée</v>
          </cell>
          <cell r="E2143" t="str">
            <v>D16</v>
          </cell>
          <cell r="F2143" t="str">
            <v>Hématologie</v>
          </cell>
        </row>
        <row r="2144">
          <cell r="A2144" t="str">
            <v>16M14Z</v>
          </cell>
          <cell r="B2144" t="str">
            <v>Explorations et surveillance pour affections du sang et des organes hématopoïétiques</v>
          </cell>
          <cell r="E2144" t="str">
            <v>D16</v>
          </cell>
          <cell r="F2144" t="str">
            <v>Hématologie</v>
          </cell>
        </row>
        <row r="2145">
          <cell r="A2145" t="str">
            <v>16M15T</v>
          </cell>
          <cell r="B2145" t="str">
            <v>Symptômes et autres recours aux soins de la CMD 16, très courte durée</v>
          </cell>
          <cell r="E2145" t="str">
            <v>D16</v>
          </cell>
          <cell r="F2145" t="str">
            <v>Hématologie</v>
          </cell>
        </row>
        <row r="2146">
          <cell r="A2146" t="str">
            <v>16M15Z</v>
          </cell>
          <cell r="B2146" t="str">
            <v>Symptômes et autres recours aux soins de la CMD 16</v>
          </cell>
          <cell r="E2146" t="str">
            <v>D16</v>
          </cell>
          <cell r="F2146" t="str">
            <v>Hématologie</v>
          </cell>
        </row>
        <row r="2147">
          <cell r="A2147" t="str">
            <v>16M161</v>
          </cell>
          <cell r="B2147" t="str">
            <v>Troubles sévères de la lignée érythrocytaire, âge inférieur à 18 ans, niveau 1</v>
          </cell>
          <cell r="E2147" t="str">
            <v>D16</v>
          </cell>
          <cell r="F2147" t="str">
            <v>Hématologie</v>
          </cell>
        </row>
        <row r="2148">
          <cell r="A2148" t="str">
            <v>16M162</v>
          </cell>
          <cell r="B2148" t="str">
            <v>Troubles sévères de la lignée érythrocytaire, âge inférieur à 18 ans, niveau 2</v>
          </cell>
          <cell r="E2148" t="str">
            <v>D16</v>
          </cell>
          <cell r="F2148" t="str">
            <v>Hématologie</v>
          </cell>
        </row>
        <row r="2149">
          <cell r="A2149" t="str">
            <v>16M163</v>
          </cell>
          <cell r="B2149" t="str">
            <v>Troubles sévères de la lignée érythrocytaire, âge inférieur à 18 ans, niveau 3</v>
          </cell>
          <cell r="E2149" t="str">
            <v>D16</v>
          </cell>
          <cell r="F2149" t="str">
            <v>Hématologie</v>
          </cell>
        </row>
        <row r="2150">
          <cell r="A2150" t="str">
            <v>16M164</v>
          </cell>
          <cell r="B2150" t="str">
            <v>Troubles sévères de la lignée érythrocytaire, âge inférieur à 18 ans, niveau 4</v>
          </cell>
          <cell r="E2150" t="str">
            <v>D16</v>
          </cell>
          <cell r="F2150" t="str">
            <v>Hématologie</v>
          </cell>
        </row>
        <row r="2151">
          <cell r="A2151" t="str">
            <v>16M16T</v>
          </cell>
          <cell r="B2151" t="str">
            <v>Troubles sévères de la lignée érythrocytaire, âge inférieur à 18 ans, très courte durée</v>
          </cell>
          <cell r="E2151" t="str">
            <v>D16</v>
          </cell>
          <cell r="F2151" t="str">
            <v>Hématologie</v>
          </cell>
        </row>
        <row r="2152">
          <cell r="A2152" t="str">
            <v>16M171</v>
          </cell>
          <cell r="B2152" t="str">
            <v>Autres troubles de la lignée érythrocytaire, âge inférieur à 18 ans, niveau 1</v>
          </cell>
          <cell r="E2152" t="str">
            <v>D16</v>
          </cell>
          <cell r="F2152" t="str">
            <v>Hématologie</v>
          </cell>
        </row>
        <row r="2153">
          <cell r="A2153" t="str">
            <v>16M172</v>
          </cell>
          <cell r="B2153" t="str">
            <v>Autres troubles de la lignée érythrocytaire, âge inférieur à 18 ans, niveau 2</v>
          </cell>
          <cell r="E2153" t="str">
            <v>D16</v>
          </cell>
          <cell r="F2153" t="str">
            <v>Hématologie</v>
          </cell>
        </row>
        <row r="2154">
          <cell r="A2154" t="str">
            <v>16M173</v>
          </cell>
          <cell r="B2154" t="str">
            <v>Autres troubles de la lignée érythrocytaire, âge inférieur à 18 ans, niveau 3</v>
          </cell>
          <cell r="E2154" t="str">
            <v>D16</v>
          </cell>
          <cell r="F2154" t="str">
            <v>Hématologie</v>
          </cell>
        </row>
        <row r="2155">
          <cell r="A2155" t="str">
            <v>16M174</v>
          </cell>
          <cell r="B2155" t="str">
            <v>Autres troubles de la lignée érythrocytaire, âge inférieur à 18 ans, niveau 4</v>
          </cell>
          <cell r="E2155" t="str">
            <v>D16</v>
          </cell>
          <cell r="F2155" t="str">
            <v>Hématologie</v>
          </cell>
        </row>
        <row r="2156">
          <cell r="A2156" t="str">
            <v>16M17T</v>
          </cell>
          <cell r="B2156" t="str">
            <v>Autres troubles de la lignée érythrocytaire, âge inférieur à 18 ans, très courte durée</v>
          </cell>
          <cell r="E2156" t="str">
            <v>D16</v>
          </cell>
          <cell r="F2156" t="str">
            <v>Hématologie</v>
          </cell>
        </row>
        <row r="2157">
          <cell r="A2157" t="str">
            <v>16M181</v>
          </cell>
          <cell r="B2157" t="str">
            <v>Autres affections hématologiques concernant majoritairement la petite enfance, niveau 1</v>
          </cell>
          <cell r="E2157" t="str">
            <v>D16</v>
          </cell>
          <cell r="F2157" t="str">
            <v>Hématologie</v>
          </cell>
        </row>
        <row r="2158">
          <cell r="A2158" t="str">
            <v>16M182</v>
          </cell>
          <cell r="B2158" t="str">
            <v>Autres affections hématologiques concernant majoritairement la petite enfance, niveau 2</v>
          </cell>
          <cell r="E2158" t="str">
            <v>D16</v>
          </cell>
          <cell r="F2158" t="str">
            <v>Hématologie</v>
          </cell>
        </row>
        <row r="2159">
          <cell r="A2159" t="str">
            <v>16M183</v>
          </cell>
          <cell r="B2159" t="str">
            <v>Autres affections hématologiques concernant majoritairement la petite enfance, niveau 3</v>
          </cell>
          <cell r="E2159" t="str">
            <v>D16</v>
          </cell>
          <cell r="F2159" t="str">
            <v>Hématologie</v>
          </cell>
        </row>
        <row r="2160">
          <cell r="A2160" t="str">
            <v>16M184</v>
          </cell>
          <cell r="B2160" t="str">
            <v>Autres affections hématologiques concernant majoritairement la petite enfance, niveau 4</v>
          </cell>
          <cell r="E2160" t="str">
            <v>D16</v>
          </cell>
          <cell r="F2160" t="str">
            <v>Hématologie</v>
          </cell>
        </row>
        <row r="2161">
          <cell r="A2161" t="str">
            <v>17C021</v>
          </cell>
          <cell r="B2161" t="str">
            <v>Interventions majeures au cours de lymphomes ou de leucémies, niveau 1</v>
          </cell>
          <cell r="E2161" t="str">
            <v>D16</v>
          </cell>
          <cell r="F2161" t="str">
            <v>Hématologie</v>
          </cell>
        </row>
        <row r="2162">
          <cell r="A2162" t="str">
            <v>17C022</v>
          </cell>
          <cell r="B2162" t="str">
            <v>Interventions majeures au cours de lymphomes ou de leucémies, niveau 2</v>
          </cell>
          <cell r="E2162" t="str">
            <v>D16</v>
          </cell>
          <cell r="F2162" t="str">
            <v>Hématologie</v>
          </cell>
        </row>
        <row r="2163">
          <cell r="A2163" t="str">
            <v>17C023</v>
          </cell>
          <cell r="B2163" t="str">
            <v>Interventions majeures au cours de lymphomes ou de leucémies, niveau 3</v>
          </cell>
          <cell r="E2163" t="str">
            <v>D16</v>
          </cell>
          <cell r="F2163" t="str">
            <v>Hématologie</v>
          </cell>
        </row>
        <row r="2164">
          <cell r="A2164" t="str">
            <v>17C024</v>
          </cell>
          <cell r="B2164" t="str">
            <v>Interventions majeures au cours de lymphomes ou de leucémies, niveau 4</v>
          </cell>
          <cell r="E2164" t="str">
            <v>D16</v>
          </cell>
          <cell r="F2164" t="str">
            <v>Hématologie</v>
          </cell>
        </row>
        <row r="2165">
          <cell r="A2165" t="str">
            <v>17C031</v>
          </cell>
          <cell r="B2165" t="str">
            <v>Autres interventions au cours de lymphomes ou de leucémies, niveau 1</v>
          </cell>
          <cell r="E2165" t="str">
            <v>D16</v>
          </cell>
          <cell r="F2165" t="str">
            <v>Hématologie</v>
          </cell>
        </row>
        <row r="2166">
          <cell r="A2166" t="str">
            <v>17C032</v>
          </cell>
          <cell r="B2166" t="str">
            <v>Autres interventions au cours de lymphomes ou de leucémies, niveau 2</v>
          </cell>
          <cell r="E2166" t="str">
            <v>D16</v>
          </cell>
          <cell r="F2166" t="str">
            <v>Hématologie</v>
          </cell>
        </row>
        <row r="2167">
          <cell r="A2167" t="str">
            <v>17C033</v>
          </cell>
          <cell r="B2167" t="str">
            <v>Autres interventions au cours de lymphomes ou de leucémies, niveau 3</v>
          </cell>
          <cell r="E2167" t="str">
            <v>D16</v>
          </cell>
          <cell r="F2167" t="str">
            <v>Hématologie</v>
          </cell>
        </row>
        <row r="2168">
          <cell r="A2168" t="str">
            <v>17C034</v>
          </cell>
          <cell r="B2168" t="str">
            <v>Autres interventions au cours de lymphomes ou de leucémies, niveau 4</v>
          </cell>
          <cell r="E2168" t="str">
            <v>D16</v>
          </cell>
          <cell r="F2168" t="str">
            <v>Hématologie</v>
          </cell>
        </row>
        <row r="2169">
          <cell r="A2169" t="str">
            <v>17C03J</v>
          </cell>
          <cell r="B2169" t="str">
            <v>Autres interventions au cours de lymphomes ou de leucémies, en ambulatoire</v>
          </cell>
          <cell r="E2169" t="str">
            <v>D16</v>
          </cell>
          <cell r="F2169" t="str">
            <v>Hématologie</v>
          </cell>
        </row>
        <row r="2170">
          <cell r="A2170" t="str">
            <v>17C041</v>
          </cell>
          <cell r="B2170" t="str">
            <v>Interventions majeures pour affections myéloprolifératives ou tumeurs de siège imprécis ou diffus, niveau 1</v>
          </cell>
          <cell r="E2170" t="str">
            <v>D16</v>
          </cell>
          <cell r="F2170" t="str">
            <v>Hématologie</v>
          </cell>
        </row>
        <row r="2171">
          <cell r="A2171" t="str">
            <v>17C042</v>
          </cell>
          <cell r="B2171" t="str">
            <v>Interventions majeures pour affections myéloprolifératives ou tumeurs de siège imprécis ou diffus, niveau 2</v>
          </cell>
          <cell r="E2171" t="str">
            <v>D16</v>
          </cell>
          <cell r="F2171" t="str">
            <v>Hématologie</v>
          </cell>
        </row>
        <row r="2172">
          <cell r="A2172" t="str">
            <v>17C043</v>
          </cell>
          <cell r="B2172" t="str">
            <v>Interventions majeures pour affections myéloprolifératives ou tumeurs de siège imprécis ou diffus, niveau 3</v>
          </cell>
          <cell r="E2172" t="str">
            <v>D16</v>
          </cell>
          <cell r="F2172" t="str">
            <v>Hématologie</v>
          </cell>
        </row>
        <row r="2173">
          <cell r="A2173" t="str">
            <v>17C044</v>
          </cell>
          <cell r="B2173" t="str">
            <v>Interventions majeures pour affections myéloprolifératives ou tumeurs de siège imprécis ou diffus, niveau 4</v>
          </cell>
          <cell r="E2173" t="str">
            <v>D16</v>
          </cell>
          <cell r="F2173" t="str">
            <v>Hématologie</v>
          </cell>
        </row>
        <row r="2174">
          <cell r="A2174" t="str">
            <v>17C051</v>
          </cell>
          <cell r="B2174" t="str">
            <v>Autres interventions au cours d'affections myéloprolifératives ou de tumeurs de siège imprécis ou diffus, niveau 1</v>
          </cell>
          <cell r="E2174" t="str">
            <v>D16</v>
          </cell>
          <cell r="F2174" t="str">
            <v>Hématologie</v>
          </cell>
        </row>
        <row r="2175">
          <cell r="A2175" t="str">
            <v>17C052</v>
          </cell>
          <cell r="B2175" t="str">
            <v>Autres interventions au cours d'affections myéloprolifératives ou de tumeurs de siège imprécis ou diffus, niveau 2</v>
          </cell>
          <cell r="E2175" t="str">
            <v>D16</v>
          </cell>
          <cell r="F2175" t="str">
            <v>Hématologie</v>
          </cell>
        </row>
        <row r="2176">
          <cell r="A2176" t="str">
            <v>17C053</v>
          </cell>
          <cell r="B2176" t="str">
            <v>Autres interventions au cours d'affections myéloprolifératives ou de tumeurs de siège imprécis ou diffus, niveau 3</v>
          </cell>
          <cell r="E2176" t="str">
            <v>D16</v>
          </cell>
          <cell r="F2176" t="str">
            <v>Hématologie</v>
          </cell>
        </row>
        <row r="2177">
          <cell r="A2177" t="str">
            <v>17C054</v>
          </cell>
          <cell r="B2177" t="str">
            <v>Autres interventions au cours d'affections myéloprolifératives ou de tumeurs de siège imprécis ou diffus, niveau 4</v>
          </cell>
          <cell r="E2177" t="str">
            <v>D16</v>
          </cell>
          <cell r="F2177" t="str">
            <v>Hématologie</v>
          </cell>
        </row>
        <row r="2178">
          <cell r="A2178" t="str">
            <v>17C05J</v>
          </cell>
          <cell r="B2178" t="str">
            <v>Autres interventions au cours d'affections myéloprolifératives ou de tumeurs de siège imprécis ou diffus, en ambulatoire</v>
          </cell>
          <cell r="E2178" t="str">
            <v>D16</v>
          </cell>
          <cell r="F2178" t="str">
            <v>Hématologie</v>
          </cell>
        </row>
        <row r="2179">
          <cell r="A2179" t="str">
            <v>17K041</v>
          </cell>
          <cell r="B2179" t="str">
            <v>Autres irradiations, niveau 1</v>
          </cell>
          <cell r="E2179" t="str">
            <v>D17</v>
          </cell>
          <cell r="F2179" t="str">
            <v>Chimiothérapie, radiothérapie, hors séances</v>
          </cell>
        </row>
        <row r="2180">
          <cell r="A2180" t="str">
            <v>17K042</v>
          </cell>
          <cell r="B2180" t="str">
            <v>Autres irradiations, niveau 2</v>
          </cell>
          <cell r="E2180" t="str">
            <v>D17</v>
          </cell>
          <cell r="F2180" t="str">
            <v>Chimiothérapie, radiothérapie, hors séances</v>
          </cell>
        </row>
        <row r="2181">
          <cell r="A2181" t="str">
            <v>17K043</v>
          </cell>
          <cell r="B2181" t="str">
            <v>Autres irradiations, niveau 3</v>
          </cell>
          <cell r="E2181" t="str">
            <v>D17</v>
          </cell>
          <cell r="F2181" t="str">
            <v>Chimiothérapie, radiothérapie, hors séances</v>
          </cell>
        </row>
        <row r="2182">
          <cell r="A2182" t="str">
            <v>17K044</v>
          </cell>
          <cell r="B2182" t="str">
            <v>Autres irradiations, niveau 4</v>
          </cell>
          <cell r="E2182" t="str">
            <v>D17</v>
          </cell>
          <cell r="F2182" t="str">
            <v>Chimiothérapie, radiothérapie, hors séances</v>
          </cell>
        </row>
        <row r="2183">
          <cell r="A2183" t="str">
            <v>17K051</v>
          </cell>
          <cell r="B2183" t="str">
            <v>Curiethérapies de la prostate, niveau 1</v>
          </cell>
          <cell r="E2183" t="str">
            <v>D17</v>
          </cell>
          <cell r="F2183" t="str">
            <v>Chimiothérapie, radiothérapie, hors séances</v>
          </cell>
        </row>
        <row r="2184">
          <cell r="A2184" t="str">
            <v>17K052</v>
          </cell>
          <cell r="B2184" t="str">
            <v>Curiethérapies de la prostate, niveau 2</v>
          </cell>
          <cell r="E2184" t="str">
            <v>D17</v>
          </cell>
          <cell r="F2184" t="str">
            <v>Chimiothérapie, radiothérapie, hors séances</v>
          </cell>
        </row>
        <row r="2185">
          <cell r="A2185" t="str">
            <v>17K053</v>
          </cell>
          <cell r="B2185" t="str">
            <v>Curiethérapies de la prostate, niveau 3</v>
          </cell>
          <cell r="E2185" t="str">
            <v>D17</v>
          </cell>
          <cell r="F2185" t="str">
            <v>Chimiothérapie, radiothérapie, hors séances</v>
          </cell>
        </row>
        <row r="2186">
          <cell r="A2186" t="str">
            <v>17K054</v>
          </cell>
          <cell r="B2186" t="str">
            <v>Curiethérapies de la prostate, niveau 4</v>
          </cell>
          <cell r="E2186" t="str">
            <v>D17</v>
          </cell>
          <cell r="F2186" t="str">
            <v>Chimiothérapie, radiothérapie, hors séances</v>
          </cell>
        </row>
        <row r="2187">
          <cell r="A2187" t="str">
            <v>17K061</v>
          </cell>
          <cell r="B2187" t="str">
            <v>Autres curiethérapies et irradiations internes, niveau 1</v>
          </cell>
          <cell r="E2187" t="str">
            <v>D17</v>
          </cell>
          <cell r="F2187" t="str">
            <v>Chimiothérapie, radiothérapie, hors séances</v>
          </cell>
        </row>
        <row r="2188">
          <cell r="A2188" t="str">
            <v>17K062</v>
          </cell>
          <cell r="B2188" t="str">
            <v>Autres curiethérapies et irradiations internes, niveau 2</v>
          </cell>
          <cell r="E2188" t="str">
            <v>D17</v>
          </cell>
          <cell r="F2188" t="str">
            <v>Chimiothérapie, radiothérapie, hors séances</v>
          </cell>
        </row>
        <row r="2189">
          <cell r="A2189" t="str">
            <v>17K063</v>
          </cell>
          <cell r="B2189" t="str">
            <v>Autres curiethérapies et irradiations internes, niveau 3</v>
          </cell>
          <cell r="E2189" t="str">
            <v>D17</v>
          </cell>
          <cell r="F2189" t="str">
            <v>Chimiothérapie, radiothérapie, hors séances</v>
          </cell>
        </row>
        <row r="2190">
          <cell r="A2190" t="str">
            <v>17K064</v>
          </cell>
          <cell r="B2190" t="str">
            <v>Autres curiethérapies et irradiations internes, niveau 4</v>
          </cell>
          <cell r="E2190" t="str">
            <v>D17</v>
          </cell>
          <cell r="F2190" t="str">
            <v>Chimiothérapie, radiothérapie, hors séances</v>
          </cell>
        </row>
        <row r="2191">
          <cell r="A2191" t="str">
            <v>17K07J</v>
          </cell>
          <cell r="B2191" t="str">
            <v>Affections myéloprolifératives et tumeurs de siège imprécis sans acte opératoire, avec anesthésie, en ambulatoire</v>
          </cell>
          <cell r="E2191" t="str">
            <v>D26</v>
          </cell>
          <cell r="F2191" t="str">
            <v>Activités inter spécialités, suivi thérapeutique d'affections connues</v>
          </cell>
        </row>
        <row r="2192">
          <cell r="A2192" t="str">
            <v>17M051</v>
          </cell>
          <cell r="B2192" t="str">
            <v>Chimiothérapie pour leucémie aigüe, niveau 1</v>
          </cell>
          <cell r="E2192" t="str">
            <v>D17</v>
          </cell>
          <cell r="F2192" t="str">
            <v>Chimiothérapie, radiothérapie, hors séances</v>
          </cell>
        </row>
        <row r="2193">
          <cell r="A2193" t="str">
            <v>17M052</v>
          </cell>
          <cell r="B2193" t="str">
            <v>Chimiothérapie pour leucémie aigüe, niveau 2</v>
          </cell>
          <cell r="E2193" t="str">
            <v>D17</v>
          </cell>
          <cell r="F2193" t="str">
            <v>Chimiothérapie, radiothérapie, hors séances</v>
          </cell>
        </row>
        <row r="2194">
          <cell r="A2194" t="str">
            <v>17M053</v>
          </cell>
          <cell r="B2194" t="str">
            <v>Chimiothérapie pour leucémie aigüe, niveau 3</v>
          </cell>
          <cell r="E2194" t="str">
            <v>D17</v>
          </cell>
          <cell r="F2194" t="str">
            <v>Chimiothérapie, radiothérapie, hors séances</v>
          </cell>
        </row>
        <row r="2195">
          <cell r="A2195" t="str">
            <v>17M054</v>
          </cell>
          <cell r="B2195" t="str">
            <v>Chimiothérapie pour leucémie aigüe, niveau 4</v>
          </cell>
          <cell r="E2195" t="str">
            <v>D17</v>
          </cell>
          <cell r="F2195" t="str">
            <v>Chimiothérapie, radiothérapie, hors séances</v>
          </cell>
        </row>
        <row r="2196">
          <cell r="A2196" t="str">
            <v>17M061</v>
          </cell>
          <cell r="B2196" t="str">
            <v>Chimiothérapie pour autre tumeur, niveau 1</v>
          </cell>
          <cell r="E2196" t="str">
            <v>D17</v>
          </cell>
          <cell r="F2196" t="str">
            <v>Chimiothérapie, radiothérapie, hors séances</v>
          </cell>
        </row>
        <row r="2197">
          <cell r="A2197" t="str">
            <v>17M062</v>
          </cell>
          <cell r="B2197" t="str">
            <v>Chimiothérapie pour autre tumeur, niveau 2</v>
          </cell>
          <cell r="E2197" t="str">
            <v>D17</v>
          </cell>
          <cell r="F2197" t="str">
            <v>Chimiothérapie, radiothérapie, hors séances</v>
          </cell>
        </row>
        <row r="2198">
          <cell r="A2198" t="str">
            <v>17M063</v>
          </cell>
          <cell r="B2198" t="str">
            <v>Chimiothérapie pour autre tumeur, niveau 3</v>
          </cell>
          <cell r="E2198" t="str">
            <v>D17</v>
          </cell>
          <cell r="F2198" t="str">
            <v>Chimiothérapie, radiothérapie, hors séances</v>
          </cell>
        </row>
        <row r="2199">
          <cell r="A2199" t="str">
            <v>17M064</v>
          </cell>
          <cell r="B2199" t="str">
            <v>Chimiothérapie pour autre tumeur, niveau 4</v>
          </cell>
          <cell r="E2199" t="str">
            <v>D17</v>
          </cell>
          <cell r="F2199" t="str">
            <v>Chimiothérapie, radiothérapie, hors séances</v>
          </cell>
        </row>
        <row r="2200">
          <cell r="A2200" t="str">
            <v>17M06T</v>
          </cell>
          <cell r="B2200" t="str">
            <v>Chimiothérapie pour autre tumeur, très courte durée</v>
          </cell>
          <cell r="E2200" t="str">
            <v>D17</v>
          </cell>
          <cell r="F2200" t="str">
            <v>Chimiothérapie, radiothérapie, hors séances</v>
          </cell>
        </row>
        <row r="2201">
          <cell r="A2201" t="str">
            <v>17M071</v>
          </cell>
          <cell r="B2201" t="str">
            <v>Autres affections myéloprolifératives et tumeurs de siège imprécis ou diffus, niveau 1</v>
          </cell>
          <cell r="E2201" t="str">
            <v>D16</v>
          </cell>
          <cell r="F2201" t="str">
            <v>Hématologie</v>
          </cell>
        </row>
        <row r="2202">
          <cell r="A2202" t="str">
            <v>17M072</v>
          </cell>
          <cell r="B2202" t="str">
            <v>Autres affections myéloprolifératives et tumeurs de siège imprécis ou diffus, niveau 2</v>
          </cell>
          <cell r="E2202" t="str">
            <v>D16</v>
          </cell>
          <cell r="F2202" t="str">
            <v>Hématologie</v>
          </cell>
        </row>
        <row r="2203">
          <cell r="A2203" t="str">
            <v>17M073</v>
          </cell>
          <cell r="B2203" t="str">
            <v>Autres affections myéloprolifératives et tumeurs de siège imprécis ou diffus, niveau 3</v>
          </cell>
          <cell r="E2203" t="str">
            <v>D16</v>
          </cell>
          <cell r="F2203" t="str">
            <v>Hématologie</v>
          </cell>
        </row>
        <row r="2204">
          <cell r="A2204" t="str">
            <v>17M074</v>
          </cell>
          <cell r="B2204" t="str">
            <v>Autres affections myéloprolifératives et tumeurs de siège imprécis ou diffus, niveau 4</v>
          </cell>
          <cell r="E2204" t="str">
            <v>D16</v>
          </cell>
          <cell r="F2204" t="str">
            <v>Hématologie</v>
          </cell>
        </row>
        <row r="2205">
          <cell r="A2205" t="str">
            <v>17M07T</v>
          </cell>
          <cell r="B2205" t="str">
            <v>Autres affections myéloprolifératives et tumeurs de siège imprécis ou diffus, très courte durée</v>
          </cell>
          <cell r="E2205" t="str">
            <v>D16</v>
          </cell>
          <cell r="F2205" t="str">
            <v>Hématologie</v>
          </cell>
        </row>
        <row r="2206">
          <cell r="A2206" t="str">
            <v>17M081</v>
          </cell>
          <cell r="B2206" t="str">
            <v>Leucémies aigües, âge inférieur à 18 ans, niveau 1</v>
          </cell>
          <cell r="E2206" t="str">
            <v>D16</v>
          </cell>
          <cell r="F2206" t="str">
            <v>Hématologie</v>
          </cell>
        </row>
        <row r="2207">
          <cell r="A2207" t="str">
            <v>17M082</v>
          </cell>
          <cell r="B2207" t="str">
            <v>Leucémies aigües, âge inférieur à 18 ans, niveau 2</v>
          </cell>
          <cell r="E2207" t="str">
            <v>D16</v>
          </cell>
          <cell r="F2207" t="str">
            <v>Hématologie</v>
          </cell>
        </row>
        <row r="2208">
          <cell r="A2208" t="str">
            <v>17M083</v>
          </cell>
          <cell r="B2208" t="str">
            <v>Leucémies aigües, âge inférieur à 18 ans, niveau 3</v>
          </cell>
          <cell r="E2208" t="str">
            <v>D16</v>
          </cell>
          <cell r="F2208" t="str">
            <v>Hématologie</v>
          </cell>
        </row>
        <row r="2209">
          <cell r="A2209" t="str">
            <v>17M084</v>
          </cell>
          <cell r="B2209" t="str">
            <v>Leucémies aigües, âge inférieur à 18 ans, niveau 4</v>
          </cell>
          <cell r="E2209" t="str">
            <v>D16</v>
          </cell>
          <cell r="F2209" t="str">
            <v>Hématologie</v>
          </cell>
        </row>
        <row r="2210">
          <cell r="A2210" t="str">
            <v>17M08T</v>
          </cell>
          <cell r="B2210" t="str">
            <v>Leucémies aigües, âge inférieur à 18 ans, très courte durée</v>
          </cell>
          <cell r="E2210" t="str">
            <v>D16</v>
          </cell>
          <cell r="F2210" t="str">
            <v>Hématologie</v>
          </cell>
        </row>
        <row r="2211">
          <cell r="A2211" t="str">
            <v>17M091</v>
          </cell>
          <cell r="B2211" t="str">
            <v>Leucémies aigües, âge supérieur à 17 ans, niveau 1</v>
          </cell>
          <cell r="E2211" t="str">
            <v>D16</v>
          </cell>
          <cell r="F2211" t="str">
            <v>Hématologie</v>
          </cell>
        </row>
        <row r="2212">
          <cell r="A2212" t="str">
            <v>17M092</v>
          </cell>
          <cell r="B2212" t="str">
            <v>Leucémies aigües, âge supérieur à 17 ans, niveau 2</v>
          </cell>
          <cell r="E2212" t="str">
            <v>D16</v>
          </cell>
          <cell r="F2212" t="str">
            <v>Hématologie</v>
          </cell>
        </row>
        <row r="2213">
          <cell r="A2213" t="str">
            <v>17M093</v>
          </cell>
          <cell r="B2213" t="str">
            <v>Leucémies aigües, âge supérieur à 17 ans, niveau 3</v>
          </cell>
          <cell r="E2213" t="str">
            <v>D16</v>
          </cell>
          <cell r="F2213" t="str">
            <v>Hématologie</v>
          </cell>
        </row>
        <row r="2214">
          <cell r="A2214" t="str">
            <v>17M094</v>
          </cell>
          <cell r="B2214" t="str">
            <v>Leucémies aigües, âge supérieur à 17 ans, niveau 4</v>
          </cell>
          <cell r="E2214" t="str">
            <v>D16</v>
          </cell>
          <cell r="F2214" t="str">
            <v>Hématologie</v>
          </cell>
        </row>
        <row r="2215">
          <cell r="A2215" t="str">
            <v>17M09T</v>
          </cell>
          <cell r="B2215" t="str">
            <v>Leucémies aigües, âge supérieur à 17 ans, très courte durée</v>
          </cell>
          <cell r="E2215" t="str">
            <v>D16</v>
          </cell>
          <cell r="F2215" t="str">
            <v>Hématologie</v>
          </cell>
        </row>
        <row r="2216">
          <cell r="A2216" t="str">
            <v>17M111</v>
          </cell>
          <cell r="B2216" t="str">
            <v>Autres leucémies, niveau 1</v>
          </cell>
          <cell r="E2216" t="str">
            <v>D16</v>
          </cell>
          <cell r="F2216" t="str">
            <v>Hématologie</v>
          </cell>
        </row>
        <row r="2217">
          <cell r="A2217" t="str">
            <v>17M112</v>
          </cell>
          <cell r="B2217" t="str">
            <v>Autres leucémies, niveau 2</v>
          </cell>
          <cell r="E2217" t="str">
            <v>D16</v>
          </cell>
          <cell r="F2217" t="str">
            <v>Hématologie</v>
          </cell>
        </row>
        <row r="2218">
          <cell r="A2218" t="str">
            <v>17M113</v>
          </cell>
          <cell r="B2218" t="str">
            <v>Autres leucémies, niveau 3</v>
          </cell>
          <cell r="E2218" t="str">
            <v>D16</v>
          </cell>
          <cell r="F2218" t="str">
            <v>Hématologie</v>
          </cell>
        </row>
        <row r="2219">
          <cell r="A2219" t="str">
            <v>17M114</v>
          </cell>
          <cell r="B2219" t="str">
            <v>Autres leucémies, niveau 4</v>
          </cell>
          <cell r="E2219" t="str">
            <v>D16</v>
          </cell>
          <cell r="F2219" t="str">
            <v>Hématologie</v>
          </cell>
        </row>
        <row r="2220">
          <cell r="A2220" t="str">
            <v>17M11T</v>
          </cell>
          <cell r="B2220" t="str">
            <v>Autres leucémies, très courte durée</v>
          </cell>
          <cell r="E2220" t="str">
            <v>D16</v>
          </cell>
          <cell r="F2220" t="str">
            <v>Hématologie</v>
          </cell>
        </row>
        <row r="2221">
          <cell r="A2221" t="str">
            <v>17M121</v>
          </cell>
          <cell r="B2221" t="str">
            <v>Lymphomes et autres affections malignes hématopoiètiques, niveau 1</v>
          </cell>
          <cell r="E2221" t="str">
            <v>D16</v>
          </cell>
          <cell r="F2221" t="str">
            <v>Hématologie</v>
          </cell>
        </row>
        <row r="2222">
          <cell r="A2222" t="str">
            <v>17M122</v>
          </cell>
          <cell r="B2222" t="str">
            <v>Lymphomes et autres affections malignes hématopoiètiques, niveau 2</v>
          </cell>
          <cell r="E2222" t="str">
            <v>D16</v>
          </cell>
          <cell r="F2222" t="str">
            <v>Hématologie</v>
          </cell>
        </row>
        <row r="2223">
          <cell r="A2223" t="str">
            <v>17M123</v>
          </cell>
          <cell r="B2223" t="str">
            <v>Lymphomes et autres affections malignes hématopoiètiques, niveau 3</v>
          </cell>
          <cell r="E2223" t="str">
            <v>D16</v>
          </cell>
          <cell r="F2223" t="str">
            <v>Hématologie</v>
          </cell>
        </row>
        <row r="2224">
          <cell r="A2224" t="str">
            <v>17M124</v>
          </cell>
          <cell r="B2224" t="str">
            <v>Lymphomes et autres affections malignes hématopoiètiques, niveau 4</v>
          </cell>
          <cell r="E2224" t="str">
            <v>D16</v>
          </cell>
          <cell r="F2224" t="str">
            <v>Hématologie</v>
          </cell>
        </row>
        <row r="2225">
          <cell r="A2225" t="str">
            <v>17M12T</v>
          </cell>
          <cell r="B2225" t="str">
            <v>Lymphomes et autres affections malignes hématopoiètiques, très courte durée</v>
          </cell>
          <cell r="E2225" t="str">
            <v>D16</v>
          </cell>
          <cell r="F2225" t="str">
            <v>Hématologie</v>
          </cell>
        </row>
        <row r="2226">
          <cell r="A2226" t="str">
            <v>17M131</v>
          </cell>
          <cell r="B2226" t="str">
            <v>Polyglobulies, niveau 1</v>
          </cell>
          <cell r="E2226" t="str">
            <v>D16</v>
          </cell>
          <cell r="F2226" t="str">
            <v>Hématologie</v>
          </cell>
        </row>
        <row r="2227">
          <cell r="A2227" t="str">
            <v>17M132</v>
          </cell>
          <cell r="B2227" t="str">
            <v>Polyglobulies, niveau 2</v>
          </cell>
          <cell r="E2227" t="str">
            <v>D16</v>
          </cell>
          <cell r="F2227" t="str">
            <v>Hématologie</v>
          </cell>
        </row>
        <row r="2228">
          <cell r="A2228" t="str">
            <v>17M133</v>
          </cell>
          <cell r="B2228" t="str">
            <v>Polyglobulies, niveau 3</v>
          </cell>
          <cell r="E2228" t="str">
            <v>D16</v>
          </cell>
          <cell r="F2228" t="str">
            <v>Hématologie</v>
          </cell>
        </row>
        <row r="2229">
          <cell r="A2229" t="str">
            <v>17M134</v>
          </cell>
          <cell r="B2229" t="str">
            <v>Polyglobulies, niveau 4</v>
          </cell>
          <cell r="E2229" t="str">
            <v>D16</v>
          </cell>
          <cell r="F2229" t="str">
            <v>Hématologie</v>
          </cell>
        </row>
        <row r="2230">
          <cell r="A2230" t="str">
            <v>17M13T</v>
          </cell>
          <cell r="B2230" t="str">
            <v>Polyglobulies, très courte durée</v>
          </cell>
          <cell r="E2230" t="str">
            <v>D16</v>
          </cell>
          <cell r="F2230" t="str">
            <v>Hématologie</v>
          </cell>
        </row>
        <row r="2231">
          <cell r="A2231" t="str">
            <v>17M14Z</v>
          </cell>
          <cell r="B2231" t="str">
            <v>Explorations et surveillance pour affections myéloprolifératives et tumeurs de siège imprécis ou diffus</v>
          </cell>
          <cell r="E2231" t="str">
            <v>D16</v>
          </cell>
          <cell r="F2231" t="str">
            <v>Hématologie</v>
          </cell>
        </row>
        <row r="2232">
          <cell r="A2232" t="str">
            <v>18C021</v>
          </cell>
          <cell r="B2232" t="str">
            <v>Interventions pour maladies infectieuses ou parasitaires, niveau 1</v>
          </cell>
          <cell r="E2232" t="str">
            <v>D26</v>
          </cell>
          <cell r="F2232" t="str">
            <v>Activités inter spécialités, suivi thérapeutique d'affections connues</v>
          </cell>
        </row>
        <row r="2233">
          <cell r="A2233" t="str">
            <v>18C022</v>
          </cell>
          <cell r="B2233" t="str">
            <v>Interventions pour maladies infectieuses ou parasitaires, niveau 2</v>
          </cell>
          <cell r="E2233" t="str">
            <v>D26</v>
          </cell>
          <cell r="F2233" t="str">
            <v>Activités inter spécialités, suivi thérapeutique d'affections connues</v>
          </cell>
        </row>
        <row r="2234">
          <cell r="A2234" t="str">
            <v>18C023</v>
          </cell>
          <cell r="B2234" t="str">
            <v>Interventions pour maladies infectieuses ou parasitaires, niveau 3</v>
          </cell>
          <cell r="E2234" t="str">
            <v>D26</v>
          </cell>
          <cell r="F2234" t="str">
            <v>Activités inter spécialités, suivi thérapeutique d'affections connues</v>
          </cell>
        </row>
        <row r="2235">
          <cell r="A2235" t="str">
            <v>18C024</v>
          </cell>
          <cell r="B2235" t="str">
            <v>Interventions pour maladies infectieuses ou parasitaires, niveau 4</v>
          </cell>
          <cell r="E2235" t="str">
            <v>D26</v>
          </cell>
          <cell r="F2235" t="str">
            <v>Activités inter spécialités, suivi thérapeutique d'affections connues</v>
          </cell>
        </row>
        <row r="2236">
          <cell r="A2236" t="str">
            <v>18C02J</v>
          </cell>
          <cell r="B2236" t="str">
            <v>Interventions pour maladies infectieuses ou parasitaires, en ambulatoire</v>
          </cell>
          <cell r="E2236" t="str">
            <v>D26</v>
          </cell>
          <cell r="F2236" t="str">
            <v>Activités inter spécialités, suivi thérapeutique d'affections connues</v>
          </cell>
        </row>
        <row r="2237">
          <cell r="A2237" t="str">
            <v>18M021</v>
          </cell>
          <cell r="B2237" t="str">
            <v>Maladies virales et fièvres d'étiologie indéterminée, âge inférieur 18 ans, niveau 1</v>
          </cell>
          <cell r="E2237" t="str">
            <v>D18</v>
          </cell>
          <cell r="F2237" t="str">
            <v>Maladies infectieuses (dont VIH)</v>
          </cell>
        </row>
        <row r="2238">
          <cell r="A2238" t="str">
            <v>18M022</v>
          </cell>
          <cell r="B2238" t="str">
            <v>Maladies virales et fièvres d'étiologie indéterminée, âge inférieur 18 ans, niveau 2</v>
          </cell>
          <cell r="E2238" t="str">
            <v>D18</v>
          </cell>
          <cell r="F2238" t="str">
            <v>Maladies infectieuses (dont VIH)</v>
          </cell>
        </row>
        <row r="2239">
          <cell r="A2239" t="str">
            <v>18M023</v>
          </cell>
          <cell r="B2239" t="str">
            <v>Maladies virales et fièvres d'étiologie indéterminée, âge inférieur 18 ans, niveau 3</v>
          </cell>
          <cell r="E2239" t="str">
            <v>D18</v>
          </cell>
          <cell r="F2239" t="str">
            <v>Maladies infectieuses (dont VIH)</v>
          </cell>
        </row>
        <row r="2240">
          <cell r="A2240" t="str">
            <v>18M024</v>
          </cell>
          <cell r="B2240" t="str">
            <v>Maladies virales et fièvres d'étiologie indéterminée, âge inférieur 18 ans, niveau 4</v>
          </cell>
          <cell r="E2240" t="str">
            <v>D18</v>
          </cell>
          <cell r="F2240" t="str">
            <v>Maladies infectieuses (dont VIH)</v>
          </cell>
        </row>
        <row r="2241">
          <cell r="A2241" t="str">
            <v>18M031</v>
          </cell>
          <cell r="B2241" t="str">
            <v>Maladies virales, âge supérieur à 17 ans, niveau 1</v>
          </cell>
          <cell r="E2241" t="str">
            <v>D18</v>
          </cell>
          <cell r="F2241" t="str">
            <v>Maladies infectieuses (dont VIH)</v>
          </cell>
        </row>
        <row r="2242">
          <cell r="A2242" t="str">
            <v>18M032</v>
          </cell>
          <cell r="B2242" t="str">
            <v>Maladies virales, âge supérieur à 17 ans, niveau 2</v>
          </cell>
          <cell r="E2242" t="str">
            <v>D18</v>
          </cell>
          <cell r="F2242" t="str">
            <v>Maladies infectieuses (dont VIH)</v>
          </cell>
        </row>
        <row r="2243">
          <cell r="A2243" t="str">
            <v>18M033</v>
          </cell>
          <cell r="B2243" t="str">
            <v>Maladies virales, âge supérieur à 17 ans, niveau 3</v>
          </cell>
          <cell r="E2243" t="str">
            <v>D18</v>
          </cell>
          <cell r="F2243" t="str">
            <v>Maladies infectieuses (dont VIH)</v>
          </cell>
        </row>
        <row r="2244">
          <cell r="A2244" t="str">
            <v>18M034</v>
          </cell>
          <cell r="B2244" t="str">
            <v>Maladies virales, âge supérieur à 17 ans, niveau 4</v>
          </cell>
          <cell r="E2244" t="str">
            <v>D18</v>
          </cell>
          <cell r="F2244" t="str">
            <v>Maladies infectieuses (dont VIH)</v>
          </cell>
        </row>
        <row r="2245">
          <cell r="A2245" t="str">
            <v>18M03T</v>
          </cell>
          <cell r="B2245" t="str">
            <v>Maladies virales, âge supérieur à 17 ans, très courte durée</v>
          </cell>
          <cell r="E2245" t="str">
            <v>D18</v>
          </cell>
          <cell r="F2245" t="str">
            <v>Maladies infectieuses (dont VIH)</v>
          </cell>
        </row>
        <row r="2246">
          <cell r="A2246" t="str">
            <v>18M041</v>
          </cell>
          <cell r="B2246" t="str">
            <v>Fièvres d'étiologie indéterminée, âge supérieur à 17 ans, niveau 1</v>
          </cell>
          <cell r="E2246" t="str">
            <v>D18</v>
          </cell>
          <cell r="F2246" t="str">
            <v>Maladies infectieuses (dont VIH)</v>
          </cell>
        </row>
        <row r="2247">
          <cell r="A2247" t="str">
            <v>18M042</v>
          </cell>
          <cell r="B2247" t="str">
            <v>Fièvres d'étiologie indéterminée, âge supérieur à 17 ans, niveau 2</v>
          </cell>
          <cell r="E2247" t="str">
            <v>D18</v>
          </cell>
          <cell r="F2247" t="str">
            <v>Maladies infectieuses (dont VIH)</v>
          </cell>
        </row>
        <row r="2248">
          <cell r="A2248" t="str">
            <v>18M043</v>
          </cell>
          <cell r="B2248" t="str">
            <v>Fièvres d'étiologie indéterminée, âge supérieur à 17 ans, niveau 3</v>
          </cell>
          <cell r="E2248" t="str">
            <v>D18</v>
          </cell>
          <cell r="F2248" t="str">
            <v>Maladies infectieuses (dont VIH)</v>
          </cell>
        </row>
        <row r="2249">
          <cell r="A2249" t="str">
            <v>18M044</v>
          </cell>
          <cell r="B2249" t="str">
            <v>Fièvres d'étiologie indéterminée, âge supérieur à 17 ans, niveau 4</v>
          </cell>
          <cell r="E2249" t="str">
            <v>D18</v>
          </cell>
          <cell r="F2249" t="str">
            <v>Maladies infectieuses (dont VIH)</v>
          </cell>
        </row>
        <row r="2250">
          <cell r="A2250" t="str">
            <v>18M04T</v>
          </cell>
          <cell r="B2250" t="str">
            <v>Fièvres d'étiologie indéterminée, âge supérieur à 17 ans, très courte durée</v>
          </cell>
          <cell r="E2250" t="str">
            <v>D18</v>
          </cell>
          <cell r="F2250" t="str">
            <v>Maladies infectieuses (dont VIH)</v>
          </cell>
        </row>
        <row r="2251">
          <cell r="A2251" t="str">
            <v>18M061</v>
          </cell>
          <cell r="B2251" t="str">
            <v>Septicémies, âge inférieur à 18 ans, niveau 1</v>
          </cell>
          <cell r="E2251" t="str">
            <v>D18</v>
          </cell>
          <cell r="F2251" t="str">
            <v>Maladies infectieuses (dont VIH)</v>
          </cell>
        </row>
        <row r="2252">
          <cell r="A2252" t="str">
            <v>18M062</v>
          </cell>
          <cell r="B2252" t="str">
            <v>Septicémies, âge inférieur à 18 ans, niveau 2</v>
          </cell>
          <cell r="E2252" t="str">
            <v>D18</v>
          </cell>
          <cell r="F2252" t="str">
            <v>Maladies infectieuses (dont VIH)</v>
          </cell>
        </row>
        <row r="2253">
          <cell r="A2253" t="str">
            <v>18M063</v>
          </cell>
          <cell r="B2253" t="str">
            <v>Septicémies, âge inférieur à 18 ans, niveau 3</v>
          </cell>
          <cell r="E2253" t="str">
            <v>D18</v>
          </cell>
          <cell r="F2253" t="str">
            <v>Maladies infectieuses (dont VIH)</v>
          </cell>
        </row>
        <row r="2254">
          <cell r="A2254" t="str">
            <v>18M064</v>
          </cell>
          <cell r="B2254" t="str">
            <v>Septicémies, âge inférieur à 18 ans, niveau 4</v>
          </cell>
          <cell r="E2254" t="str">
            <v>D18</v>
          </cell>
          <cell r="F2254" t="str">
            <v>Maladies infectieuses (dont VIH)</v>
          </cell>
        </row>
        <row r="2255">
          <cell r="A2255" t="str">
            <v>18M071</v>
          </cell>
          <cell r="B2255" t="str">
            <v>Septicémies, âge supérieur à 17 ans, niveau 1</v>
          </cell>
          <cell r="E2255" t="str">
            <v>D18</v>
          </cell>
          <cell r="F2255" t="str">
            <v>Maladies infectieuses (dont VIH)</v>
          </cell>
        </row>
        <row r="2256">
          <cell r="A2256" t="str">
            <v>18M072</v>
          </cell>
          <cell r="B2256" t="str">
            <v>Septicémies, âge supérieur à 17 ans, niveau 2</v>
          </cell>
          <cell r="E2256" t="str">
            <v>D18</v>
          </cell>
          <cell r="F2256" t="str">
            <v>Maladies infectieuses (dont VIH)</v>
          </cell>
        </row>
        <row r="2257">
          <cell r="A2257" t="str">
            <v>18M073</v>
          </cell>
          <cell r="B2257" t="str">
            <v>Septicémies, âge supérieur à 17 ans, niveau 3</v>
          </cell>
          <cell r="E2257" t="str">
            <v>D18</v>
          </cell>
          <cell r="F2257" t="str">
            <v>Maladies infectieuses (dont VIH)</v>
          </cell>
        </row>
        <row r="2258">
          <cell r="A2258" t="str">
            <v>18M074</v>
          </cell>
          <cell r="B2258" t="str">
            <v>Septicémies, âge supérieur à 17 ans, niveau 4</v>
          </cell>
          <cell r="E2258" t="str">
            <v>D18</v>
          </cell>
          <cell r="F2258" t="str">
            <v>Maladies infectieuses (dont VIH)</v>
          </cell>
        </row>
        <row r="2259">
          <cell r="A2259" t="str">
            <v>18M07T</v>
          </cell>
          <cell r="B2259" t="str">
            <v>Septicémies, âge supérieur à 17 ans, très courte durée</v>
          </cell>
          <cell r="E2259" t="str">
            <v>D18</v>
          </cell>
          <cell r="F2259" t="str">
            <v>Maladies infectieuses (dont VIH)</v>
          </cell>
        </row>
        <row r="2260">
          <cell r="A2260" t="str">
            <v>18M091</v>
          </cell>
          <cell r="B2260" t="str">
            <v>Paludisme, niveau 1</v>
          </cell>
          <cell r="E2260" t="str">
            <v>D18</v>
          </cell>
          <cell r="F2260" t="str">
            <v>Maladies infectieuses (dont VIH)</v>
          </cell>
        </row>
        <row r="2261">
          <cell r="A2261" t="str">
            <v>18M092</v>
          </cell>
          <cell r="B2261" t="str">
            <v>Paludisme, niveau 2</v>
          </cell>
          <cell r="E2261" t="str">
            <v>D18</v>
          </cell>
          <cell r="F2261" t="str">
            <v>Maladies infectieuses (dont VIH)</v>
          </cell>
        </row>
        <row r="2262">
          <cell r="A2262" t="str">
            <v>18M093</v>
          </cell>
          <cell r="B2262" t="str">
            <v>Paludisme, niveau 3</v>
          </cell>
          <cell r="E2262" t="str">
            <v>D18</v>
          </cell>
          <cell r="F2262" t="str">
            <v>Maladies infectieuses (dont VIH)</v>
          </cell>
        </row>
        <row r="2263">
          <cell r="A2263" t="str">
            <v>18M094</v>
          </cell>
          <cell r="B2263" t="str">
            <v>Paludisme, niveau 4</v>
          </cell>
          <cell r="E2263" t="str">
            <v>D18</v>
          </cell>
          <cell r="F2263" t="str">
            <v>Maladies infectieuses (dont VIH)</v>
          </cell>
        </row>
        <row r="2264">
          <cell r="A2264" t="str">
            <v>18M09T</v>
          </cell>
          <cell r="B2264" t="str">
            <v>Paludisme, très courte durée</v>
          </cell>
          <cell r="E2264" t="str">
            <v>D18</v>
          </cell>
          <cell r="F2264" t="str">
            <v>Maladies infectieuses (dont VIH)</v>
          </cell>
        </row>
        <row r="2265">
          <cell r="A2265" t="str">
            <v>18M101</v>
          </cell>
          <cell r="B2265" t="str">
            <v>Maladies infectieuses sévères, niveau 1</v>
          </cell>
          <cell r="E2265" t="str">
            <v>D18</v>
          </cell>
          <cell r="F2265" t="str">
            <v>Maladies infectieuses (dont VIH)</v>
          </cell>
        </row>
        <row r="2266">
          <cell r="A2266" t="str">
            <v>18M102</v>
          </cell>
          <cell r="B2266" t="str">
            <v>Maladies infectieuses sévères, niveau 2</v>
          </cell>
          <cell r="E2266" t="str">
            <v>D18</v>
          </cell>
          <cell r="F2266" t="str">
            <v>Maladies infectieuses (dont VIH)</v>
          </cell>
        </row>
        <row r="2267">
          <cell r="A2267" t="str">
            <v>18M103</v>
          </cell>
          <cell r="B2267" t="str">
            <v>Maladies infectieuses sévères, niveau 3</v>
          </cell>
          <cell r="E2267" t="str">
            <v>D18</v>
          </cell>
          <cell r="F2267" t="str">
            <v>Maladies infectieuses (dont VIH)</v>
          </cell>
        </row>
        <row r="2268">
          <cell r="A2268" t="str">
            <v>18M104</v>
          </cell>
          <cell r="B2268" t="str">
            <v>Maladies infectieuses sévères, niveau 4</v>
          </cell>
          <cell r="E2268" t="str">
            <v>D18</v>
          </cell>
          <cell r="F2268" t="str">
            <v>Maladies infectieuses (dont VIH)</v>
          </cell>
        </row>
        <row r="2269">
          <cell r="A2269" t="str">
            <v>18M10T</v>
          </cell>
          <cell r="B2269" t="str">
            <v>Maladies infectieuses sévères, très courte durée</v>
          </cell>
          <cell r="E2269" t="str">
            <v>D18</v>
          </cell>
          <cell r="F2269" t="str">
            <v>Maladies infectieuses (dont VIH)</v>
          </cell>
        </row>
        <row r="2270">
          <cell r="A2270" t="str">
            <v>18M111</v>
          </cell>
          <cell r="B2270" t="str">
            <v>Autres maladies infectieuses ou parasitaires, niveau 1</v>
          </cell>
          <cell r="E2270" t="str">
            <v>D18</v>
          </cell>
          <cell r="F2270" t="str">
            <v>Maladies infectieuses (dont VIH)</v>
          </cell>
        </row>
        <row r="2271">
          <cell r="A2271" t="str">
            <v>18M112</v>
          </cell>
          <cell r="B2271" t="str">
            <v>Autres maladies infectieuses ou parasitaires, niveau 2</v>
          </cell>
          <cell r="E2271" t="str">
            <v>D18</v>
          </cell>
          <cell r="F2271" t="str">
            <v>Maladies infectieuses (dont VIH)</v>
          </cell>
        </row>
        <row r="2272">
          <cell r="A2272" t="str">
            <v>18M113</v>
          </cell>
          <cell r="B2272" t="str">
            <v>Autres maladies infectieuses ou parasitaires, niveau 3</v>
          </cell>
          <cell r="E2272" t="str">
            <v>D18</v>
          </cell>
          <cell r="F2272" t="str">
            <v>Maladies infectieuses (dont VIH)</v>
          </cell>
        </row>
        <row r="2273">
          <cell r="A2273" t="str">
            <v>18M114</v>
          </cell>
          <cell r="B2273" t="str">
            <v>Autres maladies infectieuses ou parasitaires, niveau 4</v>
          </cell>
          <cell r="E2273" t="str">
            <v>D18</v>
          </cell>
          <cell r="F2273" t="str">
            <v>Maladies infectieuses (dont VIH)</v>
          </cell>
        </row>
        <row r="2274">
          <cell r="A2274" t="str">
            <v>18M11T</v>
          </cell>
          <cell r="B2274" t="str">
            <v>Autres maladies infectieuses ou parasitaires, très courte durée</v>
          </cell>
          <cell r="E2274" t="str">
            <v>D18</v>
          </cell>
          <cell r="F2274" t="str">
            <v>Maladies infectieuses (dont VIH)</v>
          </cell>
        </row>
        <row r="2275">
          <cell r="A2275" t="str">
            <v>18M12Z</v>
          </cell>
          <cell r="B2275" t="str">
            <v>Explorations et surveillance pour maladies infectieuses ou parasitaires</v>
          </cell>
          <cell r="E2275" t="str">
            <v>D18</v>
          </cell>
          <cell r="F2275" t="str">
            <v>Maladies infectieuses (dont VIH)</v>
          </cell>
        </row>
        <row r="2276">
          <cell r="A2276" t="str">
            <v>18M13E</v>
          </cell>
          <cell r="B2276" t="str">
            <v>Affections de la CMD 18 avec décès : séjours de moins de 2 jours</v>
          </cell>
          <cell r="E2276" t="str">
            <v>D18</v>
          </cell>
          <cell r="F2276" t="str">
            <v>Maladies infectieuses (dont VIH)</v>
          </cell>
        </row>
        <row r="2277">
          <cell r="A2277" t="str">
            <v>18M14T</v>
          </cell>
          <cell r="B2277" t="str">
            <v>Symptômes et autres recours aux soins de la CMD 18, très courte durée</v>
          </cell>
          <cell r="E2277" t="str">
            <v>D18</v>
          </cell>
          <cell r="F2277" t="str">
            <v>Maladies infectieuses (dont VIH)</v>
          </cell>
        </row>
        <row r="2278">
          <cell r="A2278" t="str">
            <v>18M14Z</v>
          </cell>
          <cell r="B2278" t="str">
            <v>Symptômes et autres recours aux soins de la CMD 18</v>
          </cell>
          <cell r="E2278" t="str">
            <v>D18</v>
          </cell>
          <cell r="F2278" t="str">
            <v>Maladies infectieuses (dont VIH)</v>
          </cell>
        </row>
        <row r="2279">
          <cell r="A2279" t="str">
            <v>18M151</v>
          </cell>
          <cell r="B2279" t="str">
            <v>Autres maladies infectieuses concernant majoritairement la petite enfance, niveau 1</v>
          </cell>
          <cell r="E2279" t="str">
            <v>D18</v>
          </cell>
          <cell r="F2279" t="str">
            <v>Maladies infectieuses (dont VIH)</v>
          </cell>
        </row>
        <row r="2280">
          <cell r="A2280" t="str">
            <v>18M152</v>
          </cell>
          <cell r="B2280" t="str">
            <v>Autres maladies infectieuses concernant majoritairement la petite enfance, niveau 2</v>
          </cell>
          <cell r="E2280" t="str">
            <v>D18</v>
          </cell>
          <cell r="F2280" t="str">
            <v>Maladies infectieuses (dont VIH)</v>
          </cell>
        </row>
        <row r="2281">
          <cell r="A2281" t="str">
            <v>18M153</v>
          </cell>
          <cell r="B2281" t="str">
            <v>Autres maladies infectieuses concernant majoritairement la petite enfance, niveau 3</v>
          </cell>
          <cell r="E2281" t="str">
            <v>D18</v>
          </cell>
          <cell r="F2281" t="str">
            <v>Maladies infectieuses (dont VIH)</v>
          </cell>
        </row>
        <row r="2282">
          <cell r="A2282" t="str">
            <v>18M154</v>
          </cell>
          <cell r="B2282" t="str">
            <v>Autres maladies infectieuses concernant majoritairement la petite enfance, niveau 4</v>
          </cell>
          <cell r="E2282" t="str">
            <v>D18</v>
          </cell>
          <cell r="F2282" t="str">
            <v>Maladies infectieuses (dont VIH)</v>
          </cell>
        </row>
        <row r="2283">
          <cell r="A2283" t="str">
            <v>19C021</v>
          </cell>
          <cell r="B2283" t="str">
            <v>Interventions chirurgicales avec un diagnostic principal de maladie mentale, niveau 1</v>
          </cell>
          <cell r="E2283" t="str">
            <v>D26</v>
          </cell>
          <cell r="F2283" t="str">
            <v>Activités inter spécialités, suivi thérapeutique d'affections connues</v>
          </cell>
        </row>
        <row r="2284">
          <cell r="A2284" t="str">
            <v>19C022</v>
          </cell>
          <cell r="B2284" t="str">
            <v>Interventions chirurgicales avec un diagnostic principal de maladie mentale, niveau 2</v>
          </cell>
          <cell r="E2284" t="str">
            <v>D26</v>
          </cell>
          <cell r="F2284" t="str">
            <v>Activités inter spécialités, suivi thérapeutique d'affections connues</v>
          </cell>
        </row>
        <row r="2285">
          <cell r="A2285" t="str">
            <v>19C023</v>
          </cell>
          <cell r="B2285" t="str">
            <v>Interventions chirurgicales avec un diagnostic principal de maladie mentale, niveau 3</v>
          </cell>
          <cell r="E2285" t="str">
            <v>D26</v>
          </cell>
          <cell r="F2285" t="str">
            <v>Activités inter spécialités, suivi thérapeutique d'affections connues</v>
          </cell>
        </row>
        <row r="2286">
          <cell r="A2286" t="str">
            <v>19C024</v>
          </cell>
          <cell r="B2286" t="str">
            <v>Interventions chirurgicales avec un diagnostic principal de maladie mentale, niveau 4</v>
          </cell>
          <cell r="E2286" t="str">
            <v>D26</v>
          </cell>
          <cell r="F2286" t="str">
            <v>Activités inter spécialités, suivi thérapeutique d'affections connues</v>
          </cell>
        </row>
        <row r="2287">
          <cell r="A2287" t="str">
            <v>19M021</v>
          </cell>
          <cell r="B2287" t="str">
            <v>Troubles aigus de l'adaptation et du fonctionnement psychosocial, niveau 1</v>
          </cell>
          <cell r="E2287" t="str">
            <v>D22</v>
          </cell>
          <cell r="F2287" t="str">
            <v>Psychiatrie</v>
          </cell>
        </row>
        <row r="2288">
          <cell r="A2288" t="str">
            <v>19M022</v>
          </cell>
          <cell r="B2288" t="str">
            <v>Troubles aigus de l'adaptation et du fonctionnement psychosocial, niveau 2</v>
          </cell>
          <cell r="E2288" t="str">
            <v>D22</v>
          </cell>
          <cell r="F2288" t="str">
            <v>Psychiatrie</v>
          </cell>
        </row>
        <row r="2289">
          <cell r="A2289" t="str">
            <v>19M023</v>
          </cell>
          <cell r="B2289" t="str">
            <v>Troubles aigus de l'adaptation et du fonctionnement psychosocial, niveau 3</v>
          </cell>
          <cell r="E2289" t="str">
            <v>D22</v>
          </cell>
          <cell r="F2289" t="str">
            <v>Psychiatrie</v>
          </cell>
        </row>
        <row r="2290">
          <cell r="A2290" t="str">
            <v>19M024</v>
          </cell>
          <cell r="B2290" t="str">
            <v>Troubles aigus de l'adaptation et du fonctionnement psychosocial, niveau 4</v>
          </cell>
          <cell r="E2290" t="str">
            <v>D22</v>
          </cell>
          <cell r="F2290" t="str">
            <v>Psychiatrie</v>
          </cell>
        </row>
        <row r="2291">
          <cell r="A2291" t="str">
            <v>19M02T</v>
          </cell>
          <cell r="B2291" t="str">
            <v>Troubles aigus de l'adaptation et du fonctionnement psychosocial, très courte durée</v>
          </cell>
          <cell r="E2291" t="str">
            <v>D22</v>
          </cell>
          <cell r="F2291" t="str">
            <v>Psychiatrie</v>
          </cell>
        </row>
        <row r="2292">
          <cell r="A2292" t="str">
            <v>19M061</v>
          </cell>
          <cell r="B2292" t="str">
            <v>Troubles mentaux d'origine organique et retards mentaux, âge supérieur à 79 ans, niveau 1</v>
          </cell>
          <cell r="E2292" t="str">
            <v>D22</v>
          </cell>
          <cell r="F2292" t="str">
            <v>Psychiatrie</v>
          </cell>
        </row>
        <row r="2293">
          <cell r="A2293" t="str">
            <v>19M062</v>
          </cell>
          <cell r="B2293" t="str">
            <v>Troubles mentaux d'origine organique et retards mentaux, âge supérieur à 79 ans, niveau 2</v>
          </cell>
          <cell r="E2293" t="str">
            <v>D22</v>
          </cell>
          <cell r="F2293" t="str">
            <v>Psychiatrie</v>
          </cell>
        </row>
        <row r="2294">
          <cell r="A2294" t="str">
            <v>19M063</v>
          </cell>
          <cell r="B2294" t="str">
            <v>Troubles mentaux d'origine organique et retards mentaux, âge supérieur à 79 ans, niveau 3</v>
          </cell>
          <cell r="E2294" t="str">
            <v>D22</v>
          </cell>
          <cell r="F2294" t="str">
            <v>Psychiatrie</v>
          </cell>
        </row>
        <row r="2295">
          <cell r="A2295" t="str">
            <v>19M064</v>
          </cell>
          <cell r="B2295" t="str">
            <v>Troubles mentaux d'origine organique et retards mentaux, âge supérieur à 79 ans, niveau 4</v>
          </cell>
          <cell r="E2295" t="str">
            <v>D22</v>
          </cell>
          <cell r="F2295" t="str">
            <v>Psychiatrie</v>
          </cell>
        </row>
        <row r="2296">
          <cell r="A2296" t="str">
            <v>19M06T</v>
          </cell>
          <cell r="B2296" t="str">
            <v>Troubles mentaux d'origine organique et retards mentaux, âge supérieur à 79 ans, très courte durée</v>
          </cell>
          <cell r="E2296" t="str">
            <v>D22</v>
          </cell>
          <cell r="F2296" t="str">
            <v>Psychiatrie</v>
          </cell>
        </row>
        <row r="2297">
          <cell r="A2297" t="str">
            <v>19M071</v>
          </cell>
          <cell r="B2297" t="str">
            <v>Troubles mentaux d'origine organique et retards mentaux, âge inférieur à 80 ans, niveau 1</v>
          </cell>
          <cell r="E2297" t="str">
            <v>D22</v>
          </cell>
          <cell r="F2297" t="str">
            <v>Psychiatrie</v>
          </cell>
        </row>
        <row r="2298">
          <cell r="A2298" t="str">
            <v>19M072</v>
          </cell>
          <cell r="B2298" t="str">
            <v>Troubles mentaux d'origine organique et retards mentaux, âge inférieur à 80 ans, niveau 2</v>
          </cell>
          <cell r="E2298" t="str">
            <v>D22</v>
          </cell>
          <cell r="F2298" t="str">
            <v>Psychiatrie</v>
          </cell>
        </row>
        <row r="2299">
          <cell r="A2299" t="str">
            <v>19M073</v>
          </cell>
          <cell r="B2299" t="str">
            <v>Troubles mentaux d'origine organique et retards mentaux, âge inférieur à 80 ans, niveau 3</v>
          </cell>
          <cell r="E2299" t="str">
            <v>D22</v>
          </cell>
          <cell r="F2299" t="str">
            <v>Psychiatrie</v>
          </cell>
        </row>
        <row r="2300">
          <cell r="A2300" t="str">
            <v>19M074</v>
          </cell>
          <cell r="B2300" t="str">
            <v>Troubles mentaux d'origine organique et retards mentaux, âge inférieur à 80 ans, niveau 4</v>
          </cell>
          <cell r="E2300" t="str">
            <v>D22</v>
          </cell>
          <cell r="F2300" t="str">
            <v>Psychiatrie</v>
          </cell>
        </row>
        <row r="2301">
          <cell r="A2301" t="str">
            <v>19M07T</v>
          </cell>
          <cell r="B2301" t="str">
            <v>Troubles mentaux d'origine organique et retards mentaux, âge inférieur à 80 ans, très courte durée</v>
          </cell>
          <cell r="E2301" t="str">
            <v>D22</v>
          </cell>
          <cell r="F2301" t="str">
            <v>Psychiatrie</v>
          </cell>
        </row>
        <row r="2302">
          <cell r="A2302" t="str">
            <v>19M101</v>
          </cell>
          <cell r="B2302" t="str">
            <v>Névroses autres que les névroses dépressives, niveau 1</v>
          </cell>
          <cell r="E2302" t="str">
            <v>D22</v>
          </cell>
          <cell r="F2302" t="str">
            <v>Psychiatrie</v>
          </cell>
        </row>
        <row r="2303">
          <cell r="A2303" t="str">
            <v>19M102</v>
          </cell>
          <cell r="B2303" t="str">
            <v>Névroses autres que les névroses dépressives, niveau 2</v>
          </cell>
          <cell r="E2303" t="str">
            <v>D22</v>
          </cell>
          <cell r="F2303" t="str">
            <v>Psychiatrie</v>
          </cell>
        </row>
        <row r="2304">
          <cell r="A2304" t="str">
            <v>19M103</v>
          </cell>
          <cell r="B2304" t="str">
            <v>Névroses autres que les névroses dépressives, niveau 3</v>
          </cell>
          <cell r="E2304" t="str">
            <v>D22</v>
          </cell>
          <cell r="F2304" t="str">
            <v>Psychiatrie</v>
          </cell>
        </row>
        <row r="2305">
          <cell r="A2305" t="str">
            <v>19M104</v>
          </cell>
          <cell r="B2305" t="str">
            <v>Névroses autres que les névroses dépressives, niveau 4</v>
          </cell>
          <cell r="E2305" t="str">
            <v>D22</v>
          </cell>
          <cell r="F2305" t="str">
            <v>Psychiatrie</v>
          </cell>
        </row>
        <row r="2306">
          <cell r="A2306" t="str">
            <v>19M10T</v>
          </cell>
          <cell r="B2306" t="str">
            <v>Névroses autres que les névroses dépressives, très courte durée</v>
          </cell>
          <cell r="E2306" t="str">
            <v>D22</v>
          </cell>
          <cell r="F2306" t="str">
            <v>Psychiatrie</v>
          </cell>
        </row>
        <row r="2307">
          <cell r="A2307" t="str">
            <v>19M111</v>
          </cell>
          <cell r="B2307" t="str">
            <v>Névroses dépressives, niveau 1</v>
          </cell>
          <cell r="E2307" t="str">
            <v>D22</v>
          </cell>
          <cell r="F2307" t="str">
            <v>Psychiatrie</v>
          </cell>
        </row>
        <row r="2308">
          <cell r="A2308" t="str">
            <v>19M112</v>
          </cell>
          <cell r="B2308" t="str">
            <v>Névroses dépressives, niveau 2</v>
          </cell>
          <cell r="E2308" t="str">
            <v>D22</v>
          </cell>
          <cell r="F2308" t="str">
            <v>Psychiatrie</v>
          </cell>
        </row>
        <row r="2309">
          <cell r="A2309" t="str">
            <v>19M113</v>
          </cell>
          <cell r="B2309" t="str">
            <v>Névroses dépressives, niveau 3</v>
          </cell>
          <cell r="E2309" t="str">
            <v>D22</v>
          </cell>
          <cell r="F2309" t="str">
            <v>Psychiatrie</v>
          </cell>
        </row>
        <row r="2310">
          <cell r="A2310" t="str">
            <v>19M114</v>
          </cell>
          <cell r="B2310" t="str">
            <v>Névroses dépressives, niveau 4</v>
          </cell>
          <cell r="E2310" t="str">
            <v>D22</v>
          </cell>
          <cell r="F2310" t="str">
            <v>Psychiatrie</v>
          </cell>
        </row>
        <row r="2311">
          <cell r="A2311" t="str">
            <v>19M11T</v>
          </cell>
          <cell r="B2311" t="str">
            <v>Névroses dépressives, très courte durée</v>
          </cell>
          <cell r="E2311" t="str">
            <v>D22</v>
          </cell>
          <cell r="F2311" t="str">
            <v>Psychiatrie</v>
          </cell>
        </row>
        <row r="2312">
          <cell r="A2312" t="str">
            <v>19M121</v>
          </cell>
          <cell r="B2312" t="str">
            <v>Anorexie mentale et boulimie, niveau 1</v>
          </cell>
          <cell r="E2312" t="str">
            <v>D22</v>
          </cell>
          <cell r="F2312" t="str">
            <v>Psychiatrie</v>
          </cell>
        </row>
        <row r="2313">
          <cell r="A2313" t="str">
            <v>19M122</v>
          </cell>
          <cell r="B2313" t="str">
            <v>Anorexie mentale et boulimie, niveau 2</v>
          </cell>
          <cell r="E2313" t="str">
            <v>D22</v>
          </cell>
          <cell r="F2313" t="str">
            <v>Psychiatrie</v>
          </cell>
        </row>
        <row r="2314">
          <cell r="A2314" t="str">
            <v>19M123</v>
          </cell>
          <cell r="B2314" t="str">
            <v>Anorexie mentale et boulimie, niveau 3</v>
          </cell>
          <cell r="E2314" t="str">
            <v>D22</v>
          </cell>
          <cell r="F2314" t="str">
            <v>Psychiatrie</v>
          </cell>
        </row>
        <row r="2315">
          <cell r="A2315" t="str">
            <v>19M124</v>
          </cell>
          <cell r="B2315" t="str">
            <v>Anorexie mentale et boulimie, niveau 4</v>
          </cell>
          <cell r="E2315" t="str">
            <v>D22</v>
          </cell>
          <cell r="F2315" t="str">
            <v>Psychiatrie</v>
          </cell>
        </row>
        <row r="2316">
          <cell r="A2316" t="str">
            <v>19M12T</v>
          </cell>
          <cell r="B2316" t="str">
            <v>Anorexie mentale et boulimie, très courte durée</v>
          </cell>
          <cell r="E2316" t="str">
            <v>D22</v>
          </cell>
          <cell r="F2316" t="str">
            <v>Psychiatrie</v>
          </cell>
        </row>
        <row r="2317">
          <cell r="A2317" t="str">
            <v>19M131</v>
          </cell>
          <cell r="B2317" t="str">
            <v>Autres troubles de la personnalité et du comportement avec réactions impulsives, niveau 1</v>
          </cell>
          <cell r="E2317" t="str">
            <v>D22</v>
          </cell>
          <cell r="F2317" t="str">
            <v>Psychiatrie</v>
          </cell>
        </row>
        <row r="2318">
          <cell r="A2318" t="str">
            <v>19M132</v>
          </cell>
          <cell r="B2318" t="str">
            <v>Autres troubles de la personnalité et du comportement avec réactions impulsives, niveau 2</v>
          </cell>
          <cell r="E2318" t="str">
            <v>D22</v>
          </cell>
          <cell r="F2318" t="str">
            <v>Psychiatrie</v>
          </cell>
        </row>
        <row r="2319">
          <cell r="A2319" t="str">
            <v>19M133</v>
          </cell>
          <cell r="B2319" t="str">
            <v>Autres troubles de la personnalité et du comportement avec réactions impulsives, niveau 3</v>
          </cell>
          <cell r="E2319" t="str">
            <v>D22</v>
          </cell>
          <cell r="F2319" t="str">
            <v>Psychiatrie</v>
          </cell>
        </row>
        <row r="2320">
          <cell r="A2320" t="str">
            <v>19M134</v>
          </cell>
          <cell r="B2320" t="str">
            <v>Autres troubles de la personnalité et du comportement avec réactions impulsives, niveau 4</v>
          </cell>
          <cell r="E2320" t="str">
            <v>D22</v>
          </cell>
          <cell r="F2320" t="str">
            <v>Psychiatrie</v>
          </cell>
        </row>
        <row r="2321">
          <cell r="A2321" t="str">
            <v>19M13T</v>
          </cell>
          <cell r="B2321" t="str">
            <v>Autres troubles de la personnalité et du comportement avec réactions impulsives, très courte durée</v>
          </cell>
          <cell r="E2321" t="str">
            <v>D22</v>
          </cell>
          <cell r="F2321" t="str">
            <v>Psychiatrie</v>
          </cell>
        </row>
        <row r="2322">
          <cell r="A2322" t="str">
            <v>19M141</v>
          </cell>
          <cell r="B2322" t="str">
            <v>Troubles bipolaires et syndromes dépressifs sévères, niveau 1</v>
          </cell>
          <cell r="E2322" t="str">
            <v>D22</v>
          </cell>
          <cell r="F2322" t="str">
            <v>Psychiatrie</v>
          </cell>
        </row>
        <row r="2323">
          <cell r="A2323" t="str">
            <v>19M142</v>
          </cell>
          <cell r="B2323" t="str">
            <v>Troubles bipolaires et syndromes dépressifs sévères, niveau 2</v>
          </cell>
          <cell r="E2323" t="str">
            <v>D22</v>
          </cell>
          <cell r="F2323" t="str">
            <v>Psychiatrie</v>
          </cell>
        </row>
        <row r="2324">
          <cell r="A2324" t="str">
            <v>19M143</v>
          </cell>
          <cell r="B2324" t="str">
            <v>Troubles bipolaires et syndromes dépressifs sévères, niveau 3</v>
          </cell>
          <cell r="E2324" t="str">
            <v>D22</v>
          </cell>
          <cell r="F2324" t="str">
            <v>Psychiatrie</v>
          </cell>
        </row>
        <row r="2325">
          <cell r="A2325" t="str">
            <v>19M144</v>
          </cell>
          <cell r="B2325" t="str">
            <v>Troubles bipolaires et syndromes dépressifs sévères, niveau 4</v>
          </cell>
          <cell r="E2325" t="str">
            <v>D22</v>
          </cell>
          <cell r="F2325" t="str">
            <v>Psychiatrie</v>
          </cell>
        </row>
        <row r="2326">
          <cell r="A2326" t="str">
            <v>19M14T</v>
          </cell>
          <cell r="B2326" t="str">
            <v>Troubles bipolaires et syndromes dépressifs sévères, très courte durée</v>
          </cell>
          <cell r="E2326" t="str">
            <v>D22</v>
          </cell>
          <cell r="F2326" t="str">
            <v>Psychiatrie</v>
          </cell>
        </row>
        <row r="2327">
          <cell r="A2327" t="str">
            <v>19M151</v>
          </cell>
          <cell r="B2327" t="str">
            <v>Autres psychoses, âge supérieur à 79 ans, niveau 1</v>
          </cell>
          <cell r="E2327" t="str">
            <v>D22</v>
          </cell>
          <cell r="F2327" t="str">
            <v>Psychiatrie</v>
          </cell>
        </row>
        <row r="2328">
          <cell r="A2328" t="str">
            <v>19M152</v>
          </cell>
          <cell r="B2328" t="str">
            <v>Autres psychoses, âge supérieur à 79 ans, niveau 2</v>
          </cell>
          <cell r="E2328" t="str">
            <v>D22</v>
          </cell>
          <cell r="F2328" t="str">
            <v>Psychiatrie</v>
          </cell>
        </row>
        <row r="2329">
          <cell r="A2329" t="str">
            <v>19M153</v>
          </cell>
          <cell r="B2329" t="str">
            <v>Autres psychoses, âge supérieur à 79 ans, niveau 3</v>
          </cell>
          <cell r="E2329" t="str">
            <v>D22</v>
          </cell>
          <cell r="F2329" t="str">
            <v>Psychiatrie</v>
          </cell>
        </row>
        <row r="2330">
          <cell r="A2330" t="str">
            <v>19M154</v>
          </cell>
          <cell r="B2330" t="str">
            <v>Autres psychoses, âge supérieur à 79 ans, niveau 4</v>
          </cell>
          <cell r="E2330" t="str">
            <v>D22</v>
          </cell>
          <cell r="F2330" t="str">
            <v>Psychiatrie</v>
          </cell>
        </row>
        <row r="2331">
          <cell r="A2331" t="str">
            <v>19M15T</v>
          </cell>
          <cell r="B2331" t="str">
            <v>Autres psychoses, âge supérieur à 79 ans, très courte durée</v>
          </cell>
          <cell r="E2331" t="str">
            <v>D22</v>
          </cell>
          <cell r="F2331" t="str">
            <v>Psychiatrie</v>
          </cell>
        </row>
        <row r="2332">
          <cell r="A2332" t="str">
            <v>19M161</v>
          </cell>
          <cell r="B2332" t="str">
            <v>Autres psychoses, âge inférieur à 80 ans, niveau 1</v>
          </cell>
          <cell r="E2332" t="str">
            <v>D22</v>
          </cell>
          <cell r="F2332" t="str">
            <v>Psychiatrie</v>
          </cell>
        </row>
        <row r="2333">
          <cell r="A2333" t="str">
            <v>19M162</v>
          </cell>
          <cell r="B2333" t="str">
            <v>Autres psychoses, âge inférieur à 80 ans, niveau 2</v>
          </cell>
          <cell r="E2333" t="str">
            <v>D22</v>
          </cell>
          <cell r="F2333" t="str">
            <v>Psychiatrie</v>
          </cell>
        </row>
        <row r="2334">
          <cell r="A2334" t="str">
            <v>19M163</v>
          </cell>
          <cell r="B2334" t="str">
            <v>Autres psychoses, âge inférieur à 80 ans, niveau 3</v>
          </cell>
          <cell r="E2334" t="str">
            <v>D22</v>
          </cell>
          <cell r="F2334" t="str">
            <v>Psychiatrie</v>
          </cell>
        </row>
        <row r="2335">
          <cell r="A2335" t="str">
            <v>19M164</v>
          </cell>
          <cell r="B2335" t="str">
            <v>Autres psychoses, âge inférieur à 80 ans, niveau 4</v>
          </cell>
          <cell r="E2335" t="str">
            <v>D22</v>
          </cell>
          <cell r="F2335" t="str">
            <v>Psychiatrie</v>
          </cell>
        </row>
        <row r="2336">
          <cell r="A2336" t="str">
            <v>19M16T</v>
          </cell>
          <cell r="B2336" t="str">
            <v>Autres psychoses, âge inférieur à 80 ans, très courte durée</v>
          </cell>
          <cell r="E2336" t="str">
            <v>D22</v>
          </cell>
          <cell r="F2336" t="str">
            <v>Psychiatrie</v>
          </cell>
        </row>
        <row r="2337">
          <cell r="A2337" t="str">
            <v>19M171</v>
          </cell>
          <cell r="B2337" t="str">
            <v>Maladies et troubles du développement psychologiques de l'enfance, niveau 1</v>
          </cell>
          <cell r="E2337" t="str">
            <v>D22</v>
          </cell>
          <cell r="F2337" t="str">
            <v>Psychiatrie</v>
          </cell>
        </row>
        <row r="2338">
          <cell r="A2338" t="str">
            <v>19M172</v>
          </cell>
          <cell r="B2338" t="str">
            <v>Maladies et troubles du développement psychologiques de l'enfance, niveau 2</v>
          </cell>
          <cell r="E2338" t="str">
            <v>D22</v>
          </cell>
          <cell r="F2338" t="str">
            <v>Psychiatrie</v>
          </cell>
        </row>
        <row r="2339">
          <cell r="A2339" t="str">
            <v>19M173</v>
          </cell>
          <cell r="B2339" t="str">
            <v>Maladies et troubles du développement psychologiques de l'enfance, niveau 3</v>
          </cell>
          <cell r="E2339" t="str">
            <v>D22</v>
          </cell>
          <cell r="F2339" t="str">
            <v>Psychiatrie</v>
          </cell>
        </row>
        <row r="2340">
          <cell r="A2340" t="str">
            <v>19M174</v>
          </cell>
          <cell r="B2340" t="str">
            <v>Maladies et troubles du développement psychologiques de l'enfance, niveau 4</v>
          </cell>
          <cell r="E2340" t="str">
            <v>D22</v>
          </cell>
          <cell r="F2340" t="str">
            <v>Psychiatrie</v>
          </cell>
        </row>
        <row r="2341">
          <cell r="A2341" t="str">
            <v>19M181</v>
          </cell>
          <cell r="B2341" t="str">
            <v>Autres maladies et troubles mentaux de l'enfance, niveau 1</v>
          </cell>
          <cell r="E2341" t="str">
            <v>D22</v>
          </cell>
          <cell r="F2341" t="str">
            <v>Psychiatrie</v>
          </cell>
        </row>
        <row r="2342">
          <cell r="A2342" t="str">
            <v>19M182</v>
          </cell>
          <cell r="B2342" t="str">
            <v>Autres maladies et troubles mentaux de l'enfance, niveau 2</v>
          </cell>
          <cell r="E2342" t="str">
            <v>D22</v>
          </cell>
          <cell r="F2342" t="str">
            <v>Psychiatrie</v>
          </cell>
        </row>
        <row r="2343">
          <cell r="A2343" t="str">
            <v>19M183</v>
          </cell>
          <cell r="B2343" t="str">
            <v>Autres maladies et troubles mentaux de l'enfance, niveau 3</v>
          </cell>
          <cell r="E2343" t="str">
            <v>D22</v>
          </cell>
          <cell r="F2343" t="str">
            <v>Psychiatrie</v>
          </cell>
        </row>
        <row r="2344">
          <cell r="A2344" t="str">
            <v>19M184</v>
          </cell>
          <cell r="B2344" t="str">
            <v>Autres maladies et troubles mentaux de l'enfance, niveau 4</v>
          </cell>
          <cell r="E2344" t="str">
            <v>D22</v>
          </cell>
          <cell r="F2344" t="str">
            <v>Psychiatrie</v>
          </cell>
        </row>
        <row r="2345">
          <cell r="A2345" t="str">
            <v>19M18T</v>
          </cell>
          <cell r="B2345" t="str">
            <v>Autres maladies et troubles mentaux de l'enfance, très courte durée</v>
          </cell>
          <cell r="E2345" t="str">
            <v>D22</v>
          </cell>
          <cell r="F2345" t="str">
            <v>Psychiatrie</v>
          </cell>
        </row>
        <row r="2346">
          <cell r="A2346" t="str">
            <v>19M191</v>
          </cell>
          <cell r="B2346" t="str">
            <v>Troubles de l'humeur, niveau 1</v>
          </cell>
          <cell r="E2346" t="str">
            <v>D22</v>
          </cell>
          <cell r="F2346" t="str">
            <v>Psychiatrie</v>
          </cell>
        </row>
        <row r="2347">
          <cell r="A2347" t="str">
            <v>19M192</v>
          </cell>
          <cell r="B2347" t="str">
            <v>Troubles de l'humeur, niveau 2</v>
          </cell>
          <cell r="E2347" t="str">
            <v>D22</v>
          </cell>
          <cell r="F2347" t="str">
            <v>Psychiatrie</v>
          </cell>
        </row>
        <row r="2348">
          <cell r="A2348" t="str">
            <v>19M193</v>
          </cell>
          <cell r="B2348" t="str">
            <v>Troubles de l'humeur, niveau 3</v>
          </cell>
          <cell r="E2348" t="str">
            <v>D22</v>
          </cell>
          <cell r="F2348" t="str">
            <v>Psychiatrie</v>
          </cell>
        </row>
        <row r="2349">
          <cell r="A2349" t="str">
            <v>19M194</v>
          </cell>
          <cell r="B2349" t="str">
            <v>Troubles de l'humeur, niveau 4</v>
          </cell>
          <cell r="E2349" t="str">
            <v>D22</v>
          </cell>
          <cell r="F2349" t="str">
            <v>Psychiatrie</v>
          </cell>
        </row>
        <row r="2350">
          <cell r="A2350" t="str">
            <v>19M19T</v>
          </cell>
          <cell r="B2350" t="str">
            <v>Troubles de l'humeur, très courte durée</v>
          </cell>
          <cell r="E2350" t="str">
            <v>D22</v>
          </cell>
          <cell r="F2350" t="str">
            <v>Psychiatrie</v>
          </cell>
        </row>
        <row r="2351">
          <cell r="A2351" t="str">
            <v>19M201</v>
          </cell>
          <cell r="B2351" t="str">
            <v>Autres troubles mentaux, niveau 1</v>
          </cell>
          <cell r="E2351" t="str">
            <v>D22</v>
          </cell>
          <cell r="F2351" t="str">
            <v>Psychiatrie</v>
          </cell>
        </row>
        <row r="2352">
          <cell r="A2352" t="str">
            <v>19M202</v>
          </cell>
          <cell r="B2352" t="str">
            <v>Autres troubles mentaux, niveau 2</v>
          </cell>
          <cell r="E2352" t="str">
            <v>D22</v>
          </cell>
          <cell r="F2352" t="str">
            <v>Psychiatrie</v>
          </cell>
        </row>
        <row r="2353">
          <cell r="A2353" t="str">
            <v>19M203</v>
          </cell>
          <cell r="B2353" t="str">
            <v>Autres troubles mentaux, niveau 3</v>
          </cell>
          <cell r="E2353" t="str">
            <v>D22</v>
          </cell>
          <cell r="F2353" t="str">
            <v>Psychiatrie</v>
          </cell>
        </row>
        <row r="2354">
          <cell r="A2354" t="str">
            <v>19M204</v>
          </cell>
          <cell r="B2354" t="str">
            <v>Autres troubles mentaux, niveau 4</v>
          </cell>
          <cell r="E2354" t="str">
            <v>D22</v>
          </cell>
          <cell r="F2354" t="str">
            <v>Psychiatrie</v>
          </cell>
        </row>
        <row r="2355">
          <cell r="A2355" t="str">
            <v>19M20T</v>
          </cell>
          <cell r="B2355" t="str">
            <v>Autres troubles mentaux, très courte durée</v>
          </cell>
          <cell r="E2355" t="str">
            <v>D22</v>
          </cell>
          <cell r="F2355" t="str">
            <v>Psychiatrie</v>
          </cell>
        </row>
        <row r="2356">
          <cell r="A2356" t="str">
            <v>19M21Z</v>
          </cell>
          <cell r="B2356" t="str">
            <v>Explorations et surveillance pour maladies et troubles mentaux</v>
          </cell>
          <cell r="E2356" t="str">
            <v>D22</v>
          </cell>
          <cell r="F2356" t="str">
            <v>Psychiatrie</v>
          </cell>
        </row>
        <row r="2357">
          <cell r="A2357" t="str">
            <v>19M22T</v>
          </cell>
          <cell r="B2357" t="str">
            <v>Symptômes et autres recours aux soins de la CMD 19, très courte durée</v>
          </cell>
          <cell r="E2357" t="str">
            <v>D22</v>
          </cell>
          <cell r="F2357" t="str">
            <v>Psychiatrie</v>
          </cell>
        </row>
        <row r="2358">
          <cell r="A2358" t="str">
            <v>19M22Z</v>
          </cell>
          <cell r="B2358" t="str">
            <v>Symptômes et autres recours aux soins de la CMD 19</v>
          </cell>
          <cell r="E2358" t="str">
            <v>D22</v>
          </cell>
          <cell r="F2358" t="str">
            <v>Psychiatrie</v>
          </cell>
        </row>
        <row r="2359">
          <cell r="A2359" t="str">
            <v>20Z021</v>
          </cell>
          <cell r="B2359" t="str">
            <v>Toxicomanies non éthyliques avec dépendance, niveau 1</v>
          </cell>
          <cell r="E2359" t="str">
            <v>D23</v>
          </cell>
          <cell r="F2359" t="str">
            <v>Toxicologie, Intoxications, Alcool</v>
          </cell>
        </row>
        <row r="2360">
          <cell r="A2360" t="str">
            <v>20Z022</v>
          </cell>
          <cell r="B2360" t="str">
            <v>Toxicomanies non éthyliques avec dépendance, niveau 2</v>
          </cell>
          <cell r="E2360" t="str">
            <v>D23</v>
          </cell>
          <cell r="F2360" t="str">
            <v>Toxicologie, Intoxications, Alcool</v>
          </cell>
        </row>
        <row r="2361">
          <cell r="A2361" t="str">
            <v>20Z023</v>
          </cell>
          <cell r="B2361" t="str">
            <v>Toxicomanies non éthyliques avec dépendance, niveau 3</v>
          </cell>
          <cell r="E2361" t="str">
            <v>D23</v>
          </cell>
          <cell r="F2361" t="str">
            <v>Toxicologie, Intoxications, Alcool</v>
          </cell>
        </row>
        <row r="2362">
          <cell r="A2362" t="str">
            <v>20Z024</v>
          </cell>
          <cell r="B2362" t="str">
            <v>Toxicomanies non éthyliques avec dépendance, niveau 4</v>
          </cell>
          <cell r="E2362" t="str">
            <v>D23</v>
          </cell>
          <cell r="F2362" t="str">
            <v>Toxicologie, Intoxications, Alcool</v>
          </cell>
        </row>
        <row r="2363">
          <cell r="A2363" t="str">
            <v>20Z02T</v>
          </cell>
          <cell r="B2363" t="str">
            <v>Toxicomanies non éthyliques avec dépendance, très courte durée</v>
          </cell>
          <cell r="E2363" t="str">
            <v>D23</v>
          </cell>
          <cell r="F2363" t="str">
            <v>Toxicologie, Intoxications, Alcool</v>
          </cell>
        </row>
        <row r="2364">
          <cell r="A2364" t="str">
            <v>20Z031</v>
          </cell>
          <cell r="B2364" t="str">
            <v>Abus de drogues non éthyliques sans dépendance, niveau 1</v>
          </cell>
          <cell r="E2364" t="str">
            <v>D23</v>
          </cell>
          <cell r="F2364" t="str">
            <v>Toxicologie, Intoxications, Alcool</v>
          </cell>
        </row>
        <row r="2365">
          <cell r="A2365" t="str">
            <v>20Z032</v>
          </cell>
          <cell r="B2365" t="str">
            <v>Abus de drogues non éthyliques sans dépendance, niveau 2</v>
          </cell>
          <cell r="E2365" t="str">
            <v>D23</v>
          </cell>
          <cell r="F2365" t="str">
            <v>Toxicologie, Intoxications, Alcool</v>
          </cell>
        </row>
        <row r="2366">
          <cell r="A2366" t="str">
            <v>20Z033</v>
          </cell>
          <cell r="B2366" t="str">
            <v>Abus de drogues non éthyliques sans dépendance, niveau 3</v>
          </cell>
          <cell r="E2366" t="str">
            <v>D23</v>
          </cell>
          <cell r="F2366" t="str">
            <v>Toxicologie, Intoxications, Alcool</v>
          </cell>
        </row>
        <row r="2367">
          <cell r="A2367" t="str">
            <v>20Z034</v>
          </cell>
          <cell r="B2367" t="str">
            <v>Abus de drogues non éthyliques sans dépendance, niveau 4</v>
          </cell>
          <cell r="E2367" t="str">
            <v>D23</v>
          </cell>
          <cell r="F2367" t="str">
            <v>Toxicologie, Intoxications, Alcool</v>
          </cell>
        </row>
        <row r="2368">
          <cell r="A2368" t="str">
            <v>20Z041</v>
          </cell>
          <cell r="B2368" t="str">
            <v>Ethylisme avec dépendance, niveau 1</v>
          </cell>
          <cell r="E2368" t="str">
            <v>D23</v>
          </cell>
          <cell r="F2368" t="str">
            <v>Toxicologie, Intoxications, Alcool</v>
          </cell>
        </row>
        <row r="2369">
          <cell r="A2369" t="str">
            <v>20Z042</v>
          </cell>
          <cell r="B2369" t="str">
            <v>Ethylisme avec dépendance, niveau 2</v>
          </cell>
          <cell r="E2369" t="str">
            <v>D23</v>
          </cell>
          <cell r="F2369" t="str">
            <v>Toxicologie, Intoxications, Alcool</v>
          </cell>
        </row>
        <row r="2370">
          <cell r="A2370" t="str">
            <v>20Z043</v>
          </cell>
          <cell r="B2370" t="str">
            <v>Ethylisme avec dépendance, niveau 3</v>
          </cell>
          <cell r="E2370" t="str">
            <v>D23</v>
          </cell>
          <cell r="F2370" t="str">
            <v>Toxicologie, Intoxications, Alcool</v>
          </cell>
        </row>
        <row r="2371">
          <cell r="A2371" t="str">
            <v>20Z044</v>
          </cell>
          <cell r="B2371" t="str">
            <v>Ethylisme avec dépendance, niveau 4</v>
          </cell>
          <cell r="E2371" t="str">
            <v>D23</v>
          </cell>
          <cell r="F2371" t="str">
            <v>Toxicologie, Intoxications, Alcool</v>
          </cell>
        </row>
        <row r="2372">
          <cell r="A2372" t="str">
            <v>20Z04T</v>
          </cell>
          <cell r="B2372" t="str">
            <v>Ethylisme avec dépendance, très courte durée</v>
          </cell>
          <cell r="E2372" t="str">
            <v>D23</v>
          </cell>
          <cell r="F2372" t="str">
            <v>Toxicologie, Intoxications, Alcool</v>
          </cell>
        </row>
        <row r="2373">
          <cell r="A2373" t="str">
            <v>20Z051</v>
          </cell>
          <cell r="B2373" t="str">
            <v>Ethylisme aigu, niveau 1</v>
          </cell>
          <cell r="E2373" t="str">
            <v>D23</v>
          </cell>
          <cell r="F2373" t="str">
            <v>Toxicologie, Intoxications, Alcool</v>
          </cell>
        </row>
        <row r="2374">
          <cell r="A2374" t="str">
            <v>20Z052</v>
          </cell>
          <cell r="B2374" t="str">
            <v>Ethylisme aigu, niveau 2</v>
          </cell>
          <cell r="E2374" t="str">
            <v>D23</v>
          </cell>
          <cell r="F2374" t="str">
            <v>Toxicologie, Intoxications, Alcool</v>
          </cell>
        </row>
        <row r="2375">
          <cell r="A2375" t="str">
            <v>20Z053</v>
          </cell>
          <cell r="B2375" t="str">
            <v>Ethylisme aigu, niveau 3</v>
          </cell>
          <cell r="E2375" t="str">
            <v>D23</v>
          </cell>
          <cell r="F2375" t="str">
            <v>Toxicologie, Intoxications, Alcool</v>
          </cell>
        </row>
        <row r="2376">
          <cell r="A2376" t="str">
            <v>20Z054</v>
          </cell>
          <cell r="B2376" t="str">
            <v>Ethylisme aigu, niveau 4</v>
          </cell>
          <cell r="E2376" t="str">
            <v>D23</v>
          </cell>
          <cell r="F2376" t="str">
            <v>Toxicologie, Intoxications, Alcool</v>
          </cell>
        </row>
        <row r="2377">
          <cell r="A2377" t="str">
            <v>20Z061</v>
          </cell>
          <cell r="B2377" t="str">
            <v>Troubles mentaux organiques induits par l'alcool ou d'autres substances, niveau 1</v>
          </cell>
          <cell r="E2377" t="str">
            <v>D23</v>
          </cell>
          <cell r="F2377" t="str">
            <v>Toxicologie, Intoxications, Alcool</v>
          </cell>
        </row>
        <row r="2378">
          <cell r="A2378" t="str">
            <v>20Z062</v>
          </cell>
          <cell r="B2378" t="str">
            <v>Troubles mentaux organiques induits par l'alcool ou d'autres substances, niveau 2</v>
          </cell>
          <cell r="E2378" t="str">
            <v>D23</v>
          </cell>
          <cell r="F2378" t="str">
            <v>Toxicologie, Intoxications, Alcool</v>
          </cell>
        </row>
        <row r="2379">
          <cell r="A2379" t="str">
            <v>20Z063</v>
          </cell>
          <cell r="B2379" t="str">
            <v>Troubles mentaux organiques induits par l'alcool ou d'autres substances, niveau 3</v>
          </cell>
          <cell r="E2379" t="str">
            <v>D23</v>
          </cell>
          <cell r="F2379" t="str">
            <v>Toxicologie, Intoxications, Alcool</v>
          </cell>
        </row>
        <row r="2380">
          <cell r="A2380" t="str">
            <v>20Z064</v>
          </cell>
          <cell r="B2380" t="str">
            <v>Troubles mentaux organiques induits par l'alcool ou d'autres substances, niveau 4</v>
          </cell>
          <cell r="E2380" t="str">
            <v>D23</v>
          </cell>
          <cell r="F2380" t="str">
            <v>Toxicologie, Intoxications, Alcool</v>
          </cell>
        </row>
        <row r="2381">
          <cell r="A2381" t="str">
            <v>20Z06T</v>
          </cell>
          <cell r="B2381" t="str">
            <v>Troubles mentaux organiques induits par l'alcool ou d'autres substances, très courte durée</v>
          </cell>
          <cell r="E2381" t="str">
            <v>D23</v>
          </cell>
          <cell r="F2381" t="str">
            <v>Toxicologie, Intoxications, Alcool</v>
          </cell>
        </row>
        <row r="2382">
          <cell r="A2382" t="str">
            <v>21C041</v>
          </cell>
          <cell r="B2382" t="str">
            <v>Interventions sur la main ou le poignet à la suite de blessures, niveau 1</v>
          </cell>
          <cell r="E2382" t="str">
            <v>D02</v>
          </cell>
          <cell r="F2382" t="str">
            <v>Orthopédie traumatologie</v>
          </cell>
        </row>
        <row r="2383">
          <cell r="A2383" t="str">
            <v>21C042</v>
          </cell>
          <cell r="B2383" t="str">
            <v>Interventions sur la main ou le poignet à la suite de blessures, niveau 2</v>
          </cell>
          <cell r="E2383" t="str">
            <v>D02</v>
          </cell>
          <cell r="F2383" t="str">
            <v>Orthopédie traumatologie</v>
          </cell>
        </row>
        <row r="2384">
          <cell r="A2384" t="str">
            <v>21C043</v>
          </cell>
          <cell r="B2384" t="str">
            <v>Interventions sur la main ou le poignet à la suite de blessures, niveau 3</v>
          </cell>
          <cell r="E2384" t="str">
            <v>D02</v>
          </cell>
          <cell r="F2384" t="str">
            <v>Orthopédie traumatologie</v>
          </cell>
        </row>
        <row r="2385">
          <cell r="A2385" t="str">
            <v>21C044</v>
          </cell>
          <cell r="B2385" t="str">
            <v>Interventions sur la main ou le poignet à la suite de blessures, niveau 4</v>
          </cell>
          <cell r="E2385" t="str">
            <v>D02</v>
          </cell>
          <cell r="F2385" t="str">
            <v>Orthopédie traumatologie</v>
          </cell>
        </row>
        <row r="2386">
          <cell r="A2386" t="str">
            <v>21C04J</v>
          </cell>
          <cell r="B2386" t="str">
            <v>Interventions sur la main ou le poignet à la suite de blessures, en ambulatoire</v>
          </cell>
          <cell r="E2386" t="str">
            <v>D02</v>
          </cell>
          <cell r="F2386" t="str">
            <v>Orthopédie traumatologie</v>
          </cell>
        </row>
        <row r="2387">
          <cell r="A2387" t="str">
            <v>21C051</v>
          </cell>
          <cell r="B2387" t="str">
            <v>Autres interventions pour blessures ou complications d'acte, niveau 1</v>
          </cell>
          <cell r="E2387" t="str">
            <v>D26</v>
          </cell>
          <cell r="F2387" t="str">
            <v>Activités inter spécialités, suivi thérapeutique d'affections connues</v>
          </cell>
        </row>
        <row r="2388">
          <cell r="A2388" t="str">
            <v>21C052</v>
          </cell>
          <cell r="B2388" t="str">
            <v>Autres interventions pour blessures ou complications d'acte, niveau 2</v>
          </cell>
          <cell r="E2388" t="str">
            <v>D26</v>
          </cell>
          <cell r="F2388" t="str">
            <v>Activités inter spécialités, suivi thérapeutique d'affections connues</v>
          </cell>
        </row>
        <row r="2389">
          <cell r="A2389" t="str">
            <v>21C053</v>
          </cell>
          <cell r="B2389" t="str">
            <v>Autres interventions pour blessures ou complications d'acte, niveau 3</v>
          </cell>
          <cell r="E2389" t="str">
            <v>D26</v>
          </cell>
          <cell r="F2389" t="str">
            <v>Activités inter spécialités, suivi thérapeutique d'affections connues</v>
          </cell>
        </row>
        <row r="2390">
          <cell r="A2390" t="str">
            <v>21C054</v>
          </cell>
          <cell r="B2390" t="str">
            <v>Autres interventions pour blessures ou complications d'acte, niveau 4</v>
          </cell>
          <cell r="E2390" t="str">
            <v>D26</v>
          </cell>
          <cell r="F2390" t="str">
            <v>Activités inter spécialités, suivi thérapeutique d'affections connues</v>
          </cell>
        </row>
        <row r="2391">
          <cell r="A2391" t="str">
            <v>21C05J</v>
          </cell>
          <cell r="B2391" t="str">
            <v>Autres interventions pour blessures ou complications d'acte, en ambulatoire</v>
          </cell>
          <cell r="E2391" t="str">
            <v>D26</v>
          </cell>
          <cell r="F2391" t="str">
            <v>Activités inter spécialités, suivi thérapeutique d'affections connues</v>
          </cell>
        </row>
        <row r="2392">
          <cell r="A2392" t="str">
            <v>21C061</v>
          </cell>
          <cell r="B2392" t="str">
            <v>Greffes de peau ou parages de plaies pour lésions autres que des brûlures, niveau 1</v>
          </cell>
          <cell r="E2392" t="str">
            <v>D20</v>
          </cell>
          <cell r="F2392" t="str">
            <v>Tissu cutané et tissu sous-cutané</v>
          </cell>
        </row>
        <row r="2393">
          <cell r="A2393" t="str">
            <v>21C062</v>
          </cell>
          <cell r="B2393" t="str">
            <v>Greffes de peau ou parages de plaies pour lésions autres que des brûlures, niveau 2</v>
          </cell>
          <cell r="E2393" t="str">
            <v>D20</v>
          </cell>
          <cell r="F2393" t="str">
            <v>Tissu cutané et tissu sous-cutané</v>
          </cell>
        </row>
        <row r="2394">
          <cell r="A2394" t="str">
            <v>21C063</v>
          </cell>
          <cell r="B2394" t="str">
            <v>Greffes de peau ou parages de plaies pour lésions autres que des brûlures, niveau 3</v>
          </cell>
          <cell r="E2394" t="str">
            <v>D20</v>
          </cell>
          <cell r="F2394" t="str">
            <v>Tissu cutané et tissu sous-cutané</v>
          </cell>
        </row>
        <row r="2395">
          <cell r="A2395" t="str">
            <v>21C064</v>
          </cell>
          <cell r="B2395" t="str">
            <v>Greffes de peau ou parages de plaies pour lésions autres que des brûlures, niveau 4</v>
          </cell>
          <cell r="E2395" t="str">
            <v>D20</v>
          </cell>
          <cell r="F2395" t="str">
            <v>Tissu cutané et tissu sous-cutané</v>
          </cell>
        </row>
        <row r="2396">
          <cell r="A2396" t="str">
            <v>21C06J</v>
          </cell>
          <cell r="B2396" t="str">
            <v>Greffes de peau ou parages de plaies pour lésions autres que des brûlures, en ambulatoire</v>
          </cell>
          <cell r="E2396" t="str">
            <v>D20</v>
          </cell>
          <cell r="F2396" t="str">
            <v>Tissu cutané et tissu sous-cutané</v>
          </cell>
        </row>
        <row r="2397">
          <cell r="A2397" t="str">
            <v>21K02J</v>
          </cell>
          <cell r="B2397" t="str">
            <v>Traumatismes, allergies et empoisonnements sans acte opératoire, avec anesthésie, en ambulatoire</v>
          </cell>
          <cell r="E2397" t="str">
            <v>D26</v>
          </cell>
          <cell r="F2397" t="str">
            <v>Activités inter spécialités, suivi thérapeutique d'affections connues</v>
          </cell>
        </row>
        <row r="2398">
          <cell r="A2398" t="str">
            <v>21M021</v>
          </cell>
          <cell r="B2398" t="str">
            <v>Effets toxiques des médicaments et substances biologiques, âge inférieur à 18 ans, niveau 1</v>
          </cell>
          <cell r="E2398" t="str">
            <v>D23</v>
          </cell>
          <cell r="F2398" t="str">
            <v>Toxicologie, Intoxications, Alcool</v>
          </cell>
        </row>
        <row r="2399">
          <cell r="A2399" t="str">
            <v>21M022</v>
          </cell>
          <cell r="B2399" t="str">
            <v>Effets toxiques des médicaments et substances biologiques, âge inférieur à 18 ans, niveau 2</v>
          </cell>
          <cell r="E2399" t="str">
            <v>D23</v>
          </cell>
          <cell r="F2399" t="str">
            <v>Toxicologie, Intoxications, Alcool</v>
          </cell>
        </row>
        <row r="2400">
          <cell r="A2400" t="str">
            <v>21M023</v>
          </cell>
          <cell r="B2400" t="str">
            <v>Effets toxiques des médicaments et substances biologiques, âge inférieur à 18 ans, niveau 3</v>
          </cell>
          <cell r="E2400" t="str">
            <v>D23</v>
          </cell>
          <cell r="F2400" t="str">
            <v>Toxicologie, Intoxications, Alcool</v>
          </cell>
        </row>
        <row r="2401">
          <cell r="A2401" t="str">
            <v>21M024</v>
          </cell>
          <cell r="B2401" t="str">
            <v>Effets toxiques des médicaments et substances biologiques, âge inférieur à 18 ans, niveau 4</v>
          </cell>
          <cell r="E2401" t="str">
            <v>D23</v>
          </cell>
          <cell r="F2401" t="str">
            <v>Toxicologie, Intoxications, Alcool</v>
          </cell>
        </row>
        <row r="2402">
          <cell r="A2402" t="str">
            <v>21M02T</v>
          </cell>
          <cell r="B2402" t="str">
            <v>Effets toxiques des médicaments et substances biologiques, âge inférieur à 18 ans, très courte durée</v>
          </cell>
          <cell r="E2402" t="str">
            <v>D23</v>
          </cell>
          <cell r="F2402" t="str">
            <v>Toxicologie, Intoxications, Alcool</v>
          </cell>
        </row>
        <row r="2403">
          <cell r="A2403" t="str">
            <v>21M041</v>
          </cell>
          <cell r="B2403" t="str">
            <v>Réactions allergiques non classées ailleurs, âge inférieur à 18 ans, niveau 1</v>
          </cell>
          <cell r="E2403" t="str">
            <v>D23</v>
          </cell>
          <cell r="F2403" t="str">
            <v>Toxicologie, Intoxications, Alcool</v>
          </cell>
        </row>
        <row r="2404">
          <cell r="A2404" t="str">
            <v>21M042</v>
          </cell>
          <cell r="B2404" t="str">
            <v>Réactions allergiques non classées ailleurs, âge inférieur à 18 ans, niveau 2</v>
          </cell>
          <cell r="E2404" t="str">
            <v>D23</v>
          </cell>
          <cell r="F2404" t="str">
            <v>Toxicologie, Intoxications, Alcool</v>
          </cell>
        </row>
        <row r="2405">
          <cell r="A2405" t="str">
            <v>21M043</v>
          </cell>
          <cell r="B2405" t="str">
            <v>Réactions allergiques non classées ailleurs, âge inférieur à 18 ans, niveau 3</v>
          </cell>
          <cell r="E2405" t="str">
            <v>D23</v>
          </cell>
          <cell r="F2405" t="str">
            <v>Toxicologie, Intoxications, Alcool</v>
          </cell>
        </row>
        <row r="2406">
          <cell r="A2406" t="str">
            <v>21M044</v>
          </cell>
          <cell r="B2406" t="str">
            <v>Réactions allergiques non classées ailleurs, âge inférieur à 18 ans, niveau 4</v>
          </cell>
          <cell r="E2406" t="str">
            <v>D23</v>
          </cell>
          <cell r="F2406" t="str">
            <v>Toxicologie, Intoxications, Alcool</v>
          </cell>
        </row>
        <row r="2407">
          <cell r="A2407" t="str">
            <v>21M04T</v>
          </cell>
          <cell r="B2407" t="str">
            <v>Réactions allergiques non classées ailleurs, âge inférieur à 18 ans, très courte durée</v>
          </cell>
          <cell r="E2407" t="str">
            <v>D23</v>
          </cell>
          <cell r="F2407" t="str">
            <v>Toxicologie, Intoxications, Alcool</v>
          </cell>
        </row>
        <row r="2408">
          <cell r="A2408" t="str">
            <v>21M051</v>
          </cell>
          <cell r="B2408" t="str">
            <v>Réactions allergiques non classées ailleurs, âge supérieur à 17 ans, niveau 1</v>
          </cell>
          <cell r="E2408" t="str">
            <v>D23</v>
          </cell>
          <cell r="F2408" t="str">
            <v>Toxicologie, Intoxications, Alcool</v>
          </cell>
        </row>
        <row r="2409">
          <cell r="A2409" t="str">
            <v>21M052</v>
          </cell>
          <cell r="B2409" t="str">
            <v>Réactions allergiques non classées ailleurs, âge supérieur à 17 ans, niveau 2</v>
          </cell>
          <cell r="E2409" t="str">
            <v>D23</v>
          </cell>
          <cell r="F2409" t="str">
            <v>Toxicologie, Intoxications, Alcool</v>
          </cell>
        </row>
        <row r="2410">
          <cell r="A2410" t="str">
            <v>21M053</v>
          </cell>
          <cell r="B2410" t="str">
            <v>Réactions allergiques non classées ailleurs, âge supérieur à 17 ans, niveau 3</v>
          </cell>
          <cell r="E2410" t="str">
            <v>D23</v>
          </cell>
          <cell r="F2410" t="str">
            <v>Toxicologie, Intoxications, Alcool</v>
          </cell>
        </row>
        <row r="2411">
          <cell r="A2411" t="str">
            <v>21M054</v>
          </cell>
          <cell r="B2411" t="str">
            <v>Réactions allergiques non classées ailleurs, âge supérieur à 17 ans, niveau 4</v>
          </cell>
          <cell r="E2411" t="str">
            <v>D23</v>
          </cell>
          <cell r="F2411" t="str">
            <v>Toxicologie, Intoxications, Alcool</v>
          </cell>
        </row>
        <row r="2412">
          <cell r="A2412" t="str">
            <v>21M05T</v>
          </cell>
          <cell r="B2412" t="str">
            <v>Réactions allergiques non classées ailleurs, âge supérieur à 17 ans, très courte durée</v>
          </cell>
          <cell r="E2412" t="str">
            <v>D23</v>
          </cell>
          <cell r="F2412" t="str">
            <v>Toxicologie, Intoxications, Alcool</v>
          </cell>
        </row>
        <row r="2413">
          <cell r="A2413" t="str">
            <v>21M061</v>
          </cell>
          <cell r="B2413" t="str">
            <v>Traumatismes imprécis, âge inférieur à 18 ans, niveau 1</v>
          </cell>
          <cell r="E2413" t="str">
            <v>D02</v>
          </cell>
          <cell r="F2413" t="str">
            <v>Orthopédie traumatologie</v>
          </cell>
        </row>
        <row r="2414">
          <cell r="A2414" t="str">
            <v>21M062</v>
          </cell>
          <cell r="B2414" t="str">
            <v>Traumatismes imprécis, âge inférieur à 18 ans, niveau 2</v>
          </cell>
          <cell r="E2414" t="str">
            <v>D02</v>
          </cell>
          <cell r="F2414" t="str">
            <v>Orthopédie traumatologie</v>
          </cell>
        </row>
        <row r="2415">
          <cell r="A2415" t="str">
            <v>21M063</v>
          </cell>
          <cell r="B2415" t="str">
            <v>Traumatismes imprécis, âge inférieur à 18 ans, niveau 3</v>
          </cell>
          <cell r="E2415" t="str">
            <v>D02</v>
          </cell>
          <cell r="F2415" t="str">
            <v>Orthopédie traumatologie</v>
          </cell>
        </row>
        <row r="2416">
          <cell r="A2416" t="str">
            <v>21M064</v>
          </cell>
          <cell r="B2416" t="str">
            <v>Traumatismes imprécis, âge inférieur à 18 ans, niveau 4</v>
          </cell>
          <cell r="E2416" t="str">
            <v>D02</v>
          </cell>
          <cell r="F2416" t="str">
            <v>Orthopédie traumatologie</v>
          </cell>
        </row>
        <row r="2417">
          <cell r="A2417" t="str">
            <v>21M071</v>
          </cell>
          <cell r="B2417" t="str">
            <v>Traumatismes imprécis, âge supérieur à 17 ans, niveau 1</v>
          </cell>
          <cell r="E2417" t="str">
            <v>D02</v>
          </cell>
          <cell r="F2417" t="str">
            <v>Orthopédie traumatologie</v>
          </cell>
        </row>
        <row r="2418">
          <cell r="A2418" t="str">
            <v>21M072</v>
          </cell>
          <cell r="B2418" t="str">
            <v>Traumatismes imprécis, âge supérieur à 17 ans, niveau 2</v>
          </cell>
          <cell r="E2418" t="str">
            <v>D02</v>
          </cell>
          <cell r="F2418" t="str">
            <v>Orthopédie traumatologie</v>
          </cell>
        </row>
        <row r="2419">
          <cell r="A2419" t="str">
            <v>21M073</v>
          </cell>
          <cell r="B2419" t="str">
            <v>Traumatismes imprécis, âge supérieur à 17 ans, niveau 3</v>
          </cell>
          <cell r="E2419" t="str">
            <v>D02</v>
          </cell>
          <cell r="F2419" t="str">
            <v>Orthopédie traumatologie</v>
          </cell>
        </row>
        <row r="2420">
          <cell r="A2420" t="str">
            <v>21M074</v>
          </cell>
          <cell r="B2420" t="str">
            <v>Traumatismes imprécis, âge supérieur à 17 ans, niveau 4</v>
          </cell>
          <cell r="E2420" t="str">
            <v>D02</v>
          </cell>
          <cell r="F2420" t="str">
            <v>Orthopédie traumatologie</v>
          </cell>
        </row>
        <row r="2421">
          <cell r="A2421" t="str">
            <v>21M07T</v>
          </cell>
          <cell r="B2421" t="str">
            <v>Traumatismes imprécis, âge supérieur à 17 ans, très courte durée</v>
          </cell>
          <cell r="E2421" t="str">
            <v>D02</v>
          </cell>
          <cell r="F2421" t="str">
            <v>Orthopédie traumatologie</v>
          </cell>
        </row>
        <row r="2422">
          <cell r="A2422" t="str">
            <v>21M101</v>
          </cell>
          <cell r="B2422" t="str">
            <v>Effets toxiques des médicaments et substances biologiques, âge supérieur à 17 ans, niveau 1</v>
          </cell>
          <cell r="E2422" t="str">
            <v>D23</v>
          </cell>
          <cell r="F2422" t="str">
            <v>Toxicologie, Intoxications, Alcool</v>
          </cell>
        </row>
        <row r="2423">
          <cell r="A2423" t="str">
            <v>21M102</v>
          </cell>
          <cell r="B2423" t="str">
            <v>Effets toxiques des médicaments et substances biologiques, âge supérieur à 17 ans, niveau 2</v>
          </cell>
          <cell r="E2423" t="str">
            <v>D23</v>
          </cell>
          <cell r="F2423" t="str">
            <v>Toxicologie, Intoxications, Alcool</v>
          </cell>
        </row>
        <row r="2424">
          <cell r="A2424" t="str">
            <v>21M103</v>
          </cell>
          <cell r="B2424" t="str">
            <v>Effets toxiques des médicaments et substances biologiques, âge supérieur à 17 ans, niveau 3</v>
          </cell>
          <cell r="E2424" t="str">
            <v>D23</v>
          </cell>
          <cell r="F2424" t="str">
            <v>Toxicologie, Intoxications, Alcool</v>
          </cell>
        </row>
        <row r="2425">
          <cell r="A2425" t="str">
            <v>21M104</v>
          </cell>
          <cell r="B2425" t="str">
            <v>Effets toxiques des médicaments et substances biologiques, âge supérieur à 17 ans, niveau 4</v>
          </cell>
          <cell r="E2425" t="str">
            <v>D23</v>
          </cell>
          <cell r="F2425" t="str">
            <v>Toxicologie, Intoxications, Alcool</v>
          </cell>
        </row>
        <row r="2426">
          <cell r="A2426" t="str">
            <v>21M10T</v>
          </cell>
          <cell r="B2426" t="str">
            <v>Effets toxiques des médicaments et substances biologiques, âge supérieur à 17 ans, très courte durée</v>
          </cell>
          <cell r="E2426" t="str">
            <v>D23</v>
          </cell>
          <cell r="F2426" t="str">
            <v>Toxicologie, Intoxications, Alcool</v>
          </cell>
        </row>
        <row r="2427">
          <cell r="A2427" t="str">
            <v>21M111</v>
          </cell>
          <cell r="B2427" t="str">
            <v>Effets toxiques des autres substances chimiques, niveau 1</v>
          </cell>
          <cell r="E2427" t="str">
            <v>D23</v>
          </cell>
          <cell r="F2427" t="str">
            <v>Toxicologie, Intoxications, Alcool</v>
          </cell>
        </row>
        <row r="2428">
          <cell r="A2428" t="str">
            <v>21M112</v>
          </cell>
          <cell r="B2428" t="str">
            <v>Effets toxiques des autres substances chimiques, niveau 2</v>
          </cell>
          <cell r="E2428" t="str">
            <v>D23</v>
          </cell>
          <cell r="F2428" t="str">
            <v>Toxicologie, Intoxications, Alcool</v>
          </cell>
        </row>
        <row r="2429">
          <cell r="A2429" t="str">
            <v>21M113</v>
          </cell>
          <cell r="B2429" t="str">
            <v>Effets toxiques des autres substances chimiques, niveau 3</v>
          </cell>
          <cell r="E2429" t="str">
            <v>D23</v>
          </cell>
          <cell r="F2429" t="str">
            <v>Toxicologie, Intoxications, Alcool</v>
          </cell>
        </row>
        <row r="2430">
          <cell r="A2430" t="str">
            <v>21M114</v>
          </cell>
          <cell r="B2430" t="str">
            <v>Effets toxiques des autres substances chimiques, niveau 4</v>
          </cell>
          <cell r="E2430" t="str">
            <v>D23</v>
          </cell>
          <cell r="F2430" t="str">
            <v>Toxicologie, Intoxications, Alcool</v>
          </cell>
        </row>
        <row r="2431">
          <cell r="A2431" t="str">
            <v>21M11T</v>
          </cell>
          <cell r="B2431" t="str">
            <v>Effets toxiques des autres substances chimiques, très courte durée</v>
          </cell>
          <cell r="E2431" t="str">
            <v>D23</v>
          </cell>
          <cell r="F2431" t="str">
            <v>Toxicologie, Intoxications, Alcool</v>
          </cell>
        </row>
        <row r="2432">
          <cell r="A2432" t="str">
            <v>21M121</v>
          </cell>
          <cell r="B2432" t="str">
            <v>Autres effets toxiques, niveau 1</v>
          </cell>
          <cell r="E2432" t="str">
            <v>D23</v>
          </cell>
          <cell r="F2432" t="str">
            <v>Toxicologie, Intoxications, Alcool</v>
          </cell>
        </row>
        <row r="2433">
          <cell r="A2433" t="str">
            <v>21M122</v>
          </cell>
          <cell r="B2433" t="str">
            <v>Autres effets toxiques, niveau 2</v>
          </cell>
          <cell r="E2433" t="str">
            <v>D23</v>
          </cell>
          <cell r="F2433" t="str">
            <v>Toxicologie, Intoxications, Alcool</v>
          </cell>
        </row>
        <row r="2434">
          <cell r="A2434" t="str">
            <v>21M123</v>
          </cell>
          <cell r="B2434" t="str">
            <v>Autres effets toxiques, niveau 3</v>
          </cell>
          <cell r="E2434" t="str">
            <v>D23</v>
          </cell>
          <cell r="F2434" t="str">
            <v>Toxicologie, Intoxications, Alcool</v>
          </cell>
        </row>
        <row r="2435">
          <cell r="A2435" t="str">
            <v>21M124</v>
          </cell>
          <cell r="B2435" t="str">
            <v>Autres effets toxiques, niveau 4</v>
          </cell>
          <cell r="E2435" t="str">
            <v>D23</v>
          </cell>
          <cell r="F2435" t="str">
            <v>Toxicologie, Intoxications, Alcool</v>
          </cell>
        </row>
        <row r="2436">
          <cell r="A2436" t="str">
            <v>21M131</v>
          </cell>
          <cell r="B2436" t="str">
            <v>Maltraitance, niveau 1</v>
          </cell>
          <cell r="E2436" t="str">
            <v>D26</v>
          </cell>
          <cell r="F2436" t="str">
            <v>Activités inter spécialités, suivi thérapeutique d'affections connues</v>
          </cell>
        </row>
        <row r="2437">
          <cell r="A2437" t="str">
            <v>21M132</v>
          </cell>
          <cell r="B2437" t="str">
            <v>Maltraitance, niveau 2</v>
          </cell>
          <cell r="E2437" t="str">
            <v>D26</v>
          </cell>
          <cell r="F2437" t="str">
            <v>Activités inter spécialités, suivi thérapeutique d'affections connues</v>
          </cell>
        </row>
        <row r="2438">
          <cell r="A2438" t="str">
            <v>21M133</v>
          </cell>
          <cell r="B2438" t="str">
            <v>Maltraitance, niveau 3</v>
          </cell>
          <cell r="E2438" t="str">
            <v>D26</v>
          </cell>
          <cell r="F2438" t="str">
            <v>Activités inter spécialités, suivi thérapeutique d'affections connues</v>
          </cell>
        </row>
        <row r="2439">
          <cell r="A2439" t="str">
            <v>21M134</v>
          </cell>
          <cell r="B2439" t="str">
            <v>Maltraitance, niveau 4</v>
          </cell>
          <cell r="E2439" t="str">
            <v>D26</v>
          </cell>
          <cell r="F2439" t="str">
            <v>Activités inter spécialités, suivi thérapeutique d'affections connues</v>
          </cell>
        </row>
        <row r="2440">
          <cell r="A2440" t="str">
            <v>21M141</v>
          </cell>
          <cell r="B2440" t="str">
            <v>Autres traumatismes et effets nocifs autres que les intoxications, niveau 1</v>
          </cell>
          <cell r="E2440" t="str">
            <v>D23</v>
          </cell>
          <cell r="F2440" t="str">
            <v>Toxicologie, Intoxications, Alcool</v>
          </cell>
        </row>
        <row r="2441">
          <cell r="A2441" t="str">
            <v>21M142</v>
          </cell>
          <cell r="B2441" t="str">
            <v>Autres traumatismes et effets nocifs autres que les intoxications, niveau 2</v>
          </cell>
          <cell r="E2441" t="str">
            <v>D23</v>
          </cell>
          <cell r="F2441" t="str">
            <v>Toxicologie, Intoxications, Alcool</v>
          </cell>
        </row>
        <row r="2442">
          <cell r="A2442" t="str">
            <v>21M143</v>
          </cell>
          <cell r="B2442" t="str">
            <v>Autres traumatismes et effets nocifs autres que les intoxications, niveau 3</v>
          </cell>
          <cell r="E2442" t="str">
            <v>D23</v>
          </cell>
          <cell r="F2442" t="str">
            <v>Toxicologie, Intoxications, Alcool</v>
          </cell>
        </row>
        <row r="2443">
          <cell r="A2443" t="str">
            <v>21M144</v>
          </cell>
          <cell r="B2443" t="str">
            <v>Autres traumatismes et effets nocifs autres que les intoxications, niveau 4</v>
          </cell>
          <cell r="E2443" t="str">
            <v>D23</v>
          </cell>
          <cell r="F2443" t="str">
            <v>Toxicologie, Intoxications, Alcool</v>
          </cell>
        </row>
        <row r="2444">
          <cell r="A2444" t="str">
            <v>21M14T</v>
          </cell>
          <cell r="B2444" t="str">
            <v>Autres traumatismes et effets nocifs autres que les intoxications, très courte durée</v>
          </cell>
          <cell r="E2444" t="str">
            <v>D23</v>
          </cell>
          <cell r="F2444" t="str">
            <v>Toxicologie, Intoxications, Alcool</v>
          </cell>
        </row>
        <row r="2445">
          <cell r="A2445" t="str">
            <v>21M151</v>
          </cell>
          <cell r="B2445" t="str">
            <v>Rejets de greffe, niveau 1</v>
          </cell>
          <cell r="E2445" t="str">
            <v>D26</v>
          </cell>
          <cell r="F2445" t="str">
            <v>Activités inter spécialités, suivi thérapeutique d'affections connues</v>
          </cell>
        </row>
        <row r="2446">
          <cell r="A2446" t="str">
            <v>21M152</v>
          </cell>
          <cell r="B2446" t="str">
            <v>Rejets de greffe, niveau 2</v>
          </cell>
          <cell r="E2446" t="str">
            <v>D26</v>
          </cell>
          <cell r="F2446" t="str">
            <v>Activités inter spécialités, suivi thérapeutique d'affections connues</v>
          </cell>
        </row>
        <row r="2447">
          <cell r="A2447" t="str">
            <v>21M153</v>
          </cell>
          <cell r="B2447" t="str">
            <v>Rejets de greffe, niveau 3</v>
          </cell>
          <cell r="E2447" t="str">
            <v>D26</v>
          </cell>
          <cell r="F2447" t="str">
            <v>Activités inter spécialités, suivi thérapeutique d'affections connues</v>
          </cell>
        </row>
        <row r="2448">
          <cell r="A2448" t="str">
            <v>21M154</v>
          </cell>
          <cell r="B2448" t="str">
            <v>Rejets de greffe, niveau 4</v>
          </cell>
          <cell r="E2448" t="str">
            <v>D26</v>
          </cell>
          <cell r="F2448" t="str">
            <v>Activités inter spécialités, suivi thérapeutique d'affections connues</v>
          </cell>
        </row>
        <row r="2449">
          <cell r="A2449" t="str">
            <v>21M15T</v>
          </cell>
          <cell r="B2449" t="str">
            <v>Rejets de greffe, très courte durée</v>
          </cell>
          <cell r="E2449" t="str">
            <v>D26</v>
          </cell>
          <cell r="F2449" t="str">
            <v>Activités inter spécialités, suivi thérapeutique d'affections connues</v>
          </cell>
        </row>
        <row r="2450">
          <cell r="A2450" t="str">
            <v>21M161</v>
          </cell>
          <cell r="B2450" t="str">
            <v>Autres complications iatrogéniques non classées ailleurs, niveau 1</v>
          </cell>
          <cell r="E2450" t="str">
            <v>D23</v>
          </cell>
          <cell r="F2450" t="str">
            <v>Toxicologie, Intoxications, Alcool</v>
          </cell>
        </row>
        <row r="2451">
          <cell r="A2451" t="str">
            <v>21M162</v>
          </cell>
          <cell r="B2451" t="str">
            <v>Autres complications iatrogéniques non classées ailleurs, niveau 2</v>
          </cell>
          <cell r="E2451" t="str">
            <v>D23</v>
          </cell>
          <cell r="F2451" t="str">
            <v>Toxicologie, Intoxications, Alcool</v>
          </cell>
        </row>
        <row r="2452">
          <cell r="A2452" t="str">
            <v>21M163</v>
          </cell>
          <cell r="B2452" t="str">
            <v>Autres complications iatrogéniques non classées ailleurs, niveau 3</v>
          </cell>
          <cell r="E2452" t="str">
            <v>D23</v>
          </cell>
          <cell r="F2452" t="str">
            <v>Toxicologie, Intoxications, Alcool</v>
          </cell>
        </row>
        <row r="2453">
          <cell r="A2453" t="str">
            <v>21M164</v>
          </cell>
          <cell r="B2453" t="str">
            <v>Autres complications iatrogéniques non classées ailleurs, niveau 4</v>
          </cell>
          <cell r="E2453" t="str">
            <v>D23</v>
          </cell>
          <cell r="F2453" t="str">
            <v>Toxicologie, Intoxications, Alcool</v>
          </cell>
        </row>
        <row r="2454">
          <cell r="A2454" t="str">
            <v>21M16T</v>
          </cell>
          <cell r="B2454" t="str">
            <v>Autres complications iatrogéniques non classées ailleurs, très courte durée</v>
          </cell>
          <cell r="E2454" t="str">
            <v>D23</v>
          </cell>
          <cell r="F2454" t="str">
            <v>Toxicologie, Intoxications, Alcool</v>
          </cell>
        </row>
        <row r="2455">
          <cell r="A2455" t="str">
            <v>22C021</v>
          </cell>
          <cell r="B2455" t="str">
            <v>Brûlures non étendues avec greffe cutanée, niveau 1</v>
          </cell>
          <cell r="E2455" t="str">
            <v>D21</v>
          </cell>
          <cell r="F2455" t="str">
            <v>Brûlures</v>
          </cell>
        </row>
        <row r="2456">
          <cell r="A2456" t="str">
            <v>22C022</v>
          </cell>
          <cell r="B2456" t="str">
            <v>Brûlures non étendues avec greffe cutanée, niveau 2</v>
          </cell>
          <cell r="E2456" t="str">
            <v>D21</v>
          </cell>
          <cell r="F2456" t="str">
            <v>Brûlures</v>
          </cell>
        </row>
        <row r="2457">
          <cell r="A2457" t="str">
            <v>22C023</v>
          </cell>
          <cell r="B2457" t="str">
            <v>Brûlures non étendues avec greffe cutanée, niveau 3</v>
          </cell>
          <cell r="E2457" t="str">
            <v>D21</v>
          </cell>
          <cell r="F2457" t="str">
            <v>Brûlures</v>
          </cell>
        </row>
        <row r="2458">
          <cell r="A2458" t="str">
            <v>22C024</v>
          </cell>
          <cell r="B2458" t="str">
            <v>Brûlures non étendues avec greffe cutanée, niveau 4</v>
          </cell>
          <cell r="E2458" t="str">
            <v>D21</v>
          </cell>
          <cell r="F2458" t="str">
            <v>Brûlures</v>
          </cell>
        </row>
        <row r="2459">
          <cell r="A2459" t="str">
            <v>22C02J</v>
          </cell>
          <cell r="B2459" t="str">
            <v>Brûlures non étendues avec greffe cutanée, en ambulatoire</v>
          </cell>
          <cell r="E2459" t="str">
            <v>D21</v>
          </cell>
          <cell r="F2459" t="str">
            <v>Brûlures</v>
          </cell>
        </row>
        <row r="2460">
          <cell r="A2460" t="str">
            <v>22C031</v>
          </cell>
          <cell r="B2460" t="str">
            <v>Brûlures non étendues avec parages de plaie ou autres interventions chirurgicales, niveau 1</v>
          </cell>
          <cell r="E2460" t="str">
            <v>D21</v>
          </cell>
          <cell r="F2460" t="str">
            <v>Brûlures</v>
          </cell>
        </row>
        <row r="2461">
          <cell r="A2461" t="str">
            <v>22C032</v>
          </cell>
          <cell r="B2461" t="str">
            <v>Brûlures non étendues avec parages de plaie ou autres interventions chirurgicales, niveau 2</v>
          </cell>
          <cell r="E2461" t="str">
            <v>D21</v>
          </cell>
          <cell r="F2461" t="str">
            <v>Brûlures</v>
          </cell>
        </row>
        <row r="2462">
          <cell r="A2462" t="str">
            <v>22C033</v>
          </cell>
          <cell r="B2462" t="str">
            <v>Brûlures non étendues avec parages de plaie ou autres interventions chirurgicales, niveau 3</v>
          </cell>
          <cell r="E2462" t="str">
            <v>D21</v>
          </cell>
          <cell r="F2462" t="str">
            <v>Brûlures</v>
          </cell>
        </row>
        <row r="2463">
          <cell r="A2463" t="str">
            <v>22C034</v>
          </cell>
          <cell r="B2463" t="str">
            <v>Brûlures non étendues avec parages de plaie ou autres interventions chirurgicales, niveau 4</v>
          </cell>
          <cell r="E2463" t="str">
            <v>D21</v>
          </cell>
          <cell r="F2463" t="str">
            <v>Brûlures</v>
          </cell>
        </row>
        <row r="2464">
          <cell r="A2464" t="str">
            <v>22K02J</v>
          </cell>
          <cell r="B2464" t="str">
            <v>Brûlures sans acte opératoire, avec anesthésie, en ambulatoire</v>
          </cell>
          <cell r="E2464" t="str">
            <v>D21</v>
          </cell>
          <cell r="F2464" t="str">
            <v>Brûlures</v>
          </cell>
        </row>
        <row r="2465">
          <cell r="A2465" t="str">
            <v>22M021</v>
          </cell>
          <cell r="B2465" t="str">
            <v>Brûlures et gelures non étendues sans intervention chirurgicale, niveau 1</v>
          </cell>
          <cell r="E2465" t="str">
            <v>D21</v>
          </cell>
          <cell r="F2465" t="str">
            <v>Brûlures</v>
          </cell>
        </row>
        <row r="2466">
          <cell r="A2466" t="str">
            <v>22M022</v>
          </cell>
          <cell r="B2466" t="str">
            <v>Brûlures et gelures non étendues sans intervention chirurgicale, niveau 2</v>
          </cell>
          <cell r="E2466" t="str">
            <v>D21</v>
          </cell>
          <cell r="F2466" t="str">
            <v>Brûlures</v>
          </cell>
        </row>
        <row r="2467">
          <cell r="A2467" t="str">
            <v>22M023</v>
          </cell>
          <cell r="B2467" t="str">
            <v>Brûlures et gelures non étendues sans intervention chirurgicale, niveau 3</v>
          </cell>
          <cell r="E2467" t="str">
            <v>D21</v>
          </cell>
          <cell r="F2467" t="str">
            <v>Brûlures</v>
          </cell>
        </row>
        <row r="2468">
          <cell r="A2468" t="str">
            <v>22M024</v>
          </cell>
          <cell r="B2468" t="str">
            <v>Brûlures et gelures non étendues sans intervention chirurgicale, niveau 4</v>
          </cell>
          <cell r="E2468" t="str">
            <v>D21</v>
          </cell>
          <cell r="F2468" t="str">
            <v>Brûlures</v>
          </cell>
        </row>
        <row r="2469">
          <cell r="A2469" t="str">
            <v>22M02T</v>
          </cell>
          <cell r="B2469" t="str">
            <v>Brûlures et gelures non étendues sans intervention chirurgicale, très courte durée</v>
          </cell>
          <cell r="E2469" t="str">
            <v>D21</v>
          </cell>
          <cell r="F2469" t="str">
            <v>Brûlures</v>
          </cell>
        </row>
        <row r="2470">
          <cell r="A2470" t="str">
            <v>22Z021</v>
          </cell>
          <cell r="B2470" t="str">
            <v>Brûlures étendues, niveau 1</v>
          </cell>
          <cell r="E2470" t="str">
            <v>D21</v>
          </cell>
          <cell r="F2470" t="str">
            <v>Brûlures</v>
          </cell>
        </row>
        <row r="2471">
          <cell r="A2471" t="str">
            <v>22Z022</v>
          </cell>
          <cell r="B2471" t="str">
            <v>Brûlures étendues, niveau 2</v>
          </cell>
          <cell r="E2471" t="str">
            <v>D21</v>
          </cell>
          <cell r="F2471" t="str">
            <v>Brûlures</v>
          </cell>
        </row>
        <row r="2472">
          <cell r="A2472" t="str">
            <v>22Z023</v>
          </cell>
          <cell r="B2472" t="str">
            <v>Brûlures étendues, niveau 3</v>
          </cell>
          <cell r="E2472" t="str">
            <v>D21</v>
          </cell>
          <cell r="F2472" t="str">
            <v>Brûlures</v>
          </cell>
        </row>
        <row r="2473">
          <cell r="A2473" t="str">
            <v>22Z024</v>
          </cell>
          <cell r="B2473" t="str">
            <v>Brûlures étendues, niveau 4</v>
          </cell>
          <cell r="E2473" t="str">
            <v>D21</v>
          </cell>
          <cell r="F2473" t="str">
            <v>Brûlures</v>
          </cell>
        </row>
        <row r="2474">
          <cell r="A2474" t="str">
            <v>22Z03Z</v>
          </cell>
          <cell r="B2474" t="str">
            <v>Brûlures avec transfert vers un autre établissement MCO : séjours de moins de 2 jours</v>
          </cell>
          <cell r="E2474" t="str">
            <v>D21</v>
          </cell>
          <cell r="F2474" t="str">
            <v>Brûlures</v>
          </cell>
        </row>
        <row r="2475">
          <cell r="A2475" t="str">
            <v>23C021</v>
          </cell>
          <cell r="B2475" t="str">
            <v>Interventions chirurgicales avec autres motifs de recours aux services de santé, niveau 1</v>
          </cell>
          <cell r="E2475" t="str">
            <v>D26</v>
          </cell>
          <cell r="F2475" t="str">
            <v>Activités inter spécialités, suivi thérapeutique d'affections connues</v>
          </cell>
        </row>
        <row r="2476">
          <cell r="A2476" t="str">
            <v>23C022</v>
          </cell>
          <cell r="B2476" t="str">
            <v>Interventions chirurgicales avec autres motifs de recours aux services de santé, niveau 2</v>
          </cell>
          <cell r="E2476" t="str">
            <v>D26</v>
          </cell>
          <cell r="F2476" t="str">
            <v>Activités inter spécialités, suivi thérapeutique d'affections connues</v>
          </cell>
        </row>
        <row r="2477">
          <cell r="A2477" t="str">
            <v>23C023</v>
          </cell>
          <cell r="B2477" t="str">
            <v>Interventions chirurgicales avec autres motifs de recours aux services de santé, niveau 3</v>
          </cell>
          <cell r="E2477" t="str">
            <v>D26</v>
          </cell>
          <cell r="F2477" t="str">
            <v>Activités inter spécialités, suivi thérapeutique d'affections connues</v>
          </cell>
        </row>
        <row r="2478">
          <cell r="A2478" t="str">
            <v>23C024</v>
          </cell>
          <cell r="B2478" t="str">
            <v>Interventions chirurgicales avec autres motifs de recours aux services de santé, niveau 4</v>
          </cell>
          <cell r="E2478" t="str">
            <v>D26</v>
          </cell>
          <cell r="F2478" t="str">
            <v>Activités inter spécialités, suivi thérapeutique d'affections connues</v>
          </cell>
        </row>
        <row r="2479">
          <cell r="A2479" t="str">
            <v>23C02J</v>
          </cell>
          <cell r="B2479" t="str">
            <v>Interventions chirurgicales avec autres motifs de recours aux services de santé, en ambulatoire</v>
          </cell>
          <cell r="E2479" t="str">
            <v>D26</v>
          </cell>
          <cell r="F2479" t="str">
            <v>Activités inter spécialités, suivi thérapeutique d'affections connues</v>
          </cell>
        </row>
        <row r="2480">
          <cell r="A2480" t="str">
            <v>23K02Z</v>
          </cell>
          <cell r="B2480" t="str">
            <v>Explorations nocturnes et apparentées : séjours de moins de 2 jours</v>
          </cell>
          <cell r="E2480" t="str">
            <v>D26</v>
          </cell>
          <cell r="F2480" t="str">
            <v>Activités inter spécialités, suivi thérapeutique d'affections connues</v>
          </cell>
        </row>
        <row r="2481">
          <cell r="A2481" t="str">
            <v>23K03J</v>
          </cell>
          <cell r="B2481" t="str">
            <v>Motifs de recours de la CMD 23 sans acte opératoire, avec anesthésie, en ambulatoire</v>
          </cell>
          <cell r="E2481" t="str">
            <v>D26</v>
          </cell>
          <cell r="F2481" t="str">
            <v>Activités inter spécialités, suivi thérapeutique d'affections connues</v>
          </cell>
        </row>
        <row r="2482">
          <cell r="A2482" t="str">
            <v>23M02T</v>
          </cell>
          <cell r="B2482" t="str">
            <v>Rééducation, très courte durée</v>
          </cell>
          <cell r="E2482" t="str">
            <v>D26</v>
          </cell>
          <cell r="F2482" t="str">
            <v>Activités inter spécialités, suivi thérapeutique d'affections connues</v>
          </cell>
        </row>
        <row r="2483">
          <cell r="A2483" t="str">
            <v>23M02Z</v>
          </cell>
          <cell r="B2483" t="str">
            <v>Rééducation</v>
          </cell>
          <cell r="E2483" t="str">
            <v>D26</v>
          </cell>
          <cell r="F2483" t="str">
            <v>Activités inter spécialités, suivi thérapeutique d'affections connues</v>
          </cell>
        </row>
        <row r="2484">
          <cell r="A2484" t="str">
            <v>23M061</v>
          </cell>
          <cell r="B2484" t="str">
            <v>Autres facteurs influant sur l'état de santé, niveau 1</v>
          </cell>
          <cell r="E2484" t="str">
            <v>D26</v>
          </cell>
          <cell r="F2484" t="str">
            <v>Activités inter spécialités, suivi thérapeutique d'affections connues</v>
          </cell>
        </row>
        <row r="2485">
          <cell r="A2485" t="str">
            <v>23M062</v>
          </cell>
          <cell r="B2485" t="str">
            <v>Autres facteurs influant sur l'état de santé, niveau 2</v>
          </cell>
          <cell r="E2485" t="str">
            <v>D26</v>
          </cell>
          <cell r="F2485" t="str">
            <v>Activités inter spécialités, suivi thérapeutique d'affections connues</v>
          </cell>
        </row>
        <row r="2486">
          <cell r="A2486" t="str">
            <v>23M063</v>
          </cell>
          <cell r="B2486" t="str">
            <v>Autres facteurs influant sur l'état de santé, niveau 3</v>
          </cell>
          <cell r="E2486" t="str">
            <v>D26</v>
          </cell>
          <cell r="F2486" t="str">
            <v>Activités inter spécialités, suivi thérapeutique d'affections connues</v>
          </cell>
        </row>
        <row r="2487">
          <cell r="A2487" t="str">
            <v>23M064</v>
          </cell>
          <cell r="B2487" t="str">
            <v>Autres facteurs influant sur l'état de santé, niveau 4</v>
          </cell>
          <cell r="E2487" t="str">
            <v>D26</v>
          </cell>
          <cell r="F2487" t="str">
            <v>Activités inter spécialités, suivi thérapeutique d'affections connues</v>
          </cell>
        </row>
        <row r="2488">
          <cell r="A2488" t="str">
            <v>23M06T</v>
          </cell>
          <cell r="B2488" t="str">
            <v>Autres facteurs influant sur l'état de santé, très courte durée</v>
          </cell>
          <cell r="E2488" t="str">
            <v>D26</v>
          </cell>
          <cell r="F2488" t="str">
            <v>Activités inter spécialités, suivi thérapeutique d'affections connues</v>
          </cell>
        </row>
        <row r="2489">
          <cell r="A2489" t="str">
            <v>23M07J</v>
          </cell>
          <cell r="B2489" t="str">
            <v>Autres motifs de recours pour infection à VIH, en ambulatoire</v>
          </cell>
          <cell r="E2489" t="str">
            <v>D18</v>
          </cell>
          <cell r="F2489" t="str">
            <v>Maladies infectieuses (dont VIH)</v>
          </cell>
        </row>
        <row r="2490">
          <cell r="A2490" t="str">
            <v>23M08J</v>
          </cell>
          <cell r="B2490" t="str">
            <v>Autres motifs de recours chez un patient diabétique, en ambulatoire</v>
          </cell>
          <cell r="E2490" t="str">
            <v>D19</v>
          </cell>
          <cell r="F2490" t="str">
            <v>Endocrinologie</v>
          </cell>
        </row>
        <row r="2491">
          <cell r="A2491" t="str">
            <v>23M091</v>
          </cell>
          <cell r="B2491" t="str">
            <v>Chimiothérapie pour affections non tumorales, niveau 1</v>
          </cell>
          <cell r="E2491" t="str">
            <v>D17</v>
          </cell>
          <cell r="F2491" t="str">
            <v>Chimiothérapie, radiothérapie, hors séances</v>
          </cell>
        </row>
        <row r="2492">
          <cell r="A2492" t="str">
            <v>23M092</v>
          </cell>
          <cell r="B2492" t="str">
            <v>Chimiothérapie pour affections non tumorales, niveau 2</v>
          </cell>
          <cell r="E2492" t="str">
            <v>D17</v>
          </cell>
          <cell r="F2492" t="str">
            <v>Chimiothérapie, radiothérapie, hors séances</v>
          </cell>
        </row>
        <row r="2493">
          <cell r="A2493" t="str">
            <v>23M093</v>
          </cell>
          <cell r="B2493" t="str">
            <v>Chimiothérapie pour affections non tumorales, niveau 3</v>
          </cell>
          <cell r="E2493" t="str">
            <v>D17</v>
          </cell>
          <cell r="F2493" t="str">
            <v>Chimiothérapie, radiothérapie, hors séances</v>
          </cell>
        </row>
        <row r="2494">
          <cell r="A2494" t="str">
            <v>23M094</v>
          </cell>
          <cell r="B2494" t="str">
            <v>Chimiothérapie pour affections non tumorales, niveau 4</v>
          </cell>
          <cell r="E2494" t="str">
            <v>D17</v>
          </cell>
          <cell r="F2494" t="str">
            <v>Chimiothérapie, radiothérapie, hors séances</v>
          </cell>
        </row>
        <row r="2495">
          <cell r="A2495" t="str">
            <v>23M101</v>
          </cell>
          <cell r="B2495" t="str">
            <v>Soins de contrôle chirurgicaux, niveau 1</v>
          </cell>
          <cell r="E2495" t="str">
            <v>D26</v>
          </cell>
          <cell r="F2495" t="str">
            <v>Activités inter spécialités, suivi thérapeutique d'affections connues</v>
          </cell>
        </row>
        <row r="2496">
          <cell r="A2496" t="str">
            <v>23M102</v>
          </cell>
          <cell r="B2496" t="str">
            <v>Soins de contrôle chirurgicaux, niveau 2</v>
          </cell>
          <cell r="E2496" t="str">
            <v>D26</v>
          </cell>
          <cell r="F2496" t="str">
            <v>Activités inter spécialités, suivi thérapeutique d'affections connues</v>
          </cell>
        </row>
        <row r="2497">
          <cell r="A2497" t="str">
            <v>23M103</v>
          </cell>
          <cell r="B2497" t="str">
            <v>Soins de contrôle chirurgicaux, niveau 3</v>
          </cell>
          <cell r="E2497" t="str">
            <v>D26</v>
          </cell>
          <cell r="F2497" t="str">
            <v>Activités inter spécialités, suivi thérapeutique d'affections connues</v>
          </cell>
        </row>
        <row r="2498">
          <cell r="A2498" t="str">
            <v>23M104</v>
          </cell>
          <cell r="B2498" t="str">
            <v>Soins de contrôle chirurgicaux, niveau 4</v>
          </cell>
          <cell r="E2498" t="str">
            <v>D26</v>
          </cell>
          <cell r="F2498" t="str">
            <v>Activités inter spécialités, suivi thérapeutique d'affections connues</v>
          </cell>
        </row>
        <row r="2499">
          <cell r="A2499" t="str">
            <v>23M10T</v>
          </cell>
          <cell r="B2499" t="str">
            <v>Soins de contrôle chirurgicaux, très courte durée</v>
          </cell>
          <cell r="E2499" t="str">
            <v>D26</v>
          </cell>
          <cell r="F2499" t="str">
            <v>Activités inter spécialités, suivi thérapeutique d'affections connues</v>
          </cell>
        </row>
        <row r="2500">
          <cell r="A2500" t="str">
            <v>23M111</v>
          </cell>
          <cell r="B2500" t="str">
            <v>Autres motifs concernant majoritairement la petite enfance, niveau 1</v>
          </cell>
          <cell r="E2500" t="str">
            <v>D26</v>
          </cell>
          <cell r="F2500" t="str">
            <v>Activités inter spécialités, suivi thérapeutique d'affections connues</v>
          </cell>
        </row>
        <row r="2501">
          <cell r="A2501" t="str">
            <v>23M112</v>
          </cell>
          <cell r="B2501" t="str">
            <v>Autres motifs concernant majoritairement la petite enfance, niveau 2</v>
          </cell>
          <cell r="E2501" t="str">
            <v>D26</v>
          </cell>
          <cell r="F2501" t="str">
            <v>Activités inter spécialités, suivi thérapeutique d'affections connues</v>
          </cell>
        </row>
        <row r="2502">
          <cell r="A2502" t="str">
            <v>23M113</v>
          </cell>
          <cell r="B2502" t="str">
            <v>Autres motifs concernant majoritairement la petite enfance, niveau 3</v>
          </cell>
          <cell r="E2502" t="str">
            <v>D26</v>
          </cell>
          <cell r="F2502" t="str">
            <v>Activités inter spécialités, suivi thérapeutique d'affections connues</v>
          </cell>
        </row>
        <row r="2503">
          <cell r="A2503" t="str">
            <v>23M114</v>
          </cell>
          <cell r="B2503" t="str">
            <v>Autres motifs concernant majoritairement la petite enfance, niveau 4</v>
          </cell>
          <cell r="E2503" t="str">
            <v>D26</v>
          </cell>
          <cell r="F2503" t="str">
            <v>Activités inter spécialités, suivi thérapeutique d'affections connues</v>
          </cell>
        </row>
        <row r="2504">
          <cell r="A2504" t="str">
            <v>23M11T</v>
          </cell>
          <cell r="B2504" t="str">
            <v>Autres motifs concernant majoritairement la petite enfance, très courte durée</v>
          </cell>
          <cell r="E2504" t="str">
            <v>D26</v>
          </cell>
          <cell r="F2504" t="str">
            <v>Activités inter spécialités, suivi thérapeutique d'affections connues</v>
          </cell>
        </row>
        <row r="2505">
          <cell r="A2505" t="str">
            <v>23M13Z</v>
          </cell>
          <cell r="B2505" t="str">
            <v>Désensibilisations nécessitant une hospitalisation</v>
          </cell>
          <cell r="E2505" t="str">
            <v>D26</v>
          </cell>
          <cell r="F2505" t="str">
            <v>Activités inter spécialités, suivi thérapeutique d'affections connues</v>
          </cell>
        </row>
        <row r="2506">
          <cell r="A2506" t="str">
            <v>23M14Z</v>
          </cell>
          <cell r="B2506" t="str">
            <v>Traitements prophylactiques</v>
          </cell>
          <cell r="E2506" t="str">
            <v>D26</v>
          </cell>
          <cell r="F2506" t="str">
            <v>Activités inter spécialités, suivi thérapeutique d'affections connues</v>
          </cell>
        </row>
        <row r="2507">
          <cell r="A2507" t="str">
            <v>23M15Z</v>
          </cell>
          <cell r="B2507" t="str">
            <v>Actes non effectués en raison d'une contre-indication</v>
          </cell>
          <cell r="E2507" t="str">
            <v>D26</v>
          </cell>
          <cell r="F2507" t="str">
            <v>Activités inter spécialités, suivi thérapeutique d'affections connues</v>
          </cell>
        </row>
        <row r="2508">
          <cell r="A2508" t="str">
            <v>23M16T</v>
          </cell>
          <cell r="B2508" t="str">
            <v>Convalescences et autres motifs sociaux, très courte durée</v>
          </cell>
          <cell r="E2508" t="str">
            <v>D26</v>
          </cell>
          <cell r="F2508" t="str">
            <v>Activités inter spécialités, suivi thérapeutique d'affections connues</v>
          </cell>
        </row>
        <row r="2509">
          <cell r="A2509" t="str">
            <v>23M16Z</v>
          </cell>
          <cell r="B2509" t="str">
            <v>Convalescences et autres motifs sociaux</v>
          </cell>
          <cell r="E2509" t="str">
            <v>D26</v>
          </cell>
          <cell r="F2509" t="str">
            <v>Activités inter spécialités, suivi thérapeutique d'affections connues</v>
          </cell>
        </row>
        <row r="2510">
          <cell r="A2510" t="str">
            <v>23M18Z</v>
          </cell>
          <cell r="B2510" t="str">
            <v>Tests allergologiques nécessitant une hospitalisation</v>
          </cell>
          <cell r="E2510" t="str">
            <v>D26</v>
          </cell>
          <cell r="F2510" t="str">
            <v>Activités inter spécialités, suivi thérapeutique d'affections connues</v>
          </cell>
        </row>
        <row r="2511">
          <cell r="A2511" t="str">
            <v>23M19Z</v>
          </cell>
          <cell r="B2511" t="str">
            <v>Explorations et surveillance pour autres motifs de recours aux soins</v>
          </cell>
          <cell r="E2511" t="str">
            <v>D26</v>
          </cell>
          <cell r="F2511" t="str">
            <v>Activités inter spécialités, suivi thérapeutique d'affections connues</v>
          </cell>
        </row>
        <row r="2512">
          <cell r="A2512" t="str">
            <v>23M20T</v>
          </cell>
          <cell r="B2512" t="str">
            <v>Autres symptômes et motifs de recours aux soins de la CMD 23, très courte durée</v>
          </cell>
          <cell r="E2512" t="str">
            <v>D26</v>
          </cell>
          <cell r="F2512" t="str">
            <v>Activités inter spécialités, suivi thérapeutique d'affections connues</v>
          </cell>
        </row>
        <row r="2513">
          <cell r="A2513" t="str">
            <v>23M20Z</v>
          </cell>
          <cell r="B2513" t="str">
            <v>Autres symptômes et motifs de recours aux soins de la CMD 23</v>
          </cell>
          <cell r="E2513" t="str">
            <v>D26</v>
          </cell>
          <cell r="F2513" t="str">
            <v>Activités inter spécialités, suivi thérapeutique d'affections connues</v>
          </cell>
        </row>
        <row r="2514">
          <cell r="A2514" t="str">
            <v>23Z02T</v>
          </cell>
          <cell r="B2514" t="str">
            <v>Soins Palliatifs, avec ou sans acte, très courte durée</v>
          </cell>
          <cell r="E2514" t="str">
            <v>D24</v>
          </cell>
          <cell r="F2514" t="str">
            <v>Douleurs chroniques, Soins palliatifs</v>
          </cell>
        </row>
        <row r="2515">
          <cell r="A2515" t="str">
            <v>23Z02Z</v>
          </cell>
          <cell r="B2515" t="str">
            <v>Soins Palliatifs, avec ou sans acte</v>
          </cell>
          <cell r="E2515" t="str">
            <v>D24</v>
          </cell>
          <cell r="F2515" t="str">
            <v>Douleurs chroniques, Soins palliatifs</v>
          </cell>
        </row>
        <row r="2516">
          <cell r="A2516" t="str">
            <v>23Z03Z</v>
          </cell>
          <cell r="B2516" t="str">
            <v>Interventions de confort et autres interventions non prises en charge par l'assurance maladie obligatoire</v>
          </cell>
          <cell r="E2516" t="str">
            <v>D26</v>
          </cell>
          <cell r="F2516" t="str">
            <v>Activités inter spécialités, suivi thérapeutique d'affections connues</v>
          </cell>
        </row>
        <row r="2517">
          <cell r="A2517" t="str">
            <v>25C021</v>
          </cell>
          <cell r="B2517" t="str">
            <v>Interventions pour maladie due au VIH, niveau 1</v>
          </cell>
          <cell r="E2517" t="str">
            <v>D26</v>
          </cell>
          <cell r="F2517" t="str">
            <v>Activités inter spécialités, suivi thérapeutique d'affections connues</v>
          </cell>
        </row>
        <row r="2518">
          <cell r="A2518" t="str">
            <v>25C022</v>
          </cell>
          <cell r="B2518" t="str">
            <v>Interventions pour maladie due au VIH, niveau 2</v>
          </cell>
          <cell r="E2518" t="str">
            <v>D26</v>
          </cell>
          <cell r="F2518" t="str">
            <v>Activités inter spécialités, suivi thérapeutique d'affections connues</v>
          </cell>
        </row>
        <row r="2519">
          <cell r="A2519" t="str">
            <v>25C023</v>
          </cell>
          <cell r="B2519" t="str">
            <v>Interventions pour maladie due au VIH, niveau 3</v>
          </cell>
          <cell r="E2519" t="str">
            <v>D26</v>
          </cell>
          <cell r="F2519" t="str">
            <v>Activités inter spécialités, suivi thérapeutique d'affections connues</v>
          </cell>
        </row>
        <row r="2520">
          <cell r="A2520" t="str">
            <v>25C024</v>
          </cell>
          <cell r="B2520" t="str">
            <v>Interventions pour maladie due au VIH, niveau 4</v>
          </cell>
          <cell r="E2520" t="str">
            <v>D26</v>
          </cell>
          <cell r="F2520" t="str">
            <v>Activités inter spécialités, suivi thérapeutique d'affections connues</v>
          </cell>
        </row>
        <row r="2521">
          <cell r="A2521" t="str">
            <v>25M02A</v>
          </cell>
          <cell r="B2521" t="str">
            <v>Autres maladies dues au VIH</v>
          </cell>
          <cell r="E2521" t="str">
            <v>D18</v>
          </cell>
          <cell r="F2521" t="str">
            <v>Maladies infectieuses (dont VIH)</v>
          </cell>
        </row>
        <row r="2522">
          <cell r="A2522" t="str">
            <v>25M02B</v>
          </cell>
          <cell r="B2522" t="str">
            <v>Maladies dues au VIH, avec une seule complication infectieuse</v>
          </cell>
          <cell r="E2522" t="str">
            <v>D18</v>
          </cell>
          <cell r="F2522" t="str">
            <v>Maladies infectieuses (dont VIH)</v>
          </cell>
        </row>
        <row r="2523">
          <cell r="A2523" t="str">
            <v>25M02C</v>
          </cell>
          <cell r="B2523" t="str">
            <v>Maladies dues au VIH, avec plusieurs complications infectieuses</v>
          </cell>
          <cell r="E2523" t="str">
            <v>D18</v>
          </cell>
          <cell r="F2523" t="str">
            <v>Maladies infectieuses (dont VIH)</v>
          </cell>
        </row>
        <row r="2524">
          <cell r="A2524" t="str">
            <v>25M02T</v>
          </cell>
          <cell r="B2524" t="str">
            <v>Autres maladies dues au VIH, très courte durée</v>
          </cell>
          <cell r="E2524" t="str">
            <v>D18</v>
          </cell>
          <cell r="F2524" t="str">
            <v>Maladies infectieuses (dont VIH)</v>
          </cell>
        </row>
        <row r="2525">
          <cell r="A2525" t="str">
            <v>25Z02E</v>
          </cell>
          <cell r="B2525" t="str">
            <v>Maladies dues au VIH, avec décès</v>
          </cell>
          <cell r="E2525" t="str">
            <v>D18</v>
          </cell>
          <cell r="F2525" t="str">
            <v>Maladies infectieuses (dont VIH)</v>
          </cell>
        </row>
        <row r="2526">
          <cell r="A2526" t="str">
            <v>25Z031</v>
          </cell>
          <cell r="B2526" t="str">
            <v>Maladies dues au VIH, âge inférieur à 13 ans, niveau 1</v>
          </cell>
          <cell r="E2526" t="str">
            <v>D18</v>
          </cell>
          <cell r="F2526" t="str">
            <v>Maladies infectieuses (dont VIH)</v>
          </cell>
        </row>
        <row r="2527">
          <cell r="A2527" t="str">
            <v>25Z032</v>
          </cell>
          <cell r="B2527" t="str">
            <v>Maladies dues au VIH, âge inférieur à 13 ans, niveau 2</v>
          </cell>
          <cell r="E2527" t="str">
            <v>D18</v>
          </cell>
          <cell r="F2527" t="str">
            <v>Maladies infectieuses (dont VIH)</v>
          </cell>
        </row>
        <row r="2528">
          <cell r="A2528" t="str">
            <v>25Z033</v>
          </cell>
          <cell r="B2528" t="str">
            <v>Maladies dues au VIH, âge inférieur à 13 ans, niveau 3</v>
          </cell>
          <cell r="E2528" t="str">
            <v>D18</v>
          </cell>
          <cell r="F2528" t="str">
            <v>Maladies infectieuses (dont VIH)</v>
          </cell>
        </row>
        <row r="2529">
          <cell r="A2529" t="str">
            <v>25Z034</v>
          </cell>
          <cell r="B2529" t="str">
            <v>Maladies dues au VIH, âge inférieur à 13 ans, niveau 4</v>
          </cell>
          <cell r="E2529" t="str">
            <v>D18</v>
          </cell>
          <cell r="F2529" t="str">
            <v>Maladies infectieuses (dont VIH)</v>
          </cell>
        </row>
        <row r="2530">
          <cell r="A2530" t="str">
            <v>26C021</v>
          </cell>
          <cell r="B2530" t="str">
            <v>Interventions pour traumatismes multiples graves, niveau 1</v>
          </cell>
          <cell r="E2530" t="str">
            <v>D03</v>
          </cell>
          <cell r="F2530" t="str">
            <v>Traumatismes multiples ou complexes graves</v>
          </cell>
        </row>
        <row r="2531">
          <cell r="A2531" t="str">
            <v>26C022</v>
          </cell>
          <cell r="B2531" t="str">
            <v>Interventions pour traumatismes multiples graves, niveau 2</v>
          </cell>
          <cell r="E2531" t="str">
            <v>D03</v>
          </cell>
          <cell r="F2531" t="str">
            <v>Traumatismes multiples ou complexes graves</v>
          </cell>
        </row>
        <row r="2532">
          <cell r="A2532" t="str">
            <v>26C023</v>
          </cell>
          <cell r="B2532" t="str">
            <v>Interventions pour traumatismes multiples graves, niveau 3</v>
          </cell>
          <cell r="E2532" t="str">
            <v>D03</v>
          </cell>
          <cell r="F2532" t="str">
            <v>Traumatismes multiples ou complexes graves</v>
          </cell>
        </row>
        <row r="2533">
          <cell r="A2533" t="str">
            <v>26C024</v>
          </cell>
          <cell r="B2533" t="str">
            <v>Interventions pour traumatismes multiples graves, niveau 4</v>
          </cell>
          <cell r="E2533" t="str">
            <v>D03</v>
          </cell>
          <cell r="F2533" t="str">
            <v>Traumatismes multiples ou complexes graves</v>
          </cell>
        </row>
        <row r="2534">
          <cell r="A2534" t="str">
            <v>26M021</v>
          </cell>
          <cell r="B2534" t="str">
            <v>Traumatismes multiples graves, niveau 1</v>
          </cell>
          <cell r="E2534" t="str">
            <v>D03</v>
          </cell>
          <cell r="F2534" t="str">
            <v>Traumatismes multiples ou complexes graves</v>
          </cell>
        </row>
        <row r="2535">
          <cell r="A2535" t="str">
            <v>26M022</v>
          </cell>
          <cell r="B2535" t="str">
            <v>Traumatismes multiples graves, niveau 2</v>
          </cell>
          <cell r="E2535" t="str">
            <v>D03</v>
          </cell>
          <cell r="F2535" t="str">
            <v>Traumatismes multiples ou complexes graves</v>
          </cell>
        </row>
        <row r="2536">
          <cell r="A2536" t="str">
            <v>26M023</v>
          </cell>
          <cell r="B2536" t="str">
            <v>Traumatismes multiples graves, niveau 3</v>
          </cell>
          <cell r="E2536" t="str">
            <v>D03</v>
          </cell>
          <cell r="F2536" t="str">
            <v>Traumatismes multiples ou complexes graves</v>
          </cell>
        </row>
        <row r="2537">
          <cell r="A2537" t="str">
            <v>26M024</v>
          </cell>
          <cell r="B2537" t="str">
            <v>Traumatismes multiples graves, niveau 4</v>
          </cell>
          <cell r="E2537" t="str">
            <v>D03</v>
          </cell>
          <cell r="F2537" t="str">
            <v>Traumatismes multiples ou complexes graves</v>
          </cell>
        </row>
        <row r="2538">
          <cell r="A2538" t="str">
            <v>27C021</v>
          </cell>
          <cell r="B2538" t="str">
            <v>Transplantations hépatiques, niveau 1</v>
          </cell>
          <cell r="E2538" t="str">
            <v>D25</v>
          </cell>
          <cell r="F2538" t="str">
            <v>Transplant. d'organes</v>
          </cell>
        </row>
        <row r="2539">
          <cell r="A2539" t="str">
            <v>27C022</v>
          </cell>
          <cell r="B2539" t="str">
            <v>Transplantations hépatiques, niveau 2</v>
          </cell>
          <cell r="E2539" t="str">
            <v>D25</v>
          </cell>
          <cell r="F2539" t="str">
            <v>Transplant. d'organes</v>
          </cell>
        </row>
        <row r="2540">
          <cell r="A2540" t="str">
            <v>27C023</v>
          </cell>
          <cell r="B2540" t="str">
            <v>Transplantations hépatiques, niveau 3</v>
          </cell>
          <cell r="E2540" t="str">
            <v>D25</v>
          </cell>
          <cell r="F2540" t="str">
            <v>Transplant. d'organes</v>
          </cell>
        </row>
        <row r="2541">
          <cell r="A2541" t="str">
            <v>27C024</v>
          </cell>
          <cell r="B2541" t="str">
            <v>Transplantations hépatiques, niveau 4</v>
          </cell>
          <cell r="E2541" t="str">
            <v>D25</v>
          </cell>
          <cell r="F2541" t="str">
            <v>Transplant. d'organes</v>
          </cell>
        </row>
        <row r="2542">
          <cell r="A2542" t="str">
            <v>27C031</v>
          </cell>
          <cell r="B2542" t="str">
            <v>Transplantations pancréatiques, niveau 1</v>
          </cell>
          <cell r="E2542" t="str">
            <v>D25</v>
          </cell>
          <cell r="F2542" t="str">
            <v>Transplant. d'organes</v>
          </cell>
        </row>
        <row r="2543">
          <cell r="A2543" t="str">
            <v>27C032</v>
          </cell>
          <cell r="B2543" t="str">
            <v>Transplantations pancréatiques, niveau 2</v>
          </cell>
          <cell r="E2543" t="str">
            <v>D25</v>
          </cell>
          <cell r="F2543" t="str">
            <v>Transplant. d'organes</v>
          </cell>
        </row>
        <row r="2544">
          <cell r="A2544" t="str">
            <v>27C033</v>
          </cell>
          <cell r="B2544" t="str">
            <v>Transplantations pancréatiques, niveau 3</v>
          </cell>
          <cell r="E2544" t="str">
            <v>D25</v>
          </cell>
          <cell r="F2544" t="str">
            <v>Transplant. d'organes</v>
          </cell>
        </row>
        <row r="2545">
          <cell r="A2545" t="str">
            <v>27C034</v>
          </cell>
          <cell r="B2545" t="str">
            <v>Transplantations pancréatiques, niveau 4</v>
          </cell>
          <cell r="E2545" t="str">
            <v>D25</v>
          </cell>
          <cell r="F2545" t="str">
            <v>Transplant. d'organes</v>
          </cell>
        </row>
        <row r="2546">
          <cell r="A2546" t="str">
            <v>27C041</v>
          </cell>
          <cell r="B2546" t="str">
            <v>Transplantations pulmonaires, niveau 1</v>
          </cell>
          <cell r="E2546" t="str">
            <v>D25</v>
          </cell>
          <cell r="F2546" t="str">
            <v>Transplant. d'organes</v>
          </cell>
        </row>
        <row r="2547">
          <cell r="A2547" t="str">
            <v>27C042</v>
          </cell>
          <cell r="B2547" t="str">
            <v>Transplantations pulmonaires, niveau 2</v>
          </cell>
          <cell r="E2547" t="str">
            <v>D25</v>
          </cell>
          <cell r="F2547" t="str">
            <v>Transplant. d'organes</v>
          </cell>
        </row>
        <row r="2548">
          <cell r="A2548" t="str">
            <v>27C043</v>
          </cell>
          <cell r="B2548" t="str">
            <v>Transplantations pulmonaires, niveau 3</v>
          </cell>
          <cell r="E2548" t="str">
            <v>D25</v>
          </cell>
          <cell r="F2548" t="str">
            <v>Transplant. d'organes</v>
          </cell>
        </row>
        <row r="2549">
          <cell r="A2549" t="str">
            <v>27C044</v>
          </cell>
          <cell r="B2549" t="str">
            <v>Transplantations pulmonaires, niveau 4</v>
          </cell>
          <cell r="E2549" t="str">
            <v>D25</v>
          </cell>
          <cell r="F2549" t="str">
            <v>Transplant. d'organes</v>
          </cell>
        </row>
        <row r="2550">
          <cell r="A2550" t="str">
            <v>27C051</v>
          </cell>
          <cell r="B2550" t="str">
            <v>Transplantations cardiaques, niveau 1</v>
          </cell>
          <cell r="E2550" t="str">
            <v>D25</v>
          </cell>
          <cell r="F2550" t="str">
            <v>Transplant. d'organes</v>
          </cell>
        </row>
        <row r="2551">
          <cell r="A2551" t="str">
            <v>27C052</v>
          </cell>
          <cell r="B2551" t="str">
            <v>Transplantations cardiaques, niveau 2</v>
          </cell>
          <cell r="E2551" t="str">
            <v>D25</v>
          </cell>
          <cell r="F2551" t="str">
            <v>Transplant. d'organes</v>
          </cell>
        </row>
        <row r="2552">
          <cell r="A2552" t="str">
            <v>27C053</v>
          </cell>
          <cell r="B2552" t="str">
            <v>Transplantations cardiaques, niveau 3</v>
          </cell>
          <cell r="E2552" t="str">
            <v>D25</v>
          </cell>
          <cell r="F2552" t="str">
            <v>Transplant. d'organes</v>
          </cell>
        </row>
        <row r="2553">
          <cell r="A2553" t="str">
            <v>27C054</v>
          </cell>
          <cell r="B2553" t="str">
            <v>Transplantations cardiaques, niveau 4</v>
          </cell>
          <cell r="E2553" t="str">
            <v>D25</v>
          </cell>
          <cell r="F2553" t="str">
            <v>Transplant. d'organes</v>
          </cell>
        </row>
        <row r="2554">
          <cell r="A2554" t="str">
            <v>27C061</v>
          </cell>
          <cell r="B2554" t="str">
            <v>Transplantations rénales, niveau 1</v>
          </cell>
          <cell r="E2554" t="str">
            <v>D25</v>
          </cell>
          <cell r="F2554" t="str">
            <v>Transplant. d'organes</v>
          </cell>
        </row>
        <row r="2555">
          <cell r="A2555" t="str">
            <v>27C062</v>
          </cell>
          <cell r="B2555" t="str">
            <v>Transplantations rénales, niveau 2</v>
          </cell>
          <cell r="E2555" t="str">
            <v>D25</v>
          </cell>
          <cell r="F2555" t="str">
            <v>Transplant. d'organes</v>
          </cell>
        </row>
        <row r="2556">
          <cell r="A2556" t="str">
            <v>27C063</v>
          </cell>
          <cell r="B2556" t="str">
            <v>Transplantations rénales, niveau 3</v>
          </cell>
          <cell r="E2556" t="str">
            <v>D25</v>
          </cell>
          <cell r="F2556" t="str">
            <v>Transplant. d'organes</v>
          </cell>
        </row>
        <row r="2557">
          <cell r="A2557" t="str">
            <v>27C064</v>
          </cell>
          <cell r="B2557" t="str">
            <v>Transplantations rénales, niveau 4</v>
          </cell>
          <cell r="E2557" t="str">
            <v>D25</v>
          </cell>
          <cell r="F2557" t="str">
            <v>Transplant. d'organes</v>
          </cell>
        </row>
        <row r="2558">
          <cell r="A2558" t="str">
            <v>27C071</v>
          </cell>
          <cell r="B2558" t="str">
            <v>Autres transplantations, niveau 1</v>
          </cell>
          <cell r="E2558" t="str">
            <v>D25</v>
          </cell>
          <cell r="F2558" t="str">
            <v>Transplant. d'organes</v>
          </cell>
        </row>
        <row r="2559">
          <cell r="A2559" t="str">
            <v>27C072</v>
          </cell>
          <cell r="B2559" t="str">
            <v>Autres transplantations, niveau 2</v>
          </cell>
          <cell r="E2559" t="str">
            <v>D25</v>
          </cell>
          <cell r="F2559" t="str">
            <v>Transplant. d'organes</v>
          </cell>
        </row>
        <row r="2560">
          <cell r="A2560" t="str">
            <v>27C073</v>
          </cell>
          <cell r="B2560" t="str">
            <v>Autres transplantations, niveau 3</v>
          </cell>
          <cell r="E2560" t="str">
            <v>D25</v>
          </cell>
          <cell r="F2560" t="str">
            <v>Transplant. d'organes</v>
          </cell>
        </row>
        <row r="2561">
          <cell r="A2561" t="str">
            <v>27C074</v>
          </cell>
          <cell r="B2561" t="str">
            <v>Autres transplantations, niveau 4</v>
          </cell>
          <cell r="E2561" t="str">
            <v>D25</v>
          </cell>
          <cell r="F2561" t="str">
            <v>Transplant. d'organes</v>
          </cell>
        </row>
        <row r="2562">
          <cell r="A2562" t="str">
            <v>27Z021</v>
          </cell>
          <cell r="B2562" t="str">
            <v>Allogreffes de cellules souches hématopoïétiques, niveau 1</v>
          </cell>
          <cell r="E2562" t="str">
            <v>D16</v>
          </cell>
          <cell r="F2562" t="str">
            <v>Hématologie</v>
          </cell>
        </row>
        <row r="2563">
          <cell r="A2563" t="str">
            <v>27Z022</v>
          </cell>
          <cell r="B2563" t="str">
            <v>Allogreffes de cellules souches hématopoïétiques, niveau 2</v>
          </cell>
          <cell r="E2563" t="str">
            <v>D16</v>
          </cell>
          <cell r="F2563" t="str">
            <v>Hématologie</v>
          </cell>
        </row>
        <row r="2564">
          <cell r="A2564" t="str">
            <v>27Z023</v>
          </cell>
          <cell r="B2564" t="str">
            <v>Allogreffes de cellules souches hématopoïétiques, niveau 3</v>
          </cell>
          <cell r="E2564" t="str">
            <v>D16</v>
          </cell>
          <cell r="F2564" t="str">
            <v>Hématologie</v>
          </cell>
        </row>
        <row r="2565">
          <cell r="A2565" t="str">
            <v>27Z024</v>
          </cell>
          <cell r="B2565" t="str">
            <v>Allogreffes de cellules souches hématopoïétiques, niveau 4</v>
          </cell>
          <cell r="E2565" t="str">
            <v>D16</v>
          </cell>
          <cell r="F2565" t="str">
            <v>Hématologie</v>
          </cell>
        </row>
        <row r="2566">
          <cell r="A2566" t="str">
            <v>27Z03Z</v>
          </cell>
          <cell r="B2566" t="str">
            <v>Autogreffes de cellules souches hématopoïétiques</v>
          </cell>
          <cell r="E2566" t="str">
            <v>D16</v>
          </cell>
          <cell r="F2566" t="str">
            <v>Hématologie</v>
          </cell>
        </row>
        <row r="2567">
          <cell r="A2567" t="str">
            <v>27Z04J</v>
          </cell>
          <cell r="B2567" t="str">
            <v>Greffes de cellules souches hématopoïétiques, en ambulatoire</v>
          </cell>
          <cell r="E2567" t="str">
            <v>D16</v>
          </cell>
          <cell r="F2567" t="str">
            <v>Hématologie</v>
          </cell>
        </row>
        <row r="2568">
          <cell r="A2568" t="str">
            <v>28Z01Z</v>
          </cell>
          <cell r="B2568" t="str">
            <v>Entraînements à la dialyse péritonéale automatisée, en séances</v>
          </cell>
          <cell r="E2568" t="str">
            <v>D27</v>
          </cell>
          <cell r="F2568" t="str">
            <v>Séances</v>
          </cell>
        </row>
        <row r="2569">
          <cell r="A2569" t="str">
            <v>28Z02Z</v>
          </cell>
          <cell r="B2569" t="str">
            <v>Entraînements à la dialyse péritonéale continue ambulatoire, en séances</v>
          </cell>
          <cell r="E2569" t="str">
            <v>D27</v>
          </cell>
          <cell r="F2569" t="str">
            <v>Séances</v>
          </cell>
        </row>
        <row r="2570">
          <cell r="A2570" t="str">
            <v>28Z03Z</v>
          </cell>
          <cell r="B2570" t="str">
            <v>Entraînements à l'hémodialyse, en séances</v>
          </cell>
          <cell r="E2570" t="str">
            <v>D27</v>
          </cell>
          <cell r="F2570" t="str">
            <v>Séances</v>
          </cell>
        </row>
        <row r="2571">
          <cell r="A2571" t="str">
            <v>28Z04Z</v>
          </cell>
          <cell r="B2571" t="str">
            <v>Hémodialyse, en séances</v>
          </cell>
          <cell r="E2571" t="str">
            <v>D27</v>
          </cell>
          <cell r="F2571" t="str">
            <v>Séances</v>
          </cell>
        </row>
        <row r="2572">
          <cell r="A2572" t="str">
            <v>28Z07Z</v>
          </cell>
          <cell r="B2572" t="str">
            <v>Chimiothérapie pour tumeur, en séances</v>
          </cell>
          <cell r="E2572" t="str">
            <v>D27</v>
          </cell>
          <cell r="F2572" t="str">
            <v>Séances</v>
          </cell>
        </row>
        <row r="2573">
          <cell r="A2573" t="str">
            <v>28Z10Z</v>
          </cell>
          <cell r="B2573" t="str">
            <v>Curiethérapie, en séances</v>
          </cell>
          <cell r="E2573" t="str">
            <v>D27</v>
          </cell>
          <cell r="F2573" t="str">
            <v>Séances</v>
          </cell>
        </row>
        <row r="2574">
          <cell r="A2574" t="str">
            <v>28Z11Z</v>
          </cell>
          <cell r="B2574" t="str">
            <v>Techniques spéciales d'irradiation externe, en séances</v>
          </cell>
          <cell r="E2574" t="str">
            <v>D27</v>
          </cell>
          <cell r="F2574" t="str">
            <v>Séances</v>
          </cell>
        </row>
        <row r="2575">
          <cell r="A2575" t="str">
            <v>28Z14Z</v>
          </cell>
          <cell r="B2575" t="str">
            <v>Transfusions, en séances</v>
          </cell>
          <cell r="E2575" t="str">
            <v>D27</v>
          </cell>
          <cell r="F2575" t="str">
            <v>Séances</v>
          </cell>
        </row>
        <row r="2576">
          <cell r="A2576" t="str">
            <v>28Z15Z</v>
          </cell>
          <cell r="B2576" t="str">
            <v>Oxygénothérapie hyperbare, en séances</v>
          </cell>
          <cell r="E2576" t="str">
            <v>D27</v>
          </cell>
          <cell r="F2576" t="str">
            <v>Séances</v>
          </cell>
        </row>
        <row r="2577">
          <cell r="A2577" t="str">
            <v>28Z16Z</v>
          </cell>
          <cell r="B2577" t="str">
            <v>Aphérèses sanguines, en séances</v>
          </cell>
          <cell r="E2577" t="str">
            <v>D27</v>
          </cell>
          <cell r="F2577" t="str">
            <v>Séances</v>
          </cell>
        </row>
        <row r="2578">
          <cell r="A2578" t="str">
            <v>28Z17Z</v>
          </cell>
          <cell r="B2578" t="str">
            <v>Chimiothérapie pour affection non tumorale, en séances</v>
          </cell>
          <cell r="E2578" t="str">
            <v>D27</v>
          </cell>
          <cell r="F2578" t="str">
            <v>Séances</v>
          </cell>
        </row>
        <row r="2579">
          <cell r="A2579" t="str">
            <v>28Z18Z</v>
          </cell>
          <cell r="B2579" t="str">
            <v>Radiothérapie conformationnelle avec modulation d'intensité, en séances</v>
          </cell>
          <cell r="E2579" t="str">
            <v>D27</v>
          </cell>
          <cell r="F2579" t="str">
            <v>Séances</v>
          </cell>
        </row>
        <row r="2580">
          <cell r="A2580" t="str">
            <v>28Z19Z</v>
          </cell>
          <cell r="B2580" t="str">
            <v>Préparations à une irradiation externe par RCMI ou techniques spéciales</v>
          </cell>
          <cell r="E2580" t="str">
            <v>D27</v>
          </cell>
          <cell r="F2580" t="str">
            <v>Séances</v>
          </cell>
        </row>
        <row r="2581">
          <cell r="A2581" t="str">
            <v>28Z20Z</v>
          </cell>
          <cell r="B2581" t="str">
            <v>Préparations à une irradiation externe avec dosimétrie tridimensionnelle avec HDV</v>
          </cell>
          <cell r="E2581" t="str">
            <v>D27</v>
          </cell>
          <cell r="F2581" t="str">
            <v>Séances</v>
          </cell>
        </row>
        <row r="2582">
          <cell r="A2582" t="str">
            <v>28Z21Z</v>
          </cell>
          <cell r="B2582" t="str">
            <v>Préparations à une irradiation externe avec dosimétrie tridimensionnelle sans HDV</v>
          </cell>
          <cell r="E2582" t="str">
            <v>D27</v>
          </cell>
          <cell r="F2582" t="str">
            <v>Séances</v>
          </cell>
        </row>
        <row r="2583">
          <cell r="A2583" t="str">
            <v>28Z22Z</v>
          </cell>
          <cell r="B2583" t="str">
            <v>Autres préparations à une irradiation externe</v>
          </cell>
          <cell r="E2583" t="str">
            <v>D27</v>
          </cell>
          <cell r="F2583" t="str">
            <v>Séances</v>
          </cell>
        </row>
        <row r="2584">
          <cell r="A2584" t="str">
            <v>28Z23Z</v>
          </cell>
          <cell r="B2584" t="str">
            <v>Techniques complexes d'irradiation externe avec repositionnement, en séances</v>
          </cell>
          <cell r="E2584" t="str">
            <v>D27</v>
          </cell>
          <cell r="F2584" t="str">
            <v>Séances</v>
          </cell>
        </row>
        <row r="2585">
          <cell r="A2585" t="str">
            <v>28Z24Z</v>
          </cell>
          <cell r="B2585" t="str">
            <v>Techniques complexes d'irradiation externe sans repositionnement, en séances</v>
          </cell>
          <cell r="E2585" t="str">
            <v>D27</v>
          </cell>
          <cell r="F2585" t="str">
            <v>Séances</v>
          </cell>
        </row>
        <row r="2586">
          <cell r="A2586" t="str">
            <v>28Z25Z</v>
          </cell>
          <cell r="B2586" t="str">
            <v>Autres techniques d'irradiation externe, en séances</v>
          </cell>
          <cell r="E2586" t="str">
            <v>D27</v>
          </cell>
          <cell r="F2586" t="str">
            <v>Séances</v>
          </cell>
        </row>
        <row r="2587">
          <cell r="A2587" t="str">
            <v>90H01Z</v>
          </cell>
          <cell r="B2587" t="str">
            <v>Erreurs détectées dans les RSA par le logiciel de mesure de l'activité hospitalière</v>
          </cell>
          <cell r="E2587" t="str">
            <v>D90</v>
          </cell>
          <cell r="F2587" t="str">
            <v>Séjours en erreur</v>
          </cell>
        </row>
        <row r="2588">
          <cell r="A2588" t="str">
            <v>90Z00Z</v>
          </cell>
          <cell r="B2588" t="str">
            <v>Erreurs détectées par les contrôles effectués sur les RUM et leur séquencement</v>
          </cell>
          <cell r="E2588" t="str">
            <v>D90</v>
          </cell>
          <cell r="F2588" t="str">
            <v>Séjours en erreur</v>
          </cell>
        </row>
        <row r="2589">
          <cell r="A2589" t="str">
            <v>90Z01Z</v>
          </cell>
          <cell r="B2589" t="str">
            <v>Diagnostic invalide comme diagnostic principal, dans certaines circonstances</v>
          </cell>
          <cell r="E2589" t="str">
            <v>D90</v>
          </cell>
          <cell r="F2589" t="str">
            <v>Séjours en erreur</v>
          </cell>
        </row>
        <row r="2590">
          <cell r="A2590" t="str">
            <v>90Z02Z</v>
          </cell>
          <cell r="B2590" t="str">
            <v>Autres erreurs détectées dans le parcours de l'arbre de groupage</v>
          </cell>
          <cell r="E2590" t="str">
            <v>D90</v>
          </cell>
          <cell r="F2590" t="str">
            <v>Séjours en erreur</v>
          </cell>
        </row>
        <row r="2591">
          <cell r="A2591" t="str">
            <v>90Z03Z</v>
          </cell>
          <cell r="B2591" t="str">
            <v>Erreurs d'implémentation de la fonction groupage ou erreur d'exécution d'un programme</v>
          </cell>
          <cell r="E2591" t="str">
            <v>D90</v>
          </cell>
          <cell r="F2591" t="str">
            <v>Séjours en erreur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
      <sheetName val="GP"/>
      <sheetName val="GA"/>
      <sheetName val="DA-GP-GA"/>
      <sheetName val="racine_v11e"/>
      <sheetName val="nb racines"/>
    </sheetNames>
    <sheetDataSet>
      <sheetData sheetId="0"/>
      <sheetData sheetId="1"/>
      <sheetData sheetId="2"/>
      <sheetData sheetId="3"/>
      <sheetData sheetId="4">
        <row r="4">
          <cell r="B4" t="str">
            <v>01C03</v>
          </cell>
          <cell r="C4" t="str">
            <v>Craniotomies pour traumatisme, âge supérieur à 17 ans</v>
          </cell>
        </row>
        <row r="5">
          <cell r="B5" t="str">
            <v>01C04</v>
          </cell>
          <cell r="C5" t="str">
            <v>Craniotomies en dehors de tout traumatisme, âge supérieur à 17 ans</v>
          </cell>
        </row>
        <row r="6">
          <cell r="B6" t="str">
            <v>01C05</v>
          </cell>
          <cell r="C6" t="str">
            <v>Interventions sur le rachis et la moelle pour des affections neurologiques</v>
          </cell>
        </row>
        <row r="7">
          <cell r="B7" t="str">
            <v>01C06</v>
          </cell>
          <cell r="C7" t="str">
            <v>Interventions sur le système vasculaire précérébral</v>
          </cell>
        </row>
        <row r="8">
          <cell r="B8" t="str">
            <v>01C08</v>
          </cell>
          <cell r="C8" t="str">
            <v>Interventions sur les nerfs crâniens ou périphériques et autres interventions sur le système nerveux</v>
          </cell>
        </row>
        <row r="9">
          <cell r="B9" t="str">
            <v>01C09</v>
          </cell>
          <cell r="C9" t="str">
            <v>Pose d'un stimulateur cérébral</v>
          </cell>
        </row>
        <row r="10">
          <cell r="B10" t="str">
            <v>01C10</v>
          </cell>
          <cell r="C10" t="str">
            <v>Pose d'un stimulateur médullaire</v>
          </cell>
        </row>
        <row r="11">
          <cell r="B11" t="str">
            <v>01C11</v>
          </cell>
          <cell r="C11" t="str">
            <v>Craniotomies pour tumeurs, âge inférieur à 18 ans</v>
          </cell>
        </row>
        <row r="12">
          <cell r="B12" t="str">
            <v>01C12</v>
          </cell>
          <cell r="C12" t="str">
            <v>Craniotomies pour affections non tumorales, âge inférieur à 18 ans</v>
          </cell>
        </row>
        <row r="13">
          <cell r="B13" t="str">
            <v>01C14</v>
          </cell>
          <cell r="C13" t="str">
            <v>Libérations de nerfs superficiels à l'exception du médian au canal carpien</v>
          </cell>
        </row>
        <row r="14">
          <cell r="B14" t="str">
            <v>01C15</v>
          </cell>
          <cell r="C14" t="str">
            <v>Libérations du médian au canal carpien</v>
          </cell>
        </row>
        <row r="15">
          <cell r="B15" t="str">
            <v>01K02</v>
          </cell>
          <cell r="C15" t="str">
            <v>Autres embolisations intracrâniennes et médullaires</v>
          </cell>
        </row>
        <row r="16">
          <cell r="B16" t="str">
            <v>01K03</v>
          </cell>
          <cell r="C16" t="str">
            <v>Autres actes thérapeutiques par voie vasculaire du système nerveux</v>
          </cell>
        </row>
        <row r="17">
          <cell r="B17" t="str">
            <v>01K04</v>
          </cell>
          <cell r="C17" t="str">
            <v>Injections de toxine botulique, en ambulatoire</v>
          </cell>
        </row>
        <row r="18">
          <cell r="B18" t="str">
            <v>01K05</v>
          </cell>
          <cell r="C18" t="str">
            <v>Séjours pour douleurs chroniques rebelles comprenant un bloc ou une infiltration, en ambulatoire</v>
          </cell>
        </row>
        <row r="19">
          <cell r="B19" t="str">
            <v>01K06</v>
          </cell>
          <cell r="C19" t="str">
            <v>Affections du système nerveux sans acte opératoire avec anesthésie, en ambulatoire</v>
          </cell>
        </row>
        <row r="20">
          <cell r="B20" t="str">
            <v>01K07</v>
          </cell>
          <cell r="C20" t="str">
            <v>Embolisations intracrâniennes et médullaires pour hémorragie</v>
          </cell>
        </row>
        <row r="21">
          <cell r="B21" t="str">
            <v>01M04</v>
          </cell>
          <cell r="C21" t="str">
            <v>Méningites virales</v>
          </cell>
        </row>
        <row r="22">
          <cell r="B22" t="str">
            <v>01M05</v>
          </cell>
          <cell r="C22" t="str">
            <v>Infections du système nerveux à l'exception des méningites virales</v>
          </cell>
        </row>
        <row r="23">
          <cell r="B23" t="str">
            <v>01M07</v>
          </cell>
          <cell r="C23" t="str">
            <v>Maladies dégénératives du système nerveux, âge supérieur à 79 ans</v>
          </cell>
        </row>
        <row r="24">
          <cell r="B24" t="str">
            <v>01M08</v>
          </cell>
          <cell r="C24" t="str">
            <v>Maladies dégénératives du système nerveux, âge inférieur à 80 ans</v>
          </cell>
        </row>
        <row r="25">
          <cell r="B25" t="str">
            <v>01M09</v>
          </cell>
          <cell r="C25" t="str">
            <v>Affections et lésions du rachis et de la moelle</v>
          </cell>
        </row>
        <row r="26">
          <cell r="B26" t="str">
            <v>01M10</v>
          </cell>
          <cell r="C26" t="str">
            <v>Autres affections cérébrovasculaires</v>
          </cell>
        </row>
        <row r="27">
          <cell r="B27" t="str">
            <v>01M11</v>
          </cell>
          <cell r="C27" t="str">
            <v>Affections des nerfs crâniens et rachidiens</v>
          </cell>
        </row>
        <row r="28">
          <cell r="B28" t="str">
            <v>01M12</v>
          </cell>
          <cell r="C28" t="str">
            <v>Autres affections du système nerveux</v>
          </cell>
        </row>
        <row r="29">
          <cell r="B29" t="str">
            <v>01M13</v>
          </cell>
          <cell r="C29" t="str">
            <v>Troubles de la conscience et comas d'origine non traumatique</v>
          </cell>
        </row>
        <row r="30">
          <cell r="B30" t="str">
            <v>01M15</v>
          </cell>
          <cell r="C30" t="str">
            <v>Accidents ischémiques transitoires et occlusions des artères précérébrales, âge supérieur à 79 ans</v>
          </cell>
        </row>
        <row r="31">
          <cell r="B31" t="str">
            <v>01M16</v>
          </cell>
          <cell r="C31" t="str">
            <v>Accidents ischémiques transitoires et occlusions des artères précérébrales, âge inférieur à 80 ans</v>
          </cell>
        </row>
        <row r="32">
          <cell r="B32" t="str">
            <v>01M17</v>
          </cell>
          <cell r="C32" t="str">
            <v>Sclérose en plaques et ataxie cérébelleuse</v>
          </cell>
        </row>
        <row r="33">
          <cell r="B33" t="str">
            <v>01M18</v>
          </cell>
          <cell r="C33" t="str">
            <v>Lésions traumatiques intracrâniennes sévères</v>
          </cell>
        </row>
        <row r="34">
          <cell r="B34" t="str">
            <v>01M19</v>
          </cell>
          <cell r="C34" t="str">
            <v>Autres lésions traumatiques intracrâniennes, sauf commotions</v>
          </cell>
        </row>
        <row r="35">
          <cell r="B35" t="str">
            <v>01M20</v>
          </cell>
          <cell r="C35" t="str">
            <v>Commotions cérébrales</v>
          </cell>
        </row>
        <row r="36">
          <cell r="B36" t="str">
            <v>01M21</v>
          </cell>
          <cell r="C36" t="str">
            <v>Douleurs chroniques rebelles</v>
          </cell>
        </row>
        <row r="37">
          <cell r="B37" t="str">
            <v>01M22</v>
          </cell>
          <cell r="C37" t="str">
            <v>Migraines et céphalées</v>
          </cell>
        </row>
        <row r="38">
          <cell r="B38" t="str">
            <v>01M23</v>
          </cell>
          <cell r="C38" t="str">
            <v>Convulsions hyperthermiques</v>
          </cell>
        </row>
        <row r="39">
          <cell r="B39" t="str">
            <v>01M24</v>
          </cell>
          <cell r="C39" t="str">
            <v>Epilepsie, âge inférieur à 18 ans</v>
          </cell>
        </row>
        <row r="40">
          <cell r="B40" t="str">
            <v>01M25</v>
          </cell>
          <cell r="C40" t="str">
            <v>Epilepsie, âge supérieur à 17 ans</v>
          </cell>
        </row>
        <row r="41">
          <cell r="B41" t="str">
            <v>01M26</v>
          </cell>
          <cell r="C41" t="str">
            <v>Tumeurs malignes du système nerveux</v>
          </cell>
        </row>
        <row r="42">
          <cell r="B42" t="str">
            <v>01M27</v>
          </cell>
          <cell r="C42" t="str">
            <v>Autres tumeurs du système nerveux</v>
          </cell>
        </row>
        <row r="43">
          <cell r="B43" t="str">
            <v>01M28</v>
          </cell>
          <cell r="C43" t="str">
            <v>Hydrocéphalies</v>
          </cell>
        </row>
        <row r="44">
          <cell r="B44" t="str">
            <v>01M29</v>
          </cell>
          <cell r="C44" t="str">
            <v>Anévrysmes cérébraux</v>
          </cell>
        </row>
        <row r="45">
          <cell r="B45" t="str">
            <v>01M30</v>
          </cell>
          <cell r="C45" t="str">
            <v>Accidents vasculaires intracérébraux non transitoires</v>
          </cell>
        </row>
        <row r="46">
          <cell r="B46" t="str">
            <v>01M31</v>
          </cell>
          <cell r="C46" t="str">
            <v>Autres accidents vasculaires cérébraux non transitoires</v>
          </cell>
        </row>
        <row r="47">
          <cell r="B47" t="str">
            <v>01M32</v>
          </cell>
          <cell r="C47" t="str">
            <v>Explorations et surveillance pour affections du système nerveux</v>
          </cell>
        </row>
        <row r="48">
          <cell r="B48" t="str">
            <v>01M33</v>
          </cell>
          <cell r="C48" t="str">
            <v>Troubles du sommeil</v>
          </cell>
        </row>
        <row r="49">
          <cell r="B49" t="str">
            <v>01M34</v>
          </cell>
          <cell r="C49" t="str">
            <v>Anomalies de la démarche d'origine neurologique</v>
          </cell>
        </row>
        <row r="50">
          <cell r="B50" t="str">
            <v>01M35</v>
          </cell>
          <cell r="C50" t="str">
            <v>Symptômes et autres recours aux soins de la CMD 01</v>
          </cell>
        </row>
        <row r="51">
          <cell r="B51" t="str">
            <v>01M36</v>
          </cell>
          <cell r="C51" t="str">
            <v>Accidents vasculaires cérébraux non transitoires avec décès : séjours de moins de 2 jours</v>
          </cell>
        </row>
        <row r="52">
          <cell r="B52" t="str">
            <v>01M37</v>
          </cell>
          <cell r="C52" t="str">
            <v>Autres affections de la CMD 01 avec décès : séjours de moins de 2 jours</v>
          </cell>
        </row>
        <row r="53">
          <cell r="B53" t="str">
            <v>01M38</v>
          </cell>
          <cell r="C53" t="str">
            <v>Autres affections neurologiques concernant majoritairement la petite enfance</v>
          </cell>
        </row>
        <row r="54">
          <cell r="B54" t="str">
            <v>01M39</v>
          </cell>
          <cell r="C54" t="str">
            <v>Troubles de la régulation thermique du nouveau-né et du nourrisson</v>
          </cell>
        </row>
        <row r="55">
          <cell r="B55" t="str">
            <v>02C02</v>
          </cell>
          <cell r="C55" t="str">
            <v>Interventions sur la rétine</v>
          </cell>
        </row>
        <row r="56">
          <cell r="B56" t="str">
            <v>02C03</v>
          </cell>
          <cell r="C56" t="str">
            <v>Interventions sur l'orbite</v>
          </cell>
        </row>
        <row r="57">
          <cell r="B57" t="str">
            <v>02C05</v>
          </cell>
          <cell r="C57" t="str">
            <v>Interventions sur le cristallin avec ou sans vitrectomie</v>
          </cell>
        </row>
        <row r="58">
          <cell r="B58" t="str">
            <v>02C06</v>
          </cell>
          <cell r="C58" t="str">
            <v>Interventions primaires sur l'iris</v>
          </cell>
        </row>
        <row r="59">
          <cell r="B59" t="str">
            <v>02C07</v>
          </cell>
          <cell r="C59" t="str">
            <v>Autres interventions extraoculaires, âge inférieur à 18 ans</v>
          </cell>
        </row>
        <row r="60">
          <cell r="B60" t="str">
            <v>02C08</v>
          </cell>
          <cell r="C60" t="str">
            <v>Autres interventions extraoculaires, âge supérieur à 17 ans</v>
          </cell>
        </row>
        <row r="61">
          <cell r="B61" t="str">
            <v>02C09</v>
          </cell>
          <cell r="C61" t="str">
            <v>Allogreffes de cornée</v>
          </cell>
        </row>
        <row r="62">
          <cell r="B62" t="str">
            <v>02C10</v>
          </cell>
          <cell r="C62" t="str">
            <v>Autres interventions intraoculaires pour affections sévères</v>
          </cell>
        </row>
        <row r="63">
          <cell r="B63" t="str">
            <v>02C11</v>
          </cell>
          <cell r="C63" t="str">
            <v>Autres interventions intraoculaires en dehors des affections sévères</v>
          </cell>
        </row>
        <row r="64">
          <cell r="B64" t="str">
            <v>02C12</v>
          </cell>
          <cell r="C64" t="str">
            <v>Interventions sur le cristallin avec trabéculectomie</v>
          </cell>
        </row>
        <row r="65">
          <cell r="B65" t="str">
            <v>02C13</v>
          </cell>
          <cell r="C65" t="str">
            <v>Interventions sur les muscles oculomoteurs, âge inférieur à 18 ans</v>
          </cell>
        </row>
        <row r="66">
          <cell r="B66" t="str">
            <v>02M02</v>
          </cell>
          <cell r="C66" t="str">
            <v>Hyphéma</v>
          </cell>
        </row>
        <row r="67">
          <cell r="B67" t="str">
            <v>02M03</v>
          </cell>
          <cell r="C67" t="str">
            <v>Infections oculaires aiguës sévères</v>
          </cell>
        </row>
        <row r="68">
          <cell r="B68" t="str">
            <v>02M04</v>
          </cell>
          <cell r="C68" t="str">
            <v>Affections oculaires d'origine neurologique</v>
          </cell>
        </row>
        <row r="69">
          <cell r="B69" t="str">
            <v>02M05</v>
          </cell>
          <cell r="C69" t="str">
            <v>Autres affections oculaires, âge inférieur à 18 ans</v>
          </cell>
        </row>
        <row r="70">
          <cell r="B70" t="str">
            <v>02M07</v>
          </cell>
          <cell r="C70" t="str">
            <v>Autres affections oculaires d'origine diabétique, âge supérieur à 17 ans</v>
          </cell>
        </row>
        <row r="71">
          <cell r="B71" t="str">
            <v>02M08</v>
          </cell>
          <cell r="C71" t="str">
            <v>Autres affections oculaires d'origine non diabétique, âge supérieur à 17 ans</v>
          </cell>
        </row>
        <row r="72">
          <cell r="B72" t="str">
            <v>02M09</v>
          </cell>
          <cell r="C72" t="str">
            <v>Explorations et surveillance pour affections de l'oeil</v>
          </cell>
        </row>
        <row r="73">
          <cell r="B73" t="str">
            <v>02M10</v>
          </cell>
          <cell r="C73" t="str">
            <v>Symptômes et autres recours aux soins de la CMD 02</v>
          </cell>
        </row>
        <row r="74">
          <cell r="B74" t="str">
            <v>03C05</v>
          </cell>
          <cell r="C74" t="str">
            <v>Réparations de fissures labiale et palatine</v>
          </cell>
        </row>
        <row r="75">
          <cell r="B75" t="str">
            <v>03C06</v>
          </cell>
          <cell r="C75" t="str">
            <v>Interventions sur les sinus et l'apophyse mastoïde, âge inférieur à 18 ans</v>
          </cell>
        </row>
        <row r="76">
          <cell r="B76" t="str">
            <v>03C07</v>
          </cell>
          <cell r="C76" t="str">
            <v>Interventions sur les sinus et l'apophyse mastoïde, âge supérieur à 17 ans</v>
          </cell>
        </row>
        <row r="77">
          <cell r="B77" t="str">
            <v>03C09</v>
          </cell>
          <cell r="C77" t="str">
            <v>Rhinoplasties</v>
          </cell>
        </row>
        <row r="78">
          <cell r="B78" t="str">
            <v>03C10</v>
          </cell>
          <cell r="C78" t="str">
            <v>Amygdalectomies et/ou adénoïdectomies isolées, âge inférieur à 18 ans</v>
          </cell>
        </row>
        <row r="79">
          <cell r="B79" t="str">
            <v>03C11</v>
          </cell>
          <cell r="C79" t="str">
            <v>Amygdalectomies et/ou adénoïdectomies isolées, âge supérieur à 17 ans</v>
          </cell>
        </row>
        <row r="80">
          <cell r="B80" t="str">
            <v>03C12</v>
          </cell>
          <cell r="C80" t="str">
            <v>Interventions sur les amygdales et les végétations adénoïdes autres que les amygdalectomies et/ou les adénoïdectomies isolées, âge inférieur à 18 ans</v>
          </cell>
        </row>
        <row r="81">
          <cell r="B81" t="str">
            <v>03C13</v>
          </cell>
          <cell r="C81" t="str">
            <v>Interventions sur les amygdales et les végétations adénoïdes autres que les amygdalectomies et/ou les adénoïdectomies isolées, âge supérieur à 17 ans</v>
          </cell>
        </row>
        <row r="82">
          <cell r="B82" t="str">
            <v>03C14</v>
          </cell>
          <cell r="C82" t="str">
            <v>Drains transtympaniques, âge inférieur à 18 ans</v>
          </cell>
        </row>
        <row r="83">
          <cell r="B83" t="str">
            <v>03C15</v>
          </cell>
          <cell r="C83" t="str">
            <v>Drains transtympaniques, âge supérieur à 17 ans</v>
          </cell>
        </row>
        <row r="84">
          <cell r="B84" t="str">
            <v>03C16</v>
          </cell>
          <cell r="C84" t="str">
            <v>Autres interventions chirurgicales portant sur les oreilles, le nez, la gorge ou le cou</v>
          </cell>
        </row>
        <row r="85">
          <cell r="B85" t="str">
            <v>03C17</v>
          </cell>
          <cell r="C85" t="str">
            <v>Interventions sur la bouche</v>
          </cell>
        </row>
        <row r="86">
          <cell r="B86" t="str">
            <v>03C18</v>
          </cell>
          <cell r="C86" t="str">
            <v>Pose d'implants cochléaires</v>
          </cell>
        </row>
        <row r="87">
          <cell r="B87" t="str">
            <v>03C19</v>
          </cell>
          <cell r="C87" t="str">
            <v>Ostéotomies de la face</v>
          </cell>
        </row>
        <row r="88">
          <cell r="B88" t="str">
            <v>03C20</v>
          </cell>
          <cell r="C88" t="str">
            <v>Interventions de reconstruction de l'oreille moyenne</v>
          </cell>
        </row>
        <row r="89">
          <cell r="B89" t="str">
            <v>03C21</v>
          </cell>
          <cell r="C89" t="str">
            <v>Interventions pour oreilles décollées</v>
          </cell>
        </row>
        <row r="90">
          <cell r="B90" t="str">
            <v>03C24</v>
          </cell>
          <cell r="C90" t="str">
            <v>Interventions sur les glandes salivaires</v>
          </cell>
        </row>
        <row r="91">
          <cell r="B91" t="str">
            <v>03C25</v>
          </cell>
          <cell r="C91" t="str">
            <v>Interventions majeures sur la tête et le cou</v>
          </cell>
        </row>
        <row r="92">
          <cell r="B92" t="str">
            <v>03C26</v>
          </cell>
          <cell r="C92" t="str">
            <v>Autres interventions sur la tête et le cou</v>
          </cell>
        </row>
        <row r="93">
          <cell r="B93" t="str">
            <v>03C27</v>
          </cell>
          <cell r="C93" t="str">
            <v>Interventions sur les amygdales, en ambulatoire</v>
          </cell>
        </row>
        <row r="94">
          <cell r="B94" t="str">
            <v>03C28</v>
          </cell>
          <cell r="C94" t="str">
            <v>Interventions sur les végétations adénoïdes, en ambulatoire</v>
          </cell>
        </row>
        <row r="95">
          <cell r="B95" t="str">
            <v>03C29</v>
          </cell>
          <cell r="C95" t="str">
            <v>Autres interventions sur l'oreille, le nez ou la gorge pour tumeurs malignes</v>
          </cell>
        </row>
        <row r="96">
          <cell r="B96" t="str">
            <v>03C30</v>
          </cell>
          <cell r="C96" t="str">
            <v>Interventions sur l'oreille externe</v>
          </cell>
        </row>
        <row r="97">
          <cell r="B97" t="str">
            <v>03K02</v>
          </cell>
          <cell r="C97" t="str">
            <v>Affections de la bouche et des dents avec certaines extractions, réparations et prothèses dentaires</v>
          </cell>
        </row>
        <row r="98">
          <cell r="B98" t="str">
            <v>03K03</v>
          </cell>
          <cell r="C98" t="str">
            <v>Séjours comprenant une endoscopie oto-rhino-laryngologique, en ambulatoire</v>
          </cell>
        </row>
        <row r="99">
          <cell r="B99" t="str">
            <v>03K04</v>
          </cell>
          <cell r="C99" t="str">
            <v>Séjours comprenant certains actes non opératoires de la CMD 03, en ambulatoire</v>
          </cell>
        </row>
        <row r="100">
          <cell r="B100" t="str">
            <v>03M02</v>
          </cell>
          <cell r="C100" t="str">
            <v>Traumatismes et déformations du nez</v>
          </cell>
        </row>
        <row r="101">
          <cell r="B101" t="str">
            <v>03M03</v>
          </cell>
          <cell r="C101" t="str">
            <v>Otites moyennes et autres infections des voies aériennes supérieures, âge inférieur à 18 ans</v>
          </cell>
        </row>
        <row r="102">
          <cell r="B102" t="str">
            <v>03M04</v>
          </cell>
          <cell r="C102" t="str">
            <v>Otites moyennes et autres infections des voies aériennes supérieures, âge supérieur à 17 ans</v>
          </cell>
        </row>
        <row r="103">
          <cell r="B103" t="str">
            <v>03M05</v>
          </cell>
          <cell r="C103" t="str">
            <v>Troubles de l'équilibre</v>
          </cell>
        </row>
        <row r="104">
          <cell r="B104" t="str">
            <v>03M06</v>
          </cell>
          <cell r="C104" t="str">
            <v>Epistaxis</v>
          </cell>
        </row>
        <row r="105">
          <cell r="B105" t="str">
            <v>03M07</v>
          </cell>
          <cell r="C105" t="str">
            <v>Tumeurs malignes des oreilles, du nez, de la gorge ou de la bouche</v>
          </cell>
        </row>
        <row r="106">
          <cell r="B106" t="str">
            <v>03M08</v>
          </cell>
          <cell r="C106" t="str">
            <v>Autres diagnostics portant sur les oreilles, le nez, la gorge ou la bouche, âge inférieur à 18 ans</v>
          </cell>
        </row>
        <row r="107">
          <cell r="B107" t="str">
            <v>03M09</v>
          </cell>
          <cell r="C107" t="str">
            <v>Autres diagnostics portant sur les oreilles, le nez, la gorge ou la bouche, âge supérieur à 17 ans</v>
          </cell>
        </row>
        <row r="108">
          <cell r="B108" t="str">
            <v>03M10</v>
          </cell>
          <cell r="C108" t="str">
            <v>Affections de la bouche et des dents sans certaines extractions, réparations ou prothèses dentaires, âge inférieur à 18 ans</v>
          </cell>
        </row>
        <row r="109">
          <cell r="B109" t="str">
            <v>03M11</v>
          </cell>
          <cell r="C109" t="str">
            <v>Affections de la bouche et des dents sans certaines extractions, réparations ou prothèses dentaires, âge supérieur à 17 ans</v>
          </cell>
        </row>
        <row r="110">
          <cell r="B110" t="str">
            <v>03M12</v>
          </cell>
          <cell r="C110" t="str">
            <v>Infections aigües sévères des voies aériennes supérieures, âge inférieur à 18 ans</v>
          </cell>
        </row>
        <row r="111">
          <cell r="B111" t="str">
            <v>03M13</v>
          </cell>
          <cell r="C111" t="str">
            <v>Infections aigües sévères des voies aériennes supérieures, âge supérieur à 17 ans</v>
          </cell>
        </row>
        <row r="112">
          <cell r="B112" t="str">
            <v>03M14</v>
          </cell>
          <cell r="C112" t="str">
            <v>Explorations et surveillance pour affections ORL</v>
          </cell>
        </row>
        <row r="113">
          <cell r="B113" t="str">
            <v>03M15</v>
          </cell>
          <cell r="C113" t="str">
            <v>Symptômes et autres recours aux soins de la CMD 03</v>
          </cell>
        </row>
        <row r="114">
          <cell r="B114" t="str">
            <v>04C02</v>
          </cell>
          <cell r="C114" t="str">
            <v>Interventions majeures sur le thorax</v>
          </cell>
        </row>
        <row r="115">
          <cell r="B115" t="str">
            <v>04C03</v>
          </cell>
          <cell r="C115" t="str">
            <v>Autres interventions chirurgicales sur le système respiratoire</v>
          </cell>
        </row>
        <row r="116">
          <cell r="B116" t="str">
            <v>04C04</v>
          </cell>
          <cell r="C116" t="str">
            <v>Interventions sous thoracoscopie</v>
          </cell>
        </row>
        <row r="117">
          <cell r="B117" t="str">
            <v>04K02</v>
          </cell>
          <cell r="C117" t="str">
            <v>Séjours comprenant une endoscopie bronchique, en ambulatoire</v>
          </cell>
        </row>
        <row r="118">
          <cell r="B118" t="str">
            <v>04M02</v>
          </cell>
          <cell r="C118" t="str">
            <v>Bronchites et asthme, âge inférieur à 18 ans</v>
          </cell>
        </row>
        <row r="119">
          <cell r="B119" t="str">
            <v>04M03</v>
          </cell>
          <cell r="C119" t="str">
            <v>Bronchites et asthme, âge supérieur à 17 ans</v>
          </cell>
        </row>
        <row r="120">
          <cell r="B120" t="str">
            <v>04M04</v>
          </cell>
          <cell r="C120" t="str">
            <v>Pneumonies et pleurésies banales, âge inférieur à 18 ans</v>
          </cell>
        </row>
        <row r="121">
          <cell r="B121" t="str">
            <v>04M05</v>
          </cell>
          <cell r="C121" t="str">
            <v>Pneumonies et pleurésies banales, âge supérieur à 17 ans</v>
          </cell>
        </row>
        <row r="122">
          <cell r="B122" t="str">
            <v>04M06</v>
          </cell>
          <cell r="C122" t="str">
            <v>Infections et inflammations respiratoires, âge inférieur à 18 ans</v>
          </cell>
        </row>
        <row r="123">
          <cell r="B123" t="str">
            <v>04M07</v>
          </cell>
          <cell r="C123" t="str">
            <v>Infections et inflammations respiratoires, âge supérieur à 17 ans</v>
          </cell>
        </row>
        <row r="124">
          <cell r="B124" t="str">
            <v>04M08</v>
          </cell>
          <cell r="C124" t="str">
            <v>Bronchopneumopathies chroniques</v>
          </cell>
        </row>
        <row r="125">
          <cell r="B125" t="str">
            <v>04M09</v>
          </cell>
          <cell r="C125" t="str">
            <v>Tumeurs de l'appareil respiratoire</v>
          </cell>
        </row>
        <row r="126">
          <cell r="B126" t="str">
            <v>04M10</v>
          </cell>
          <cell r="C126" t="str">
            <v>Embolies pulmonaires</v>
          </cell>
        </row>
        <row r="127">
          <cell r="B127" t="str">
            <v>04M11</v>
          </cell>
          <cell r="C127" t="str">
            <v>Signes et symptômes respiratoires</v>
          </cell>
        </row>
        <row r="128">
          <cell r="B128" t="str">
            <v>04M12</v>
          </cell>
          <cell r="C128" t="str">
            <v>Pneumothorax</v>
          </cell>
        </row>
        <row r="129">
          <cell r="B129" t="str">
            <v>04M13</v>
          </cell>
          <cell r="C129" t="str">
            <v>Oedème pulmonaire et détresse respiratoire</v>
          </cell>
        </row>
        <row r="130">
          <cell r="B130" t="str">
            <v>04M14</v>
          </cell>
          <cell r="C130" t="str">
            <v>Maladies pulmonaires interstitielles</v>
          </cell>
        </row>
        <row r="131">
          <cell r="B131" t="str">
            <v>04M15</v>
          </cell>
          <cell r="C131" t="str">
            <v>Autres diagnostics portant sur le système respiratoire</v>
          </cell>
        </row>
        <row r="132">
          <cell r="B132" t="str">
            <v>04M16</v>
          </cell>
          <cell r="C132" t="str">
            <v>Traumatismes thoraciques</v>
          </cell>
        </row>
        <row r="133">
          <cell r="B133" t="str">
            <v>04M17</v>
          </cell>
          <cell r="C133" t="str">
            <v>Epanchements pleuraux</v>
          </cell>
        </row>
        <row r="134">
          <cell r="B134" t="str">
            <v>04M18</v>
          </cell>
          <cell r="C134" t="str">
            <v>Bronchiolites</v>
          </cell>
        </row>
        <row r="135">
          <cell r="B135" t="str">
            <v>04M19</v>
          </cell>
          <cell r="C135" t="str">
            <v>Tuberculoses</v>
          </cell>
        </row>
        <row r="136">
          <cell r="B136" t="str">
            <v>04M20</v>
          </cell>
          <cell r="C136" t="str">
            <v>Bronchopneumopathies chroniques surinfectées</v>
          </cell>
        </row>
        <row r="137">
          <cell r="B137" t="str">
            <v>04M21</v>
          </cell>
          <cell r="C137" t="str">
            <v>Suivis de greffe pulmonaire</v>
          </cell>
        </row>
        <row r="138">
          <cell r="B138" t="str">
            <v>04M22</v>
          </cell>
          <cell r="C138" t="str">
            <v>Explorations et surveillance pour affections de l'appareil respiratoire</v>
          </cell>
        </row>
        <row r="139">
          <cell r="B139" t="str">
            <v>04M23</v>
          </cell>
          <cell r="C139" t="str">
            <v>Autres symptômes et recours aux soins de la CMD 04</v>
          </cell>
        </row>
        <row r="140">
          <cell r="B140" t="str">
            <v>04M24</v>
          </cell>
          <cell r="C140" t="str">
            <v>Affections de la CMD 04 avec décès : séjours de moins de 2 jours</v>
          </cell>
        </row>
        <row r="141">
          <cell r="B141" t="str">
            <v>04M25</v>
          </cell>
          <cell r="C141" t="str">
            <v>Grippes</v>
          </cell>
        </row>
        <row r="142">
          <cell r="B142" t="str">
            <v>04M26</v>
          </cell>
          <cell r="C142" t="str">
            <v>Fibroses kystiques avec manifestations pulmonaires</v>
          </cell>
        </row>
        <row r="143">
          <cell r="B143" t="str">
            <v>04M27</v>
          </cell>
          <cell r="C143" t="str">
            <v>Autres affections respiratoires concernant majoritairement la petite enfance</v>
          </cell>
        </row>
        <row r="144">
          <cell r="B144" t="str">
            <v>05C02</v>
          </cell>
          <cell r="C144" t="str">
            <v>Chirurgie de remplacement valvulaire avec circulation extracorporelle et avec cathétérisme cardiaque ou coronarographie</v>
          </cell>
        </row>
        <row r="145">
          <cell r="B145" t="str">
            <v>05C03</v>
          </cell>
          <cell r="C145" t="str">
            <v>Chirurgie de remplacement valvulaire avec circulation extracorporelle, sans cathétérisme cardiaque, ni coronarographie</v>
          </cell>
        </row>
        <row r="146">
          <cell r="B146" t="str">
            <v>05C04</v>
          </cell>
          <cell r="C146" t="str">
            <v>Pontages aortocoronariens avec cathétérisme cardiaque ou coronarographie</v>
          </cell>
        </row>
        <row r="147">
          <cell r="B147" t="str">
            <v>05C05</v>
          </cell>
          <cell r="C147" t="str">
            <v>Pontages aortocoronariens sans cathétérisme cardiaque, ni coronarographie</v>
          </cell>
        </row>
        <row r="148">
          <cell r="B148" t="str">
            <v>05C06</v>
          </cell>
          <cell r="C148" t="str">
            <v>Autres interventions cardiothoraciques, âge supérieur à 1 an, ou vasculaires quel que soit l'âge, avec circulation extracorporelle</v>
          </cell>
        </row>
        <row r="149">
          <cell r="B149" t="str">
            <v>05C07</v>
          </cell>
          <cell r="C149" t="str">
            <v>Autres interventions cardiothoraciques, âge inférieur à 2 ans, avec circulation extracorporelle</v>
          </cell>
        </row>
        <row r="150">
          <cell r="B150" t="str">
            <v>05C08</v>
          </cell>
          <cell r="C150" t="str">
            <v>Autres interventions cardiothoraciques, âge supérieur à 1 an, ou vasculaires quel que soit l'âge, sans circulation extracorporelle</v>
          </cell>
        </row>
        <row r="151">
          <cell r="B151" t="str">
            <v>05C09</v>
          </cell>
          <cell r="C151" t="str">
            <v>Autres interventions cardiothoraciques, âge inférieur à 2 ans, sans circulation extracorporelle</v>
          </cell>
        </row>
        <row r="152">
          <cell r="B152" t="str">
            <v>05C10</v>
          </cell>
          <cell r="C152" t="str">
            <v>Chirurgie majeure de revascularisation</v>
          </cell>
        </row>
        <row r="153">
          <cell r="B153" t="str">
            <v>05C11</v>
          </cell>
          <cell r="C153" t="str">
            <v>Autres interventions de chirurgie vasculaire</v>
          </cell>
        </row>
        <row r="154">
          <cell r="B154" t="str">
            <v>05C12</v>
          </cell>
          <cell r="C154" t="str">
            <v>Amputations du membre inférieur, sauf des orteils, pour troubles circulatoires</v>
          </cell>
        </row>
        <row r="155">
          <cell r="B155" t="str">
            <v>05C13</v>
          </cell>
          <cell r="C155" t="str">
            <v>Amputations pour troubles circulatoires portant sur le membre supérieur ou les orteils</v>
          </cell>
        </row>
        <row r="156">
          <cell r="B156" t="str">
            <v>05C14</v>
          </cell>
          <cell r="C156" t="str">
            <v>Poses d'un stimulateur cardiaque permanent avec infarctus aigu du myocarde ou insuffisance cardiaque congestive ou état de choc</v>
          </cell>
        </row>
        <row r="157">
          <cell r="B157" t="str">
            <v>05C15</v>
          </cell>
          <cell r="C157" t="str">
            <v>Poses d'un stimulateur cardiaque permanent sans infarctus aigu du myocarde, ni insuffisance cardiaque congestive, ni état de choc</v>
          </cell>
        </row>
        <row r="158">
          <cell r="B158" t="str">
            <v>05C17</v>
          </cell>
          <cell r="C158" t="str">
            <v>Ligatures de veines et éveinages</v>
          </cell>
        </row>
        <row r="159">
          <cell r="B159" t="str">
            <v>05C18</v>
          </cell>
          <cell r="C159" t="str">
            <v>Autres interventions sur le système circulatoire</v>
          </cell>
        </row>
        <row r="160">
          <cell r="B160" t="str">
            <v>05C19</v>
          </cell>
          <cell r="C160" t="str">
            <v>Poses d'un défibrillateur cardiaque</v>
          </cell>
        </row>
        <row r="161">
          <cell r="B161" t="str">
            <v>05C20</v>
          </cell>
          <cell r="C161" t="str">
            <v>Remplacements ou ablations chirurgicale d'électrodes ou repositionnements de boîtier de stimulation cardiaque permanente</v>
          </cell>
        </row>
        <row r="162">
          <cell r="B162" t="str">
            <v>05C21</v>
          </cell>
          <cell r="C162" t="str">
            <v>Créations et réfections de fistules artérioveineuses pour affections de la CMD 05</v>
          </cell>
        </row>
        <row r="163">
          <cell r="B163" t="str">
            <v>05C22</v>
          </cell>
          <cell r="C163" t="str">
            <v>Remplacements de stimulateurs cardiaques permanents</v>
          </cell>
        </row>
        <row r="164">
          <cell r="B164" t="str">
            <v>05K05</v>
          </cell>
          <cell r="C164" t="str">
            <v>Endoprothèses vasculaires avec infarctus du myocarde</v>
          </cell>
        </row>
        <row r="165">
          <cell r="B165" t="str">
            <v>05K06</v>
          </cell>
          <cell r="C165" t="str">
            <v>Endoprothèses vasculaires sans infarctus du myocarde</v>
          </cell>
        </row>
        <row r="166">
          <cell r="B166" t="str">
            <v>05K10</v>
          </cell>
          <cell r="C166" t="str">
            <v>Actes diagnostiques par voie vasculaire</v>
          </cell>
        </row>
        <row r="167">
          <cell r="B167" t="str">
            <v>05K12</v>
          </cell>
          <cell r="C167" t="str">
            <v>Actes thérapeutiques par voie vasculaire sauf endoprothèses, âge inférieur à 18 ans</v>
          </cell>
        </row>
        <row r="168">
          <cell r="B168" t="str">
            <v>05K14</v>
          </cell>
          <cell r="C168" t="str">
            <v>Mise en place de certains accès vasculaires pour des affections de la CMD 05, séjours de moins de 2 jours</v>
          </cell>
        </row>
        <row r="169">
          <cell r="B169" t="str">
            <v>05K15</v>
          </cell>
          <cell r="C169" t="str">
            <v>Surveillances de greffes de coeur avec acte diagnostique par voie vasculaire</v>
          </cell>
        </row>
        <row r="170">
          <cell r="B170" t="str">
            <v>05K17</v>
          </cell>
          <cell r="C170" t="str">
            <v>Affections cardiovasculaires sans acte opératoire de la CMD 05, avec anesthésie, en ambulatoire</v>
          </cell>
        </row>
        <row r="171">
          <cell r="B171" t="str">
            <v>05K18</v>
          </cell>
          <cell r="C171" t="str">
            <v>Varices avec acte autre que ligature et éveinage, en ambulatoire</v>
          </cell>
        </row>
        <row r="172">
          <cell r="B172" t="str">
            <v>05K19</v>
          </cell>
          <cell r="C172" t="str">
            <v>Traitements majeurs de troubles du rythme par voie vasculaire</v>
          </cell>
        </row>
        <row r="173">
          <cell r="B173" t="str">
            <v>05K20</v>
          </cell>
          <cell r="C173" t="str">
            <v>Autres traitements de troubles du rythme par voie vasculaire</v>
          </cell>
        </row>
        <row r="174">
          <cell r="B174" t="str">
            <v>05K21</v>
          </cell>
          <cell r="C174" t="str">
            <v>Poses de bioprothèses de valves cardiaques par voie vasculaire</v>
          </cell>
        </row>
        <row r="175">
          <cell r="B175" t="str">
            <v>05K22</v>
          </cell>
          <cell r="C175" t="str">
            <v>Actes thérapeutiques par voie vasculaire sur les orifices du coeur, âge supérieur à 17 ans</v>
          </cell>
        </row>
        <row r="176">
          <cell r="B176" t="str">
            <v>05K23</v>
          </cell>
          <cell r="C176" t="str">
            <v>Ablations, repositionnements et poses de sondes cardiaques supplémentaires par voie vasculaire, âge supérieur à 17 ans</v>
          </cell>
        </row>
        <row r="177">
          <cell r="B177" t="str">
            <v>05K24</v>
          </cell>
          <cell r="C177" t="str">
            <v>Dilatations coronaires et autres actes thérapeutiques sur le coeur par voie vasculaire, âge supérieur à 17 ans</v>
          </cell>
        </row>
        <row r="178">
          <cell r="B178" t="str">
            <v>05K25</v>
          </cell>
          <cell r="C178" t="str">
            <v>Actes thérapeutiques sur les artères par voie vasculaire, âge supérieur à 17 ans</v>
          </cell>
        </row>
        <row r="179">
          <cell r="B179" t="str">
            <v>05K26</v>
          </cell>
          <cell r="C179" t="str">
            <v>Actes thérapeutiques sur les accès vasculaires ou les veines par voie vasculaire, âge supérieur à 17 ans</v>
          </cell>
        </row>
        <row r="180">
          <cell r="B180" t="str">
            <v>05M04</v>
          </cell>
          <cell r="C180" t="str">
            <v>Infarctus aigu du myocarde</v>
          </cell>
        </row>
        <row r="181">
          <cell r="B181" t="str">
            <v>05M05</v>
          </cell>
          <cell r="C181" t="str">
            <v>Syncopes et lipothymies</v>
          </cell>
        </row>
        <row r="182">
          <cell r="B182" t="str">
            <v>05M06</v>
          </cell>
          <cell r="C182" t="str">
            <v>Angine de poitrine</v>
          </cell>
        </row>
        <row r="183">
          <cell r="B183" t="str">
            <v>05M07</v>
          </cell>
          <cell r="C183" t="str">
            <v>Thrombophlébites veineuses profondes</v>
          </cell>
        </row>
        <row r="184">
          <cell r="B184" t="str">
            <v>05M08</v>
          </cell>
          <cell r="C184" t="str">
            <v>Arythmies et troubles de la conduction cardiaque</v>
          </cell>
        </row>
        <row r="185">
          <cell r="B185" t="str">
            <v>05M09</v>
          </cell>
          <cell r="C185" t="str">
            <v>Insuffisances cardiaques et états de choc circulatoire</v>
          </cell>
        </row>
        <row r="186">
          <cell r="B186" t="str">
            <v>05M10</v>
          </cell>
          <cell r="C186" t="str">
            <v>Cardiopathies congénitales et valvulopathies, âge inférieur à 18 ans</v>
          </cell>
        </row>
        <row r="187">
          <cell r="B187" t="str">
            <v>05M11</v>
          </cell>
          <cell r="C187" t="str">
            <v>Cardiopathies congénitales et valvulopathies, âge supérieur à 17 ans</v>
          </cell>
        </row>
        <row r="188">
          <cell r="B188" t="str">
            <v>05M12</v>
          </cell>
          <cell r="C188" t="str">
            <v>Troubles vasculaires périphériques</v>
          </cell>
        </row>
        <row r="189">
          <cell r="B189" t="str">
            <v>05M13</v>
          </cell>
          <cell r="C189" t="str">
            <v>Douleurs thoraciques</v>
          </cell>
        </row>
        <row r="190">
          <cell r="B190" t="str">
            <v>05M14</v>
          </cell>
          <cell r="C190" t="str">
            <v>Arrêt cardiaque</v>
          </cell>
        </row>
        <row r="191">
          <cell r="B191" t="str">
            <v>05M15</v>
          </cell>
          <cell r="C191" t="str">
            <v>Hypertension artérielle</v>
          </cell>
        </row>
        <row r="192">
          <cell r="B192" t="str">
            <v>05M16</v>
          </cell>
          <cell r="C192" t="str">
            <v>Athérosclérose coronarienne</v>
          </cell>
        </row>
        <row r="193">
          <cell r="B193" t="str">
            <v>05M17</v>
          </cell>
          <cell r="C193" t="str">
            <v>Autres affections de l'appareil circulatoire</v>
          </cell>
        </row>
        <row r="194">
          <cell r="B194" t="str">
            <v>05M18</v>
          </cell>
          <cell r="C194" t="str">
            <v>Endocardites aiguës et subaiguës</v>
          </cell>
        </row>
        <row r="195">
          <cell r="B195" t="str">
            <v>05M19</v>
          </cell>
          <cell r="C195" t="str">
            <v>Surveillances de greffes de coeur sans acte diagnostique par voie vasculaire</v>
          </cell>
        </row>
        <row r="196">
          <cell r="B196" t="str">
            <v>05M20</v>
          </cell>
          <cell r="C196" t="str">
            <v>Explorations et surveillance pour affections de l'appareil circulatoire</v>
          </cell>
        </row>
        <row r="197">
          <cell r="B197" t="str">
            <v>05M21</v>
          </cell>
          <cell r="C197" t="str">
            <v>Infarctus aigu du myocarde avec décès : séjours de moins de 2 jours</v>
          </cell>
        </row>
        <row r="198">
          <cell r="B198" t="str">
            <v>05M22</v>
          </cell>
          <cell r="C198" t="str">
            <v>Autres affections de la CMD 05 avec décès : séjours de moins de 2 jours</v>
          </cell>
        </row>
        <row r="199">
          <cell r="B199" t="str">
            <v>05M23</v>
          </cell>
          <cell r="C199" t="str">
            <v>Symptômes et autres recours aux soins de la CMD 05</v>
          </cell>
        </row>
        <row r="200">
          <cell r="B200" t="str">
            <v>06C03</v>
          </cell>
          <cell r="C200" t="str">
            <v>Résections rectales</v>
          </cell>
        </row>
        <row r="201">
          <cell r="B201" t="str">
            <v>06C04</v>
          </cell>
          <cell r="C201" t="str">
            <v>Interventions majeures sur l'intestin grêle et le côlon</v>
          </cell>
        </row>
        <row r="202">
          <cell r="B202" t="str">
            <v>06C05</v>
          </cell>
          <cell r="C202" t="str">
            <v>Interventions sur l'oesophage, l'estomac et le duodénum, âge inférieur à 18 ans</v>
          </cell>
        </row>
        <row r="203">
          <cell r="B203" t="str">
            <v>06C07</v>
          </cell>
          <cell r="C203" t="str">
            <v>Interventions mineures sur l'intestin grêle et le côlon</v>
          </cell>
        </row>
        <row r="204">
          <cell r="B204" t="str">
            <v>06C08</v>
          </cell>
          <cell r="C204" t="str">
            <v>Appendicectomies compliquées</v>
          </cell>
        </row>
        <row r="205">
          <cell r="B205" t="str">
            <v>06C09</v>
          </cell>
          <cell r="C205" t="str">
            <v>Appendicectomies non compliquées</v>
          </cell>
        </row>
        <row r="206">
          <cell r="B206" t="str">
            <v>06C10</v>
          </cell>
          <cell r="C206" t="str">
            <v>Interventions réparatrices pour hernies et éventrations, âge inférieur à 18 ans</v>
          </cell>
        </row>
        <row r="207">
          <cell r="B207" t="str">
            <v>06C12</v>
          </cell>
          <cell r="C207" t="str">
            <v>Interventions réparatrices pour hernies inguinales et crurales, âge supérieur à 17 ans</v>
          </cell>
        </row>
        <row r="208">
          <cell r="B208" t="str">
            <v>06C13</v>
          </cell>
          <cell r="C208" t="str">
            <v>Libérations d'adhérences péritonéales</v>
          </cell>
        </row>
        <row r="209">
          <cell r="B209" t="str">
            <v>06C14</v>
          </cell>
          <cell r="C209" t="str">
            <v>Interventions sur le rectum et l'anus autres que les résections rectales</v>
          </cell>
        </row>
        <row r="210">
          <cell r="B210" t="str">
            <v>06C15</v>
          </cell>
          <cell r="C210" t="str">
            <v>Autres interventions sur le tube digestif en dehors des laparotomies</v>
          </cell>
        </row>
        <row r="211">
          <cell r="B211" t="str">
            <v>06C16</v>
          </cell>
          <cell r="C211" t="str">
            <v>Interventions sur l'oesophage, l'estomac et le duodénum pour tumeurs malignes, âge supérieur à 17 ans</v>
          </cell>
        </row>
        <row r="212">
          <cell r="B212" t="str">
            <v>06C19</v>
          </cell>
          <cell r="C212" t="str">
            <v>Hémorroïdectomies</v>
          </cell>
        </row>
        <row r="213">
          <cell r="B213" t="str">
            <v>06C20</v>
          </cell>
          <cell r="C213" t="str">
            <v>Interventions sur l'oesophage, l'estomac et le duodénum pour ulcères, âge supérieur à 17 ans</v>
          </cell>
        </row>
        <row r="214">
          <cell r="B214" t="str">
            <v>06C21</v>
          </cell>
          <cell r="C214" t="str">
            <v>Autres interventions sur le tube digestif par laparotomie</v>
          </cell>
        </row>
        <row r="215">
          <cell r="B215" t="str">
            <v>06C22</v>
          </cell>
          <cell r="C215" t="str">
            <v>Interventions sur l'oesophage, l'estomac et le duodénum pour affections autres que malignes ou ulcères, âge supérieur à 17 ans</v>
          </cell>
        </row>
        <row r="216">
          <cell r="B216" t="str">
            <v>06C23</v>
          </cell>
          <cell r="C216" t="str">
            <v>Certaines interventions pour stomies</v>
          </cell>
        </row>
        <row r="217">
          <cell r="B217" t="str">
            <v>06C24</v>
          </cell>
          <cell r="C217" t="str">
            <v>Cures d'éventrations postopératoires, âge supérieur à 17 ans</v>
          </cell>
        </row>
        <row r="218">
          <cell r="B218" t="str">
            <v>06C25</v>
          </cell>
          <cell r="C218" t="str">
            <v>Interventions réparatrices pour hernies à l'exception des hernies inguinales, crurales, âge supérieur à 17 ans</v>
          </cell>
        </row>
        <row r="219">
          <cell r="B219" t="str">
            <v>06K02</v>
          </cell>
          <cell r="C219" t="str">
            <v>Endoscopies digestives thérapeutiques et anesthésie : séjours de moins de 2 jours</v>
          </cell>
        </row>
        <row r="220">
          <cell r="B220" t="str">
            <v>06K03</v>
          </cell>
          <cell r="C220" t="str">
            <v>Séjours comprenant une endoscopie digestive thérapeutique sans anesthésie, en ambulatoire</v>
          </cell>
        </row>
        <row r="221">
          <cell r="B221" t="str">
            <v>06K04</v>
          </cell>
          <cell r="C221" t="str">
            <v>Endoscopie digestive diagnostique et anesthésie, en ambulatoire</v>
          </cell>
        </row>
        <row r="222">
          <cell r="B222" t="str">
            <v>06K05</v>
          </cell>
          <cell r="C222" t="str">
            <v>Séjours comprenant une endoscopie digestive diagnostique sans anesthésie, en ambulatoire</v>
          </cell>
        </row>
        <row r="223">
          <cell r="B223" t="str">
            <v>06K06</v>
          </cell>
          <cell r="C223" t="str">
            <v>Affections digestives sans acte opératoire de la CMD 06, avec anesthésie, en ambulatoire</v>
          </cell>
        </row>
        <row r="224">
          <cell r="B224" t="str">
            <v>06M02</v>
          </cell>
          <cell r="C224" t="str">
            <v>Autres gastroentérites et maladies diverses du tube digestif, âge inférieur à 18 ans</v>
          </cell>
        </row>
        <row r="225">
          <cell r="B225" t="str">
            <v>06M03</v>
          </cell>
          <cell r="C225" t="str">
            <v>Autres gastroentérites et maladies diverses du tube digestif, âge supérieur à 17 ans</v>
          </cell>
        </row>
        <row r="226">
          <cell r="B226" t="str">
            <v>06M04</v>
          </cell>
          <cell r="C226" t="str">
            <v>Hémorragies digestives</v>
          </cell>
        </row>
        <row r="227">
          <cell r="B227" t="str">
            <v>06M05</v>
          </cell>
          <cell r="C227" t="str">
            <v>Autres tumeurs malignes du tube digestif</v>
          </cell>
        </row>
        <row r="228">
          <cell r="B228" t="str">
            <v>06M06</v>
          </cell>
          <cell r="C228" t="str">
            <v>Occlusions intestinales non dues à une hernie</v>
          </cell>
        </row>
        <row r="229">
          <cell r="B229" t="str">
            <v>06M07</v>
          </cell>
          <cell r="C229" t="str">
            <v>Maladies inflammatoires de l'intestin</v>
          </cell>
        </row>
        <row r="230">
          <cell r="B230" t="str">
            <v>06M08</v>
          </cell>
          <cell r="C230" t="str">
            <v>Autres affections digestives, âge inférieur à 18 ans</v>
          </cell>
        </row>
        <row r="231">
          <cell r="B231" t="str">
            <v>06M09</v>
          </cell>
          <cell r="C231" t="str">
            <v>Autres affections digestives, âge supérieur à 17 ans</v>
          </cell>
        </row>
        <row r="232">
          <cell r="B232" t="str">
            <v>06M10</v>
          </cell>
          <cell r="C232" t="str">
            <v>Ulcères gastroduodénaux compliqués</v>
          </cell>
        </row>
        <row r="233">
          <cell r="B233" t="str">
            <v>06M11</v>
          </cell>
          <cell r="C233" t="str">
            <v>Ulcères gastroduodénaux non compliqués</v>
          </cell>
        </row>
        <row r="234">
          <cell r="B234" t="str">
            <v>06M12</v>
          </cell>
          <cell r="C234" t="str">
            <v>Douleurs abdominales</v>
          </cell>
        </row>
        <row r="235">
          <cell r="B235" t="str">
            <v>06M13</v>
          </cell>
          <cell r="C235" t="str">
            <v>Tumeurs malignes de l'oesophage et de l'estomac</v>
          </cell>
        </row>
        <row r="236">
          <cell r="B236" t="str">
            <v>06M14</v>
          </cell>
          <cell r="C236" t="str">
            <v>Invaginations intestinales aigües</v>
          </cell>
        </row>
        <row r="237">
          <cell r="B237" t="str">
            <v>06M15</v>
          </cell>
          <cell r="C237" t="str">
            <v>Suivi de greffes de l'appareil digestif</v>
          </cell>
        </row>
        <row r="238">
          <cell r="B238" t="str">
            <v>06M16</v>
          </cell>
          <cell r="C238" t="str">
            <v>Explorations et surveillance pour affections de l'appareil digestif</v>
          </cell>
        </row>
        <row r="239">
          <cell r="B239" t="str">
            <v>06M17</v>
          </cell>
          <cell r="C239" t="str">
            <v>Soins de stomies digestives</v>
          </cell>
        </row>
        <row r="240">
          <cell r="B240" t="str">
            <v>06M18</v>
          </cell>
          <cell r="C240" t="str">
            <v>Symptômes et autres recours aux soins de la CMD 06</v>
          </cell>
        </row>
        <row r="241">
          <cell r="B241" t="str">
            <v>06M19</v>
          </cell>
          <cell r="C241" t="str">
            <v>Affections sévères du tube digestif</v>
          </cell>
        </row>
        <row r="242">
          <cell r="B242" t="str">
            <v>06M20</v>
          </cell>
          <cell r="C242" t="str">
            <v>Tumeurs bénignes de l'appareil digestif</v>
          </cell>
        </row>
        <row r="243">
          <cell r="B243" t="str">
            <v>06M21</v>
          </cell>
          <cell r="C243" t="str">
            <v>Autres affections digestives concernant majoritairement la petite enfance</v>
          </cell>
        </row>
        <row r="244">
          <cell r="B244" t="str">
            <v>07C06</v>
          </cell>
          <cell r="C244" t="str">
            <v>Interventions diagnostiques sur le système hépato-biliaire et pancréatique pour affections malignes</v>
          </cell>
        </row>
        <row r="245">
          <cell r="B245" t="str">
            <v>07C07</v>
          </cell>
          <cell r="C245" t="str">
            <v>Interventions diagnostiques sur le système hépato-biliaire et pancréatique pour affections non malignes</v>
          </cell>
        </row>
        <row r="246">
          <cell r="B246" t="str">
            <v>07C08</v>
          </cell>
          <cell r="C246" t="str">
            <v>Autres interventions sur le système hépato-biliaire et pancréatique</v>
          </cell>
        </row>
        <row r="247">
          <cell r="B247" t="str">
            <v>07C09</v>
          </cell>
          <cell r="C247" t="str">
            <v>Interventions sur le foie, le pancréas et les veines porte ou cave pour tumeurs malignes</v>
          </cell>
        </row>
        <row r="248">
          <cell r="B248" t="str">
            <v>07C10</v>
          </cell>
          <cell r="C248" t="str">
            <v>Interventions sur le foie, le pancréas et les veines porte ou cave pour affections non malignes</v>
          </cell>
        </row>
        <row r="249">
          <cell r="B249" t="str">
            <v>07C11</v>
          </cell>
          <cell r="C249" t="str">
            <v>Dérivations biliaires</v>
          </cell>
        </row>
        <row r="250">
          <cell r="B250" t="str">
            <v>07C12</v>
          </cell>
          <cell r="C250" t="str">
            <v>Autres interventions sur les voies biliaires sauf cholécystectomies isolées</v>
          </cell>
        </row>
        <row r="251">
          <cell r="B251" t="str">
            <v>07C13</v>
          </cell>
          <cell r="C251" t="str">
            <v>Cholécystectomies sans exploration de la voie biliaire principale pour affections aigües</v>
          </cell>
        </row>
        <row r="252">
          <cell r="B252" t="str">
            <v>07C14</v>
          </cell>
          <cell r="C252" t="str">
            <v>Cholécystectomies sans exploration de la voie biliaire principale à l'exception des affections aigües</v>
          </cell>
        </row>
        <row r="253">
          <cell r="B253" t="str">
            <v>07K02</v>
          </cell>
          <cell r="C253" t="str">
            <v>Endoscopies biliaires thérapeutiques et anesthésie : séjours de moins de 2 jours</v>
          </cell>
        </row>
        <row r="254">
          <cell r="B254" t="str">
            <v>07K04</v>
          </cell>
          <cell r="C254" t="str">
            <v>Endoscopie biliaire diagnostique et anesthésie, en ambulatoire</v>
          </cell>
        </row>
        <row r="255">
          <cell r="B255" t="str">
            <v>07K05</v>
          </cell>
          <cell r="C255" t="str">
            <v>Séjours comprenant une endoscopie biliaire thérapeutique ou diagnostique sans anesthésie, en ambulatoire</v>
          </cell>
        </row>
        <row r="256">
          <cell r="B256" t="str">
            <v>07M02</v>
          </cell>
          <cell r="C256" t="str">
            <v>Affections des voies biliaires</v>
          </cell>
        </row>
        <row r="257">
          <cell r="B257" t="str">
            <v>07M04</v>
          </cell>
          <cell r="C257" t="str">
            <v>Autres affections hépatiques</v>
          </cell>
        </row>
        <row r="258">
          <cell r="B258" t="str">
            <v>07M06</v>
          </cell>
          <cell r="C258" t="str">
            <v>Affections malignes du système hépato-biliaire ou du pancréas</v>
          </cell>
        </row>
        <row r="259">
          <cell r="B259" t="str">
            <v>07M07</v>
          </cell>
          <cell r="C259" t="str">
            <v>Cirrhoses alcooliques</v>
          </cell>
        </row>
        <row r="260">
          <cell r="B260" t="str">
            <v>07M08</v>
          </cell>
          <cell r="C260" t="str">
            <v>Autres cirrhoses et fibrose hépatique</v>
          </cell>
        </row>
        <row r="261">
          <cell r="B261" t="str">
            <v>07M09</v>
          </cell>
          <cell r="C261" t="str">
            <v>Hépatites chroniques</v>
          </cell>
        </row>
        <row r="262">
          <cell r="B262" t="str">
            <v>07M10</v>
          </cell>
          <cell r="C262" t="str">
            <v>Pancréatites aigües</v>
          </cell>
        </row>
        <row r="263">
          <cell r="B263" t="str">
            <v>07M11</v>
          </cell>
          <cell r="C263" t="str">
            <v>Autres affections non malignes du pancréas</v>
          </cell>
        </row>
        <row r="264">
          <cell r="B264" t="str">
            <v>07M12</v>
          </cell>
          <cell r="C264" t="str">
            <v>Suivis de greffe de foie et de pancréas</v>
          </cell>
        </row>
        <row r="265">
          <cell r="B265" t="str">
            <v>07M13</v>
          </cell>
          <cell r="C265" t="str">
            <v>Explorations et surveillance des affections du système hépatobiliaire et du pancréas</v>
          </cell>
        </row>
        <row r="266">
          <cell r="B266" t="str">
            <v>07M14</v>
          </cell>
          <cell r="C266" t="str">
            <v>Symptômes et autres recours aux soins de la CMD 07</v>
          </cell>
        </row>
        <row r="267">
          <cell r="B267" t="str">
            <v>07M15</v>
          </cell>
          <cell r="C267" t="str">
            <v>Affections hépatiques sévères à l'exception des tumeurs malignes, des cirrhoses et des hépatites alcooliques</v>
          </cell>
        </row>
        <row r="268">
          <cell r="B268" t="str">
            <v>07M16</v>
          </cell>
          <cell r="C268" t="str">
            <v>Ictères du nouveau-né</v>
          </cell>
        </row>
        <row r="269">
          <cell r="B269" t="str">
            <v>08C02</v>
          </cell>
          <cell r="C269" t="str">
            <v>Interventions majeures multiples sur les genoux et/ou les hanches</v>
          </cell>
        </row>
        <row r="270">
          <cell r="B270" t="str">
            <v>08C04</v>
          </cell>
          <cell r="C270" t="str">
            <v>Interventions sur la hanche et le fémur, âge inférieur à 18 ans</v>
          </cell>
        </row>
        <row r="271">
          <cell r="B271" t="str">
            <v>08C06</v>
          </cell>
          <cell r="C271" t="str">
            <v>Amputations pour affections de l'appareil musculosquelettique et du tissu conjonctif</v>
          </cell>
        </row>
        <row r="272">
          <cell r="B272" t="str">
            <v>08C12</v>
          </cell>
          <cell r="C272" t="str">
            <v>Biopsies ostéoarticulaires</v>
          </cell>
        </row>
        <row r="273">
          <cell r="B273" t="str">
            <v>08C13</v>
          </cell>
          <cell r="C273" t="str">
            <v>Résections osseuses localisées et/ou ablation de matériel de fixation interne au niveau de la hanche et du fémur</v>
          </cell>
        </row>
        <row r="274">
          <cell r="B274" t="str">
            <v>08C14</v>
          </cell>
          <cell r="C274" t="str">
            <v>Résections osseuses localisées et/ou ablation de matériel de fixation interne au niveau d'une localisation autre que la hanche et le fémur</v>
          </cell>
        </row>
        <row r="275">
          <cell r="B275" t="str">
            <v>08C20</v>
          </cell>
          <cell r="C275" t="str">
            <v>Greffes de peau pour maladie de l'appareil musculosquelettique ou du tissu conjonctif</v>
          </cell>
        </row>
        <row r="276">
          <cell r="B276" t="str">
            <v>08C21</v>
          </cell>
          <cell r="C276" t="str">
            <v>Autres interventions portant sur l'appareil musculosquelettique et le tissu conjonctif</v>
          </cell>
        </row>
        <row r="277">
          <cell r="B277" t="str">
            <v>08C22</v>
          </cell>
          <cell r="C277" t="str">
            <v>Interventions pour reprise de prothèses articulaires</v>
          </cell>
        </row>
        <row r="278">
          <cell r="B278" t="str">
            <v>08C24</v>
          </cell>
          <cell r="C278" t="str">
            <v>Prothèses de genou</v>
          </cell>
        </row>
        <row r="279">
          <cell r="B279" t="str">
            <v>08C25</v>
          </cell>
          <cell r="C279" t="str">
            <v>Prothèses d'épaule</v>
          </cell>
        </row>
        <row r="280">
          <cell r="B280" t="str">
            <v>08C27</v>
          </cell>
          <cell r="C280" t="str">
            <v>Autres interventions sur le rachis</v>
          </cell>
        </row>
        <row r="281">
          <cell r="B281" t="str">
            <v>08C28</v>
          </cell>
          <cell r="C281" t="str">
            <v>Interventions maxillofaciales</v>
          </cell>
        </row>
        <row r="282">
          <cell r="B282" t="str">
            <v>08C29</v>
          </cell>
          <cell r="C282" t="str">
            <v>Interventions sur le tissu mou pour tumeurs malignes</v>
          </cell>
        </row>
        <row r="283">
          <cell r="B283" t="str">
            <v>08C31</v>
          </cell>
          <cell r="C283" t="str">
            <v>Interventions sur la jambe, âge inférieur à 18 ans</v>
          </cell>
        </row>
        <row r="284">
          <cell r="B284" t="str">
            <v>08C32</v>
          </cell>
          <cell r="C284" t="str">
            <v>Interventions sur la jambe, âge supérieur à 17 ans</v>
          </cell>
        </row>
        <row r="285">
          <cell r="B285" t="str">
            <v>08C33</v>
          </cell>
          <cell r="C285" t="str">
            <v>Interventions sur la cheville et l'arrière-pied à l'exception des fractures</v>
          </cell>
        </row>
        <row r="286">
          <cell r="B286" t="str">
            <v>08C34</v>
          </cell>
          <cell r="C286" t="str">
            <v>Interventions sur les ligaments croisés sous arthroscopie</v>
          </cell>
        </row>
        <row r="287">
          <cell r="B287" t="str">
            <v>08C35</v>
          </cell>
          <cell r="C287" t="str">
            <v>Interventions sur le bras, coude et épaule</v>
          </cell>
        </row>
        <row r="288">
          <cell r="B288" t="str">
            <v>08C36</v>
          </cell>
          <cell r="C288" t="str">
            <v>Interventions sur le pied, âge inférieur à 18 ans</v>
          </cell>
        </row>
        <row r="289">
          <cell r="B289" t="str">
            <v>08C37</v>
          </cell>
          <cell r="C289" t="str">
            <v>Interventions sur le pied, âge supérieur à 17 ans</v>
          </cell>
        </row>
        <row r="290">
          <cell r="B290" t="str">
            <v>08C38</v>
          </cell>
          <cell r="C290" t="str">
            <v>Autres arthroscopies du genou</v>
          </cell>
        </row>
        <row r="291">
          <cell r="B291" t="str">
            <v>08C39</v>
          </cell>
          <cell r="C291" t="str">
            <v>Interventions sur l'avant-bras</v>
          </cell>
        </row>
        <row r="292">
          <cell r="B292" t="str">
            <v>08C40</v>
          </cell>
          <cell r="C292" t="str">
            <v>Arthroscopies d'autres localisations</v>
          </cell>
        </row>
        <row r="293">
          <cell r="B293" t="str">
            <v>08C42</v>
          </cell>
          <cell r="C293" t="str">
            <v>Interventions non mineures sur les tissus mous</v>
          </cell>
        </row>
        <row r="294">
          <cell r="B294" t="str">
            <v>08C43</v>
          </cell>
          <cell r="C294" t="str">
            <v>Interventions non mineures sur la main</v>
          </cell>
        </row>
        <row r="295">
          <cell r="B295" t="str">
            <v>08C44</v>
          </cell>
          <cell r="C295" t="str">
            <v>Autres interventions sur la main</v>
          </cell>
        </row>
        <row r="296">
          <cell r="B296" t="str">
            <v>08C45</v>
          </cell>
          <cell r="C296" t="str">
            <v>Ménisectomie sous arthroscopie</v>
          </cell>
        </row>
        <row r="297">
          <cell r="B297" t="str">
            <v>08C46</v>
          </cell>
          <cell r="C297" t="str">
            <v>Autres interventions sur les tissus mous</v>
          </cell>
        </row>
        <row r="298">
          <cell r="B298" t="str">
            <v>08C47</v>
          </cell>
          <cell r="C298" t="str">
            <v>Prothèses de hanche pour traumatismes récents</v>
          </cell>
        </row>
        <row r="299">
          <cell r="B299" t="str">
            <v>08C48</v>
          </cell>
          <cell r="C299" t="str">
            <v>Prothèses de hanche pour des affections autres que des traumatismes récents</v>
          </cell>
        </row>
        <row r="300">
          <cell r="B300" t="str">
            <v>08C49</v>
          </cell>
          <cell r="C300" t="str">
            <v>Interventions sur la hanche et le fémur pour traumatismes récents, âge supérieur à 17 ans</v>
          </cell>
        </row>
        <row r="301">
          <cell r="B301" t="str">
            <v>08C50</v>
          </cell>
          <cell r="C301" t="str">
            <v>Interventions sur la hanche et le fémur sauf traumatismes récents, âge supérieur à 17 ans</v>
          </cell>
        </row>
        <row r="302">
          <cell r="B302" t="str">
            <v>08C51</v>
          </cell>
          <cell r="C302" t="str">
            <v>Interventions majeures sur le rachis pour fractures, cyphoses et scolioses</v>
          </cell>
        </row>
        <row r="303">
          <cell r="B303" t="str">
            <v>08C52</v>
          </cell>
          <cell r="C303" t="str">
            <v>Autres interventions majeures sur le rachis</v>
          </cell>
        </row>
        <row r="304">
          <cell r="B304" t="str">
            <v>08C53</v>
          </cell>
          <cell r="C304" t="str">
            <v>Interventions sur le genou pour traumatismes</v>
          </cell>
        </row>
        <row r="305">
          <cell r="B305" t="str">
            <v>08C54</v>
          </cell>
          <cell r="C305" t="str">
            <v>Interventions sur le genou pour des affections autres que traumatiques</v>
          </cell>
        </row>
        <row r="306">
          <cell r="B306" t="str">
            <v>08C55</v>
          </cell>
          <cell r="C306" t="str">
            <v>Interventions sur la cheville et l'arrière-pied pour fractures</v>
          </cell>
        </row>
        <row r="307">
          <cell r="B307" t="str">
            <v>08C56</v>
          </cell>
          <cell r="C307" t="str">
            <v>Interventions pour infections ostéoarticulaires</v>
          </cell>
        </row>
        <row r="308">
          <cell r="B308" t="str">
            <v>08C57</v>
          </cell>
          <cell r="C308" t="str">
            <v>Libérations articulaires du membre inférieur à l'exception de la hanche et du pied</v>
          </cell>
        </row>
        <row r="309">
          <cell r="B309" t="str">
            <v>08C58</v>
          </cell>
          <cell r="C309" t="str">
            <v>Arthroscopies de l'épaule</v>
          </cell>
        </row>
        <row r="310">
          <cell r="B310" t="str">
            <v>08C59</v>
          </cell>
          <cell r="C310" t="str">
            <v>Ténosynovectomies du poignet</v>
          </cell>
        </row>
        <row r="311">
          <cell r="B311" t="str">
            <v>08C60</v>
          </cell>
          <cell r="C311" t="str">
            <v>Interventions sur le poignet autres que les ténosynovectomies</v>
          </cell>
        </row>
        <row r="312">
          <cell r="B312" t="str">
            <v>08K02</v>
          </cell>
          <cell r="C312" t="str">
            <v>Affections de l'appareil musculosquelettique sans acte opératoire de la CMD 08, avec anesthésie, en ambulatoire</v>
          </cell>
        </row>
        <row r="313">
          <cell r="B313" t="str">
            <v>08K03</v>
          </cell>
          <cell r="C313" t="str">
            <v>Tractions continues et réductions progressives : autres que hanche et fémur</v>
          </cell>
        </row>
        <row r="314">
          <cell r="B314" t="str">
            <v>08K04</v>
          </cell>
          <cell r="C314" t="str">
            <v>Tractions continues et réductions progressives : hanche et fémur</v>
          </cell>
        </row>
        <row r="315">
          <cell r="B315" t="str">
            <v>08M04</v>
          </cell>
          <cell r="C315" t="str">
            <v>Fractures de la hanche et du bassin</v>
          </cell>
        </row>
        <row r="316">
          <cell r="B316" t="str">
            <v>08M05</v>
          </cell>
          <cell r="C316" t="str">
            <v>Fractures de la diaphyse, de l'épiphyse ou d'une partie non précisée du fémur</v>
          </cell>
        </row>
        <row r="317">
          <cell r="B317" t="str">
            <v>08M06</v>
          </cell>
          <cell r="C317" t="str">
            <v>Fractures, entorses, luxations et dislocations de la jambe, âge inférieur à 18 ans</v>
          </cell>
        </row>
        <row r="318">
          <cell r="B318" t="str">
            <v>08M07</v>
          </cell>
          <cell r="C318" t="str">
            <v>Fractures, entorses, luxations et dislocations de la jambe, âge supérieur à 17 ans</v>
          </cell>
        </row>
        <row r="319">
          <cell r="B319" t="str">
            <v>08M08</v>
          </cell>
          <cell r="C319" t="str">
            <v>Entorses et luxations de la hanche et du bassin</v>
          </cell>
        </row>
        <row r="320">
          <cell r="B320" t="str">
            <v>08M09</v>
          </cell>
          <cell r="C320" t="str">
            <v>Arthropathies non spécifiques</v>
          </cell>
        </row>
        <row r="321">
          <cell r="B321" t="str">
            <v>08M10</v>
          </cell>
          <cell r="C321" t="str">
            <v>Maladies osseuses et arthropathies spécifiques</v>
          </cell>
        </row>
        <row r="322">
          <cell r="B322" t="str">
            <v>08M14</v>
          </cell>
          <cell r="C322" t="str">
            <v>Affections du tissu conjonctif</v>
          </cell>
        </row>
        <row r="323">
          <cell r="B323" t="str">
            <v>08M15</v>
          </cell>
          <cell r="C323" t="str">
            <v>Tendinites, myosites et bursites</v>
          </cell>
        </row>
        <row r="324">
          <cell r="B324" t="str">
            <v>08M18</v>
          </cell>
          <cell r="C324" t="str">
            <v>Suites de traitement après une affection de l'appareil musculosquelettique ou du tissu conjonctif</v>
          </cell>
        </row>
        <row r="325">
          <cell r="B325" t="str">
            <v>08M19</v>
          </cell>
          <cell r="C325" t="str">
            <v>Autres pathologies de l'appareil musculosquelettique et du tissu conjonctif</v>
          </cell>
        </row>
        <row r="326">
          <cell r="B326" t="str">
            <v>08M20</v>
          </cell>
          <cell r="C326" t="str">
            <v>Fractures, entorses, luxations et dislocations du bras et de l'avant-bras, âge inférieur à 18 ans</v>
          </cell>
        </row>
        <row r="327">
          <cell r="B327" t="str">
            <v>08M21</v>
          </cell>
          <cell r="C327" t="str">
            <v>Entorses, luxations et dislocations du bras et de l'avant-bras, âge supérieur à 17 ans</v>
          </cell>
        </row>
        <row r="328">
          <cell r="B328" t="str">
            <v>08M22</v>
          </cell>
          <cell r="C328" t="str">
            <v>Fractures, entorses, luxations et dislocations de la main</v>
          </cell>
        </row>
        <row r="329">
          <cell r="B329" t="str">
            <v>08M23</v>
          </cell>
          <cell r="C329" t="str">
            <v>Fractures, entorses, luxations et dislocations du pied</v>
          </cell>
        </row>
        <row r="330">
          <cell r="B330" t="str">
            <v>08M24</v>
          </cell>
          <cell r="C330" t="str">
            <v>Tumeurs malignes primitives des os</v>
          </cell>
        </row>
        <row r="331">
          <cell r="B331" t="str">
            <v>08M25</v>
          </cell>
          <cell r="C331" t="str">
            <v>Fractures pathologiques et autres tumeurs malignes de l'appareil musculosquelettique et du tissu conjonctif</v>
          </cell>
        </row>
        <row r="332">
          <cell r="B332" t="str">
            <v>08M26</v>
          </cell>
          <cell r="C332" t="str">
            <v>Fractures du rachis</v>
          </cell>
        </row>
        <row r="333">
          <cell r="B333" t="str">
            <v>08M27</v>
          </cell>
          <cell r="C333" t="str">
            <v>Sciatiques et autres radiculopathies</v>
          </cell>
        </row>
        <row r="334">
          <cell r="B334" t="str">
            <v>08M28</v>
          </cell>
          <cell r="C334" t="str">
            <v>Autres rachialgies</v>
          </cell>
        </row>
        <row r="335">
          <cell r="B335" t="str">
            <v>08M29</v>
          </cell>
          <cell r="C335" t="str">
            <v>Autres pathologies rachidiennes relevant d'un traitement médical</v>
          </cell>
        </row>
        <row r="336">
          <cell r="B336" t="str">
            <v>08M30</v>
          </cell>
          <cell r="C336" t="str">
            <v>Rhumatismes et raideurs articulaires</v>
          </cell>
        </row>
        <row r="337">
          <cell r="B337" t="str">
            <v>08M31</v>
          </cell>
          <cell r="C337" t="str">
            <v>Ostéomyélites aigües (y compris vertébrales) et arthrites septiques</v>
          </cell>
        </row>
        <row r="338">
          <cell r="B338" t="str">
            <v>08M32</v>
          </cell>
          <cell r="C338" t="str">
            <v>Ostéomyélites chroniques</v>
          </cell>
        </row>
        <row r="339">
          <cell r="B339" t="str">
            <v>08M33</v>
          </cell>
          <cell r="C339" t="str">
            <v>Ablation de matériel sans acte classant</v>
          </cell>
        </row>
        <row r="340">
          <cell r="B340" t="str">
            <v>08M34</v>
          </cell>
          <cell r="C340" t="str">
            <v>Algoneurodystrophie</v>
          </cell>
        </row>
        <row r="341">
          <cell r="B341" t="str">
            <v>08M35</v>
          </cell>
          <cell r="C341" t="str">
            <v>Explorations et surveillance de l'appareil musculosquelettique et du tissu conjonctif</v>
          </cell>
        </row>
        <row r="342">
          <cell r="B342" t="str">
            <v>08M36</v>
          </cell>
          <cell r="C342" t="str">
            <v>Symptômes et autres recours aux soins de la CMD 08</v>
          </cell>
        </row>
        <row r="343">
          <cell r="B343" t="str">
            <v>08M37</v>
          </cell>
          <cell r="C343" t="str">
            <v>Fractures du bras et de l'avant-bras, âge supérieur à 17 ans</v>
          </cell>
        </row>
        <row r="344">
          <cell r="B344" t="str">
            <v>08M38</v>
          </cell>
          <cell r="C344" t="str">
            <v>Entorses et luxations du rachis</v>
          </cell>
        </row>
        <row r="345">
          <cell r="B345" t="str">
            <v>09C02</v>
          </cell>
          <cell r="C345" t="str">
            <v>Greffes de peau et/ou parages de plaie pour ulcère cutané ou cellulite</v>
          </cell>
        </row>
        <row r="346">
          <cell r="B346" t="str">
            <v>09C03</v>
          </cell>
          <cell r="C346" t="str">
            <v>Greffes de peau et/ou parages de plaie à l'exception des ulcères cutanés et cellulites</v>
          </cell>
        </row>
        <row r="347">
          <cell r="B347" t="str">
            <v>09C04</v>
          </cell>
          <cell r="C347" t="str">
            <v>Mastectomies totales pour tumeur maligne</v>
          </cell>
        </row>
        <row r="348">
          <cell r="B348" t="str">
            <v>09C05</v>
          </cell>
          <cell r="C348" t="str">
            <v>Mastectomies subtotales pour tumeur maligne</v>
          </cell>
        </row>
        <row r="349">
          <cell r="B349" t="str">
            <v>09C06</v>
          </cell>
          <cell r="C349" t="str">
            <v>Interventions sur le sein pour des affections non malignes autres que les actes de biopsie et d'excision locale</v>
          </cell>
        </row>
        <row r="350">
          <cell r="B350" t="str">
            <v>09C07</v>
          </cell>
          <cell r="C350" t="str">
            <v>Biopsies et excisions locales pour des affections non malignes du sein</v>
          </cell>
        </row>
        <row r="351">
          <cell r="B351" t="str">
            <v>09C08</v>
          </cell>
          <cell r="C351" t="str">
            <v>Interventions sur la région anale et périanale</v>
          </cell>
        </row>
        <row r="352">
          <cell r="B352" t="str">
            <v>09C09</v>
          </cell>
          <cell r="C352" t="str">
            <v>Interventions plastiques en dehors de la chirurgie esthétique</v>
          </cell>
        </row>
        <row r="353">
          <cell r="B353" t="str">
            <v>09C10</v>
          </cell>
          <cell r="C353" t="str">
            <v>Autres interventions sur la peau, les tissus sous-cutanés ou les seins</v>
          </cell>
        </row>
        <row r="354">
          <cell r="B354" t="str">
            <v>09C11</v>
          </cell>
          <cell r="C354" t="str">
            <v>Reconstructions des seins</v>
          </cell>
        </row>
        <row r="355">
          <cell r="B355" t="str">
            <v>09C12</v>
          </cell>
          <cell r="C355" t="str">
            <v>Interventions pour kystes, granulomes et interventions sur les ongles</v>
          </cell>
        </row>
        <row r="356">
          <cell r="B356" t="str">
            <v>09C13</v>
          </cell>
          <cell r="C356" t="str">
            <v>Interventions pour condylomes anogénitaux</v>
          </cell>
        </row>
        <row r="357">
          <cell r="B357" t="str">
            <v>09C14</v>
          </cell>
          <cell r="C357" t="str">
            <v>Certains curages lymphonodaux pour des affections de la peau, des tissus sous-cutanés ou des seins</v>
          </cell>
        </row>
        <row r="358">
          <cell r="B358" t="str">
            <v>09C15</v>
          </cell>
          <cell r="C358" t="str">
            <v>Interventions sur la peau, les tissus sous-cutanés ou les seins pour lésions traumatiques</v>
          </cell>
        </row>
        <row r="359">
          <cell r="B359" t="str">
            <v>09K02</v>
          </cell>
          <cell r="C359" t="str">
            <v>Affections de la peau, des tissus sous-cutanés et des seins sans acte opératoire de la CMD 09, avec anesthésie, en ambulatoire</v>
          </cell>
        </row>
        <row r="360">
          <cell r="B360" t="str">
            <v>09M02</v>
          </cell>
          <cell r="C360" t="str">
            <v>Traumatismes de la peau et des tissus sous-cutanés, âge inférieur à 18 ans</v>
          </cell>
        </row>
        <row r="361">
          <cell r="B361" t="str">
            <v>09M03</v>
          </cell>
          <cell r="C361" t="str">
            <v>Traumatismes de la peau et des tissus sous-cutanés, âge supérieur à 17 ans</v>
          </cell>
        </row>
        <row r="362">
          <cell r="B362" t="str">
            <v>09M04</v>
          </cell>
          <cell r="C362" t="str">
            <v>Lésions, infections et inflammations de la peau et des tissus sous-cutanés, âge inférieur à 18 ans</v>
          </cell>
        </row>
        <row r="363">
          <cell r="B363" t="str">
            <v>09M05</v>
          </cell>
          <cell r="C363" t="str">
            <v>Lésions, infections et inflammations de la peau et des tissus sous-cutanés, âge supérieur à 17 ans</v>
          </cell>
        </row>
        <row r="364">
          <cell r="B364" t="str">
            <v>09M06</v>
          </cell>
          <cell r="C364" t="str">
            <v>Ulcères cutanés</v>
          </cell>
        </row>
        <row r="365">
          <cell r="B365" t="str">
            <v>09M07</v>
          </cell>
          <cell r="C365" t="str">
            <v>Autres affections dermatologiques</v>
          </cell>
        </row>
        <row r="366">
          <cell r="B366" t="str">
            <v>09M08</v>
          </cell>
          <cell r="C366" t="str">
            <v>Affections dermatologiques sévères</v>
          </cell>
        </row>
        <row r="367">
          <cell r="B367" t="str">
            <v>09M09</v>
          </cell>
          <cell r="C367" t="str">
            <v>Affections non malignes des seins</v>
          </cell>
        </row>
        <row r="368">
          <cell r="B368" t="str">
            <v>09M10</v>
          </cell>
          <cell r="C368" t="str">
            <v>Tumeurs malignes des seins</v>
          </cell>
        </row>
        <row r="369">
          <cell r="B369" t="str">
            <v>09M11</v>
          </cell>
          <cell r="C369" t="str">
            <v>Tumeurs de la peau</v>
          </cell>
        </row>
        <row r="370">
          <cell r="B370" t="str">
            <v>09M12</v>
          </cell>
          <cell r="C370" t="str">
            <v>Explorations et surveillance des affections de la peau</v>
          </cell>
        </row>
        <row r="371">
          <cell r="B371" t="str">
            <v>09M13</v>
          </cell>
          <cell r="C371" t="str">
            <v>Explorations et surveillance des affections des seins</v>
          </cell>
        </row>
        <row r="372">
          <cell r="B372" t="str">
            <v>09M14</v>
          </cell>
          <cell r="C372" t="str">
            <v>Symptômes et autres recours aux soins concernant les affections de la peau</v>
          </cell>
        </row>
        <row r="373">
          <cell r="B373" t="str">
            <v>09M15</v>
          </cell>
          <cell r="C373" t="str">
            <v>Symptômes et autres recours aux soins concernant les affections des seins</v>
          </cell>
        </row>
        <row r="374">
          <cell r="B374" t="str">
            <v>09Z02</v>
          </cell>
          <cell r="C374" t="str">
            <v>Chirurgie esthétique</v>
          </cell>
        </row>
        <row r="375">
          <cell r="B375" t="str">
            <v>10C02</v>
          </cell>
          <cell r="C375" t="str">
            <v>Interventions sur l'hypophyse</v>
          </cell>
        </row>
        <row r="376">
          <cell r="B376" t="str">
            <v>10C03</v>
          </cell>
          <cell r="C376" t="str">
            <v>Interventions sur les glandes surrénales</v>
          </cell>
        </row>
        <row r="377">
          <cell r="B377" t="str">
            <v>10C05</v>
          </cell>
          <cell r="C377" t="str">
            <v>Interventions sur les parathyroïdes</v>
          </cell>
        </row>
        <row r="378">
          <cell r="B378" t="str">
            <v>10C07</v>
          </cell>
          <cell r="C378" t="str">
            <v>Interventions sur le tractus thyréoglosse</v>
          </cell>
        </row>
        <row r="379">
          <cell r="B379" t="str">
            <v>10C08</v>
          </cell>
          <cell r="C379" t="str">
            <v>Autres interventions pour troubles endocriniens, métaboliques ou nutritionnels</v>
          </cell>
        </row>
        <row r="380">
          <cell r="B380" t="str">
            <v>10C09</v>
          </cell>
          <cell r="C380" t="str">
            <v>Gastroplasties pour obésité</v>
          </cell>
        </row>
        <row r="381">
          <cell r="B381" t="str">
            <v>10C10</v>
          </cell>
          <cell r="C381" t="str">
            <v>Autres interventions pour obésité</v>
          </cell>
        </row>
        <row r="382">
          <cell r="B382" t="str">
            <v>10C11</v>
          </cell>
          <cell r="C382" t="str">
            <v>Interventions sur la thyroïde pour tumeurs malignes</v>
          </cell>
        </row>
        <row r="383">
          <cell r="B383" t="str">
            <v>10C12</v>
          </cell>
          <cell r="C383" t="str">
            <v>Interventions sur la thyroïde pour affections non malignes</v>
          </cell>
        </row>
        <row r="384">
          <cell r="B384" t="str">
            <v>10C13</v>
          </cell>
          <cell r="C384" t="str">
            <v>Interventions digestives autres que les gastroplasties, pour obésité</v>
          </cell>
        </row>
        <row r="385">
          <cell r="B385" t="str">
            <v>10M02</v>
          </cell>
          <cell r="C385" t="str">
            <v>Diabète, âge supérieur à 35 ans</v>
          </cell>
        </row>
        <row r="386">
          <cell r="B386" t="str">
            <v>10M03</v>
          </cell>
          <cell r="C386" t="str">
            <v>Diabète, âge inférieur à 36 ans</v>
          </cell>
        </row>
        <row r="387">
          <cell r="B387" t="str">
            <v>10M07</v>
          </cell>
          <cell r="C387" t="str">
            <v>Autres troubles endocriniens</v>
          </cell>
        </row>
        <row r="388">
          <cell r="B388" t="str">
            <v>10M08</v>
          </cell>
          <cell r="C388" t="str">
            <v>Acidocétose et coma diabétique</v>
          </cell>
        </row>
        <row r="389">
          <cell r="B389" t="str">
            <v>10M09</v>
          </cell>
          <cell r="C389" t="str">
            <v>Obésité</v>
          </cell>
        </row>
        <row r="390">
          <cell r="B390" t="str">
            <v>10M10</v>
          </cell>
          <cell r="C390" t="str">
            <v>Maladies métaboliques congénitales sévères</v>
          </cell>
        </row>
        <row r="391">
          <cell r="B391" t="str">
            <v>10M11</v>
          </cell>
          <cell r="C391" t="str">
            <v>Autres maladies métaboliques congénitales</v>
          </cell>
        </row>
        <row r="392">
          <cell r="B392" t="str">
            <v>10M12</v>
          </cell>
          <cell r="C392" t="str">
            <v>Tumeurs des glandes endocrines</v>
          </cell>
        </row>
        <row r="393">
          <cell r="B393" t="str">
            <v>10M13</v>
          </cell>
          <cell r="C393" t="str">
            <v>Explorations et surveillance pour affections endocriniennes et métaboliques</v>
          </cell>
        </row>
        <row r="394">
          <cell r="B394" t="str">
            <v>10M14</v>
          </cell>
          <cell r="C394" t="str">
            <v>Symptômes et autres recours aux soins de la CMD 10</v>
          </cell>
        </row>
        <row r="395">
          <cell r="B395" t="str">
            <v>10M15</v>
          </cell>
          <cell r="C395" t="str">
            <v>Troubles métaboliques, âge inférieur à 18 ans</v>
          </cell>
        </row>
        <row r="396">
          <cell r="B396" t="str">
            <v>10M16</v>
          </cell>
          <cell r="C396" t="str">
            <v>Troubles métaboliques, âge supérieur à 17 ans</v>
          </cell>
        </row>
        <row r="397">
          <cell r="B397" t="str">
            <v>10M17</v>
          </cell>
          <cell r="C397" t="str">
            <v>Troubles nutritionnels divers, âge inférieur à 18 ans</v>
          </cell>
        </row>
        <row r="398">
          <cell r="B398" t="str">
            <v>10M18</v>
          </cell>
          <cell r="C398" t="str">
            <v>Troubles nutritionnels divers, âge supérieur à 17 ans</v>
          </cell>
        </row>
        <row r="399">
          <cell r="B399" t="str">
            <v>10M19</v>
          </cell>
          <cell r="C399" t="str">
            <v>Autres affections de la CMD 10 concernant majoritairement la petite enfance</v>
          </cell>
        </row>
        <row r="400">
          <cell r="B400" t="str">
            <v>10M20</v>
          </cell>
          <cell r="C400" t="str">
            <v>Problèmes alimentaires du nouveau-né et du nourrisson</v>
          </cell>
        </row>
        <row r="401">
          <cell r="B401" t="str">
            <v>11C02</v>
          </cell>
          <cell r="C401" t="str">
            <v>Interventions sur les reins et les uretères et chirurgie majeure de la vessie pour une affection tumorale</v>
          </cell>
        </row>
        <row r="402">
          <cell r="B402" t="str">
            <v>11C03</v>
          </cell>
          <cell r="C402" t="str">
            <v>Interventions sur les reins et les uretères et chirurgie majeure de la vessie pour une affection non tumorale</v>
          </cell>
        </row>
        <row r="403">
          <cell r="B403" t="str">
            <v>11C04</v>
          </cell>
          <cell r="C403" t="str">
            <v>Autres interventions sur la vessie à l'exception des interventions transurétrales</v>
          </cell>
        </row>
        <row r="404">
          <cell r="B404" t="str">
            <v>11C06</v>
          </cell>
          <cell r="C404" t="str">
            <v>Interventions sur l'urètre, âge inférieur à 18 ans</v>
          </cell>
        </row>
        <row r="405">
          <cell r="B405" t="str">
            <v>11C07</v>
          </cell>
          <cell r="C405" t="str">
            <v>Interventions sur l'urètre, âge supérieur à 17 ans</v>
          </cell>
        </row>
        <row r="406">
          <cell r="B406" t="str">
            <v>11C08</v>
          </cell>
          <cell r="C406" t="str">
            <v>Autres interventions sur les reins et les voies urinaires</v>
          </cell>
        </row>
        <row r="407">
          <cell r="B407" t="str">
            <v>11C09</v>
          </cell>
          <cell r="C407" t="str">
            <v>Créations et réfections de fistules artérioveineuses pour affections de la CMD 11</v>
          </cell>
        </row>
        <row r="408">
          <cell r="B408" t="str">
            <v>11C10</v>
          </cell>
          <cell r="C408" t="str">
            <v>Interventions pour incontinence urinaire en dehors des interventions transurétrales</v>
          </cell>
        </row>
        <row r="409">
          <cell r="B409" t="str">
            <v>11C11</v>
          </cell>
          <cell r="C409" t="str">
            <v>Interventions par voie transurétrale ou transcutanée pour lithiases urinaires</v>
          </cell>
        </row>
        <row r="410">
          <cell r="B410" t="str">
            <v>11C12</v>
          </cell>
          <cell r="C410" t="str">
            <v>Injections de toxine botulique dans l'appareil urinaire</v>
          </cell>
        </row>
        <row r="411">
          <cell r="B411" t="str">
            <v>11C13</v>
          </cell>
          <cell r="C411" t="str">
            <v>Interventions par voie transurétrale ou transcutanée pour des affections non lithiasiques</v>
          </cell>
        </row>
        <row r="412">
          <cell r="B412" t="str">
            <v>11K02</v>
          </cell>
          <cell r="C412" t="str">
            <v>Insuffisance rénale, avec dialyse</v>
          </cell>
        </row>
        <row r="413">
          <cell r="B413" t="str">
            <v>11K03</v>
          </cell>
          <cell r="C413" t="str">
            <v>Endoscopies génito-urinaires thérapeutiques et anesthésie : séjours de la CMD 11 et de moins de 2 jours</v>
          </cell>
        </row>
        <row r="414">
          <cell r="B414" t="str">
            <v>11K04</v>
          </cell>
          <cell r="C414" t="str">
            <v>Séjours de la CMD 11 comprenant une endoscopie génito-urinaire thérapeutique sans anesthésie : séjours de moins de 2 jours</v>
          </cell>
        </row>
        <row r="415">
          <cell r="B415" t="str">
            <v>11K05</v>
          </cell>
          <cell r="C415" t="str">
            <v>Endoscopies génito-urinaires diagnostiques et anesthésie : séjours de la CMD 11 et de moins de 2 jours</v>
          </cell>
        </row>
        <row r="416">
          <cell r="B416" t="str">
            <v>11K06</v>
          </cell>
          <cell r="C416" t="str">
            <v>Séjours de la CMD 11 comprenant une endoscopie génito-urinaire diagnostique sans anesthésie : séjours de moins de 2 jours</v>
          </cell>
        </row>
        <row r="417">
          <cell r="B417" t="str">
            <v>11K07</v>
          </cell>
          <cell r="C417" t="str">
            <v>Séjours de la CMD 11 comprenant la mise en place de certains accès vasculaires, en ambulatoire</v>
          </cell>
        </row>
        <row r="418">
          <cell r="B418" t="str">
            <v>11K08</v>
          </cell>
          <cell r="C418" t="str">
            <v>Lithotritie extracorporelle de l'appareil urinaire, en ambulatoire</v>
          </cell>
        </row>
        <row r="419">
          <cell r="B419" t="str">
            <v>11M02</v>
          </cell>
          <cell r="C419" t="str">
            <v>Lithiases urinaires</v>
          </cell>
        </row>
        <row r="420">
          <cell r="B420" t="str">
            <v>11M03</v>
          </cell>
          <cell r="C420" t="str">
            <v>Infections des reins et des voies urinaires, âge inférieur à 18 ans</v>
          </cell>
        </row>
        <row r="421">
          <cell r="B421" t="str">
            <v>11M04</v>
          </cell>
          <cell r="C421" t="str">
            <v>Infections des reins et des voies urinaires, âge supérieur à 17 ans</v>
          </cell>
        </row>
        <row r="422">
          <cell r="B422" t="str">
            <v>11M06</v>
          </cell>
          <cell r="C422" t="str">
            <v>Insuffisance rénale, sans dialyse</v>
          </cell>
        </row>
        <row r="423">
          <cell r="B423" t="str">
            <v>11M07</v>
          </cell>
          <cell r="C423" t="str">
            <v>Tumeurs des reins et des voies urinaires</v>
          </cell>
        </row>
        <row r="424">
          <cell r="B424" t="str">
            <v>11M08</v>
          </cell>
          <cell r="C424" t="str">
            <v>Autres affections des reins et des voies urinaires, âge inférieur à 18 ans</v>
          </cell>
        </row>
        <row r="425">
          <cell r="B425" t="str">
            <v>11M10</v>
          </cell>
          <cell r="C425" t="str">
            <v>Rétrécissement urétral</v>
          </cell>
        </row>
        <row r="426">
          <cell r="B426" t="str">
            <v>11M11</v>
          </cell>
          <cell r="C426" t="str">
            <v>Signes et symptômes concernant les reins et les voies urinaires, âge inférieur à 18 ans</v>
          </cell>
        </row>
        <row r="427">
          <cell r="B427" t="str">
            <v>11M12</v>
          </cell>
          <cell r="C427" t="str">
            <v>Signes et symptômes concernant les reins et les voies urinaires, âge supérieur à 17 ans</v>
          </cell>
        </row>
        <row r="428">
          <cell r="B428" t="str">
            <v>11M15</v>
          </cell>
          <cell r="C428" t="str">
            <v>Autres affections des reins et des voies urinaires d'origine diabétique, âge supérieur à 17 ans</v>
          </cell>
        </row>
        <row r="429">
          <cell r="B429" t="str">
            <v>11M16</v>
          </cell>
          <cell r="C429" t="str">
            <v>Autres affections des reins et des voies urinaires, à l'exception de celles d'origine diabétique, âge supérieur à 17 ans</v>
          </cell>
        </row>
        <row r="430">
          <cell r="B430" t="str">
            <v>11M17</v>
          </cell>
          <cell r="C430" t="str">
            <v>Surveillances de greffes de rein</v>
          </cell>
        </row>
        <row r="431">
          <cell r="B431" t="str">
            <v>11M18</v>
          </cell>
          <cell r="C431" t="str">
            <v>Explorations et surveillance pour affections du rein et des voies urinaires</v>
          </cell>
        </row>
        <row r="432">
          <cell r="B432" t="str">
            <v>11M19</v>
          </cell>
          <cell r="C432" t="str">
            <v>Autres symptômes et recours aux soins de la CMD 11</v>
          </cell>
        </row>
        <row r="433">
          <cell r="B433" t="str">
            <v>11M20</v>
          </cell>
          <cell r="C433" t="str">
            <v>Autres affections uronéphrologiques concernant majoritairement la petite enfance</v>
          </cell>
        </row>
        <row r="434">
          <cell r="B434" t="str">
            <v>12C03</v>
          </cell>
          <cell r="C434" t="str">
            <v>Interventions sur le pénis</v>
          </cell>
        </row>
        <row r="435">
          <cell r="B435" t="str">
            <v>12C04</v>
          </cell>
          <cell r="C435" t="str">
            <v>Prostatectomies transurétrales</v>
          </cell>
        </row>
        <row r="436">
          <cell r="B436" t="str">
            <v>12C05</v>
          </cell>
          <cell r="C436" t="str">
            <v>Interventions sur les testicules pour tumeurs malignes</v>
          </cell>
        </row>
        <row r="437">
          <cell r="B437" t="str">
            <v>12C06</v>
          </cell>
          <cell r="C437" t="str">
            <v>Interventions sur les testicules pour affections non malignes, âge inférieur à 18 ans</v>
          </cell>
        </row>
        <row r="438">
          <cell r="B438" t="str">
            <v>12C07</v>
          </cell>
          <cell r="C438" t="str">
            <v>Interventions sur les testicules pour affections non malignes, âge supérieur à 17 ans</v>
          </cell>
        </row>
        <row r="439">
          <cell r="B439" t="str">
            <v>12C08</v>
          </cell>
          <cell r="C439" t="str">
            <v>Circoncision</v>
          </cell>
        </row>
        <row r="440">
          <cell r="B440" t="str">
            <v>12C09</v>
          </cell>
          <cell r="C440" t="str">
            <v>Autres interventions pour tumeurs malignes de l'appareil génital masculin</v>
          </cell>
        </row>
        <row r="441">
          <cell r="B441" t="str">
            <v>12C10</v>
          </cell>
          <cell r="C441" t="str">
            <v>Autres interventions pour affections non malignes de l'appareil génital masculin</v>
          </cell>
        </row>
        <row r="442">
          <cell r="B442" t="str">
            <v>12C11</v>
          </cell>
          <cell r="C442" t="str">
            <v>Interventions pelviennes majeures chez l'homme pour tumeurs malignes</v>
          </cell>
        </row>
        <row r="443">
          <cell r="B443" t="str">
            <v>12C12</v>
          </cell>
          <cell r="C443" t="str">
            <v>Interventions pelviennes majeures chez l'homme pour affections non malignes</v>
          </cell>
        </row>
        <row r="444">
          <cell r="B444" t="str">
            <v>12C13</v>
          </cell>
          <cell r="C444" t="str">
            <v>Stérilisation et vasoplastie</v>
          </cell>
        </row>
        <row r="445">
          <cell r="B445" t="str">
            <v>12K02</v>
          </cell>
          <cell r="C445" t="str">
            <v>Endoscopies génito-urinaires et anesthésie : séjours de la CMD 12 et de moins de deux jours</v>
          </cell>
        </row>
        <row r="446">
          <cell r="B446" t="str">
            <v>12K03</v>
          </cell>
          <cell r="C446" t="str">
            <v>Séjours de la CMD 12 comprenant une endoscopie génito-urinaire sans anesthésie : séjours de moins de deux jours</v>
          </cell>
        </row>
        <row r="447">
          <cell r="B447" t="str">
            <v>12K06</v>
          </cell>
          <cell r="C447" t="str">
            <v>Séjours comprenant une biopsie prostatique, en ambulatoire</v>
          </cell>
        </row>
        <row r="448">
          <cell r="B448" t="str">
            <v>12M03</v>
          </cell>
          <cell r="C448" t="str">
            <v>Tumeurs malignes de l'appareil génital masculin</v>
          </cell>
        </row>
        <row r="449">
          <cell r="B449" t="str">
            <v>12M04</v>
          </cell>
          <cell r="C449" t="str">
            <v>Hypertrophie prostatique bénigne</v>
          </cell>
        </row>
        <row r="450">
          <cell r="B450" t="str">
            <v>12M05</v>
          </cell>
          <cell r="C450" t="str">
            <v>Autres affections de l'appareil génital masculin</v>
          </cell>
        </row>
        <row r="451">
          <cell r="B451" t="str">
            <v>12M06</v>
          </cell>
          <cell r="C451" t="str">
            <v>Prostatites aigües et orchites</v>
          </cell>
        </row>
        <row r="452">
          <cell r="B452" t="str">
            <v>12M07</v>
          </cell>
          <cell r="C452" t="str">
            <v>Autres infections et inflammations de l'appareil génital masculin</v>
          </cell>
        </row>
        <row r="453">
          <cell r="B453" t="str">
            <v>12M08</v>
          </cell>
          <cell r="C453" t="str">
            <v>Explorations et surveillance des affections de l'appareil génital masculin</v>
          </cell>
        </row>
        <row r="454">
          <cell r="B454" t="str">
            <v>12M09</v>
          </cell>
          <cell r="C454" t="str">
            <v>Symptômes et autres recours aux soins de la CMD 12</v>
          </cell>
        </row>
        <row r="455">
          <cell r="B455" t="str">
            <v>13C03</v>
          </cell>
          <cell r="C455" t="str">
            <v>Hystérectomies</v>
          </cell>
        </row>
        <row r="456">
          <cell r="B456" t="str">
            <v>13C04</v>
          </cell>
          <cell r="C456" t="str">
            <v>Interventions réparatrices sur l'appareil génital féminin</v>
          </cell>
        </row>
        <row r="457">
          <cell r="B457" t="str">
            <v>13C05</v>
          </cell>
          <cell r="C457" t="str">
            <v>Interventions sur le système utéroannexiel pour tumeurs malignes</v>
          </cell>
        </row>
        <row r="458">
          <cell r="B458" t="str">
            <v>13C06</v>
          </cell>
          <cell r="C458" t="str">
            <v>Interruptions tubaires</v>
          </cell>
        </row>
        <row r="459">
          <cell r="B459" t="str">
            <v>13C07</v>
          </cell>
          <cell r="C459" t="str">
            <v>Interventions sur le système utéroannexiel pour des affections non malignes, autres que les interruptions tubaires</v>
          </cell>
        </row>
        <row r="460">
          <cell r="B460" t="str">
            <v>13C08</v>
          </cell>
          <cell r="C460" t="str">
            <v>Interventions sur la vulve, le vagin ou le col utérin</v>
          </cell>
        </row>
        <row r="461">
          <cell r="B461" t="str">
            <v>13C09</v>
          </cell>
          <cell r="C461" t="str">
            <v>Laparoscopies ou coelioscopies diagnostiques</v>
          </cell>
        </row>
        <row r="462">
          <cell r="B462" t="str">
            <v>13C10</v>
          </cell>
          <cell r="C462" t="str">
            <v>Ligatures tubaires par laparoscopie ou coelioscopie</v>
          </cell>
        </row>
        <row r="463">
          <cell r="B463" t="str">
            <v>13C11</v>
          </cell>
          <cell r="C463" t="str">
            <v>Dilatations et curetages, conisations pour tumeurs malignes</v>
          </cell>
        </row>
        <row r="464">
          <cell r="B464" t="str">
            <v>13C12</v>
          </cell>
          <cell r="C464" t="str">
            <v>Dilatations et curetages, conisations pour affections non malignes</v>
          </cell>
        </row>
        <row r="465">
          <cell r="B465" t="str">
            <v>13C13</v>
          </cell>
          <cell r="C465" t="str">
            <v>Autres interventions sur l'appareil génital féminin</v>
          </cell>
        </row>
        <row r="466">
          <cell r="B466" t="str">
            <v>13C14</v>
          </cell>
          <cell r="C466" t="str">
            <v>Exentérations pelviennes, hystérectomies élargies ou vulvectomies pour tumeurs malignes</v>
          </cell>
        </row>
        <row r="467">
          <cell r="B467" t="str">
            <v>13C15</v>
          </cell>
          <cell r="C467" t="str">
            <v>Exentérations pelviennes, hystérectomies élargies ou vulvectomies pour affections non malignes</v>
          </cell>
        </row>
        <row r="468">
          <cell r="B468" t="str">
            <v>13C16</v>
          </cell>
          <cell r="C468" t="str">
            <v>Prélèvements d'ovocytes, en ambulatoire</v>
          </cell>
        </row>
        <row r="469">
          <cell r="B469" t="str">
            <v>13C17</v>
          </cell>
          <cell r="C469" t="str">
            <v>Cervicocystopexie</v>
          </cell>
        </row>
        <row r="470">
          <cell r="B470" t="str">
            <v>13C18</v>
          </cell>
          <cell r="C470" t="str">
            <v>Myomectomies de l'utérus</v>
          </cell>
        </row>
        <row r="471">
          <cell r="B471" t="str">
            <v>13C19</v>
          </cell>
          <cell r="C471" t="str">
            <v>Interventions pour stérilité ou motifs de soins liés à la reproduction</v>
          </cell>
        </row>
        <row r="472">
          <cell r="B472" t="str">
            <v>13C20</v>
          </cell>
          <cell r="C472" t="str">
            <v>Exérèses ou destructions de lésions du col de l'utérus sauf conisations</v>
          </cell>
        </row>
        <row r="473">
          <cell r="B473" t="str">
            <v>13K02</v>
          </cell>
          <cell r="C473" t="str">
            <v>Endoscopies génito-urinaires thérapeutiques et anesthésie : séjours de la CMD 13 et de moins de 2 jours</v>
          </cell>
        </row>
        <row r="474">
          <cell r="B474" t="str">
            <v>13K03</v>
          </cell>
          <cell r="C474" t="str">
            <v>Séjours de la CMD 13 comprenant une endoscopie génito-urinaire thérapeutique sans anesthésie : séjours de moins de 2 jours</v>
          </cell>
        </row>
        <row r="475">
          <cell r="B475" t="str">
            <v>13K04</v>
          </cell>
          <cell r="C475" t="str">
            <v>Endoscopies génito-urinaires diagnostiques et anesthésie : séjours de la CMD 13 et de moins de 2 jours</v>
          </cell>
        </row>
        <row r="476">
          <cell r="B476" t="str">
            <v>13K05</v>
          </cell>
          <cell r="C476" t="str">
            <v>Endoscopies génito-urinaires diagnostiques sans anesthésie : séjours de la CMD 13 et de moins de 2 jours</v>
          </cell>
        </row>
        <row r="477">
          <cell r="B477" t="str">
            <v>13K06</v>
          </cell>
          <cell r="C477" t="str">
            <v>Affections de l'appareil génital féminin sans acte opératoire de la CMD 13, avec anesthésie, en ambulatoire</v>
          </cell>
        </row>
        <row r="478">
          <cell r="B478" t="str">
            <v>13M03</v>
          </cell>
          <cell r="C478" t="str">
            <v>Tumeurs malignes de l'appareil génital féminin</v>
          </cell>
        </row>
        <row r="479">
          <cell r="B479" t="str">
            <v>13M04</v>
          </cell>
          <cell r="C479" t="str">
            <v>Autres affections de l'appareil génital féminin</v>
          </cell>
        </row>
        <row r="480">
          <cell r="B480" t="str">
            <v>13M05</v>
          </cell>
          <cell r="C480" t="str">
            <v>Infections de l'utérus et de ses annexes</v>
          </cell>
        </row>
        <row r="481">
          <cell r="B481" t="str">
            <v>13M06</v>
          </cell>
          <cell r="C481" t="str">
            <v>Autres infections de l'appareil génital féminin</v>
          </cell>
        </row>
        <row r="482">
          <cell r="B482" t="str">
            <v>13M07</v>
          </cell>
          <cell r="C482" t="str">
            <v>Autres tumeurs de l'appareil génital féminin</v>
          </cell>
        </row>
        <row r="483">
          <cell r="B483" t="str">
            <v>13M08</v>
          </cell>
          <cell r="C483" t="str">
            <v>Assistance médicale à la procréation</v>
          </cell>
        </row>
        <row r="484">
          <cell r="B484" t="str">
            <v>13M09</v>
          </cell>
          <cell r="C484" t="str">
            <v>Explorations et surveillance gynécologiques</v>
          </cell>
        </row>
        <row r="485">
          <cell r="B485" t="str">
            <v>13M10</v>
          </cell>
          <cell r="C485" t="str">
            <v>Autres symptômes et recours aux soins de la CMD 13</v>
          </cell>
        </row>
        <row r="486">
          <cell r="B486" t="str">
            <v>14C03</v>
          </cell>
          <cell r="C486" t="str">
            <v>Accouchements uniques par voie basse avec autres interventions</v>
          </cell>
        </row>
        <row r="487">
          <cell r="B487" t="str">
            <v>14C04</v>
          </cell>
          <cell r="C487" t="str">
            <v>Affections du post-partum ou du post abortum avec intervention chirurgicale</v>
          </cell>
        </row>
        <row r="488">
          <cell r="B488" t="str">
            <v>14C05</v>
          </cell>
          <cell r="C488" t="str">
            <v>Avortements avec aspiration ou curetage ou hystérotomie</v>
          </cell>
        </row>
        <row r="489">
          <cell r="B489" t="str">
            <v>14C06</v>
          </cell>
          <cell r="C489" t="str">
            <v>Césariennes avec naissance d'un mort-né</v>
          </cell>
        </row>
        <row r="490">
          <cell r="B490" t="str">
            <v>14C07</v>
          </cell>
          <cell r="C490" t="str">
            <v>Césariennes pour grossesse multiple</v>
          </cell>
        </row>
        <row r="491">
          <cell r="B491" t="str">
            <v>14C08</v>
          </cell>
          <cell r="C491" t="str">
            <v>Césariennes pour grossesse unique</v>
          </cell>
        </row>
        <row r="492">
          <cell r="B492" t="str">
            <v>14C09</v>
          </cell>
          <cell r="C492" t="str">
            <v>Grossesses ectopiques avec intervention chirurgicale</v>
          </cell>
        </row>
        <row r="493">
          <cell r="B493" t="str">
            <v>14C10</v>
          </cell>
          <cell r="C493" t="str">
            <v>Affections de l'ante partum avec intervention chirurgicale</v>
          </cell>
        </row>
        <row r="494">
          <cell r="B494" t="str">
            <v>14M02</v>
          </cell>
          <cell r="C494" t="str">
            <v>Affections médicales du post-partum ou du post-abortum</v>
          </cell>
        </row>
        <row r="495">
          <cell r="B495" t="str">
            <v>14M03</v>
          </cell>
          <cell r="C495" t="str">
            <v>Affections de l'ante partum sans intervention chirurgicale</v>
          </cell>
        </row>
        <row r="496">
          <cell r="B496" t="str">
            <v>14Z04</v>
          </cell>
          <cell r="C496" t="str">
            <v>Avortements sans aspiration, ni curetage, ni hystérotomie</v>
          </cell>
        </row>
        <row r="497">
          <cell r="B497" t="str">
            <v>14Z06</v>
          </cell>
          <cell r="C497" t="str">
            <v>Menaces d'avortement</v>
          </cell>
        </row>
        <row r="498">
          <cell r="B498" t="str">
            <v>14Z08</v>
          </cell>
          <cell r="C498" t="str">
            <v>Interruptions volontaires de grossesse : séjours de moins de 3 jours</v>
          </cell>
        </row>
        <row r="499">
          <cell r="B499" t="str">
            <v>14Z09</v>
          </cell>
          <cell r="C499" t="str">
            <v>Accouchements hors de l'établissement</v>
          </cell>
        </row>
        <row r="500">
          <cell r="B500" t="str">
            <v>14Z10</v>
          </cell>
          <cell r="C500" t="str">
            <v>Accouchements par voie basse avec naissance d'un mort-né</v>
          </cell>
        </row>
        <row r="501">
          <cell r="B501" t="str">
            <v>14Z11</v>
          </cell>
          <cell r="C501" t="str">
            <v>Accouchements multiples par voie basse chez une primipare</v>
          </cell>
        </row>
        <row r="502">
          <cell r="B502" t="str">
            <v>14Z12</v>
          </cell>
          <cell r="C502" t="str">
            <v>Accouchements multiples par voie basse chez une multipare</v>
          </cell>
        </row>
        <row r="503">
          <cell r="B503" t="str">
            <v>14Z13</v>
          </cell>
          <cell r="C503" t="str">
            <v>Accouchements uniques par voie basse chez une primipare</v>
          </cell>
        </row>
        <row r="504">
          <cell r="B504" t="str">
            <v>14Z14</v>
          </cell>
          <cell r="C504" t="str">
            <v>Accouchements uniques par voie basse chez une multipare</v>
          </cell>
        </row>
        <row r="505">
          <cell r="B505" t="str">
            <v>14Z15</v>
          </cell>
          <cell r="C505" t="str">
            <v>Grossesses ectopiques sans intervention chirurgicale</v>
          </cell>
        </row>
        <row r="506">
          <cell r="B506" t="str">
            <v>14Z16</v>
          </cell>
          <cell r="C506" t="str">
            <v>Faux travail et menaces d'accouchements prématurés</v>
          </cell>
        </row>
        <row r="507">
          <cell r="B507" t="str">
            <v>15C02</v>
          </cell>
          <cell r="C507" t="str">
            <v>Interventions majeures sur l'appareil digestif, groupes nouveau-nés 1 à 7</v>
          </cell>
        </row>
        <row r="508">
          <cell r="B508" t="str">
            <v>15C03</v>
          </cell>
          <cell r="C508" t="str">
            <v>Interventions majeures sur l'appareil cardiovasculaire, groupes nouveau-nés 1 à 7</v>
          </cell>
        </row>
        <row r="509">
          <cell r="B509" t="str">
            <v>15C04</v>
          </cell>
          <cell r="C509" t="str">
            <v>Autres interventions chirurgicales, groupes nouveau-nés 1 à 7</v>
          </cell>
        </row>
        <row r="510">
          <cell r="B510" t="str">
            <v>15C05</v>
          </cell>
          <cell r="C510" t="str">
            <v>Interventions chirurgicales, groupes nouveau-nés 8 à 9</v>
          </cell>
        </row>
        <row r="511">
          <cell r="B511" t="str">
            <v>15C06</v>
          </cell>
          <cell r="C511" t="str">
            <v>Interventions chirurgicales, groupe nouveau-nés 10</v>
          </cell>
        </row>
        <row r="512">
          <cell r="B512" t="str">
            <v>15M02</v>
          </cell>
          <cell r="C512" t="str">
            <v>Transferts précoces de nouveau-nés vers un autre établissement MCO</v>
          </cell>
        </row>
        <row r="513">
          <cell r="B513" t="str">
            <v>15M03</v>
          </cell>
          <cell r="C513" t="str">
            <v>Décès précoces de nouveau-nés</v>
          </cell>
        </row>
        <row r="514">
          <cell r="B514" t="str">
            <v>15M04</v>
          </cell>
          <cell r="C514" t="str">
            <v>Décès tardifs de nouveau-nés</v>
          </cell>
        </row>
        <row r="515">
          <cell r="B515" t="str">
            <v>15M05</v>
          </cell>
          <cell r="C515" t="str">
            <v>Nouveau-nés de 3300g et âge gestationnel de 40 SA et assimilés (groupe nouveau-nés 1)</v>
          </cell>
        </row>
        <row r="516">
          <cell r="B516" t="str">
            <v>15M06</v>
          </cell>
          <cell r="C516" t="str">
            <v>Nouveau-nés de 2400g et âge gestationnel de 38 SA et assimilés (groupe nouveau-nés 2)</v>
          </cell>
        </row>
        <row r="517">
          <cell r="B517" t="str">
            <v>15M07</v>
          </cell>
          <cell r="C517" t="str">
            <v>Nouveau-nés de 2200g et âge gestationnel de 37 SA et assimilés (groupe nouveau-nés 3)</v>
          </cell>
        </row>
        <row r="518">
          <cell r="B518" t="str">
            <v>15M08</v>
          </cell>
          <cell r="C518" t="str">
            <v>Nouveau-nés de 2000g et âge gestationnel de 37 SA et assimilés (groupe nouveau-nés 4)</v>
          </cell>
        </row>
        <row r="519">
          <cell r="B519" t="str">
            <v>15M09</v>
          </cell>
          <cell r="C519" t="str">
            <v>Nouveau-nés de 1800g et âge gestationnel de 36 SA et assimilés (groupe nouveau-nés 5)</v>
          </cell>
        </row>
        <row r="520">
          <cell r="B520" t="str">
            <v>15M10</v>
          </cell>
          <cell r="C520" t="str">
            <v>Nouveau-nés de 1700g et âge gestationnel de 35 SA et assimilés (groupe nouveau-nés 6)</v>
          </cell>
        </row>
        <row r="521">
          <cell r="B521" t="str">
            <v>15M11</v>
          </cell>
          <cell r="C521" t="str">
            <v>Nouveau-nés de 1500g et âge gestationnel de 33 SA et assimilés (groupe nouveau-nés 7)</v>
          </cell>
        </row>
        <row r="522">
          <cell r="B522" t="str">
            <v>15M12</v>
          </cell>
          <cell r="C522" t="str">
            <v>Nouveau-nés de 1300g et âge gestationnel de 32 SA et assimilés (groupe nouveau-nés 8)</v>
          </cell>
        </row>
        <row r="523">
          <cell r="B523" t="str">
            <v>15M13</v>
          </cell>
          <cell r="C523" t="str">
            <v>Nouveau-nés de 1100g et âge gestationnel de 30 SA et assimilés (groupe nouveau-nés 9)</v>
          </cell>
        </row>
        <row r="524">
          <cell r="B524" t="str">
            <v>15M14</v>
          </cell>
          <cell r="C524" t="str">
            <v>Nouveau-nés de 800g et âge gestationnel de 28 SA et assimilés (groupe nouveau-nés 10)</v>
          </cell>
        </row>
        <row r="525">
          <cell r="B525" t="str">
            <v>15Z10</v>
          </cell>
          <cell r="C525" t="str">
            <v>Mort-nés</v>
          </cell>
        </row>
        <row r="526">
          <cell r="B526" t="str">
            <v>16C02</v>
          </cell>
          <cell r="C526" t="str">
            <v>Interventions sur la rate</v>
          </cell>
        </row>
        <row r="527">
          <cell r="B527" t="str">
            <v>16C03</v>
          </cell>
          <cell r="C527" t="str">
            <v>Autres interventions pour affections du sang et des organes hématopoïétiques</v>
          </cell>
        </row>
        <row r="528">
          <cell r="B528" t="str">
            <v>16M06</v>
          </cell>
          <cell r="C528" t="str">
            <v>Affections de la rate</v>
          </cell>
        </row>
        <row r="529">
          <cell r="B529" t="str">
            <v>16M07</v>
          </cell>
          <cell r="C529" t="str">
            <v>Donneurs de moelle</v>
          </cell>
        </row>
        <row r="530">
          <cell r="B530" t="str">
            <v>16M08</v>
          </cell>
          <cell r="C530" t="str">
            <v>Déficits immunitaires</v>
          </cell>
        </row>
        <row r="531">
          <cell r="B531" t="str">
            <v>16M09</v>
          </cell>
          <cell r="C531" t="str">
            <v>Autres affections du système réticuloendothélial ou immunitaire</v>
          </cell>
        </row>
        <row r="532">
          <cell r="B532" t="str">
            <v>16M10</v>
          </cell>
          <cell r="C532" t="str">
            <v>Troubles sévères de la lignée érythrocytaire, âge supérieur à 17 ans</v>
          </cell>
        </row>
        <row r="533">
          <cell r="B533" t="str">
            <v>16M11</v>
          </cell>
          <cell r="C533" t="str">
            <v>Autres troubles de la lignée érythrocytaire, âge supérieur à 17 ans</v>
          </cell>
        </row>
        <row r="534">
          <cell r="B534" t="str">
            <v>16M12</v>
          </cell>
          <cell r="C534" t="str">
            <v>Purpuras</v>
          </cell>
        </row>
        <row r="535">
          <cell r="B535" t="str">
            <v>16M13</v>
          </cell>
          <cell r="C535" t="str">
            <v>Autres troubles de la coagulation</v>
          </cell>
        </row>
        <row r="536">
          <cell r="B536" t="str">
            <v>16M14</v>
          </cell>
          <cell r="C536" t="str">
            <v>Explorations et surveillance pour affections du sang et des organes hématopoïétiques</v>
          </cell>
        </row>
        <row r="537">
          <cell r="B537" t="str">
            <v>16M15</v>
          </cell>
          <cell r="C537" t="str">
            <v>Symptômes et autres recours aux soins de la CMD 16</v>
          </cell>
        </row>
        <row r="538">
          <cell r="B538" t="str">
            <v>16M16</v>
          </cell>
          <cell r="C538" t="str">
            <v>Troubles sévères de la lignée érythrocytaire, âge inférieur à 18 ans</v>
          </cell>
        </row>
        <row r="539">
          <cell r="B539" t="str">
            <v>16M17</v>
          </cell>
          <cell r="C539" t="str">
            <v>Autres troubles de la lignée érythrocytaire, âge inférieur à 18 ans</v>
          </cell>
        </row>
        <row r="540">
          <cell r="B540" t="str">
            <v>16M18</v>
          </cell>
          <cell r="C540" t="str">
            <v>Autres affections hématologiques concernant majoritairement la petite enfance</v>
          </cell>
        </row>
        <row r="541">
          <cell r="B541" t="str">
            <v>17C02</v>
          </cell>
          <cell r="C541" t="str">
            <v>Interventions majeures au cours de lymphomes ou de leucémies</v>
          </cell>
        </row>
        <row r="542">
          <cell r="B542" t="str">
            <v>17C03</v>
          </cell>
          <cell r="C542" t="str">
            <v>Autres interventions au cours de lymphomes ou de leucémies</v>
          </cell>
        </row>
        <row r="543">
          <cell r="B543" t="str">
            <v>17C04</v>
          </cell>
          <cell r="C543" t="str">
            <v>Interventions majeures pour affections myéloprolifératives ou tumeurs de siège imprécis ou diffus</v>
          </cell>
        </row>
        <row r="544">
          <cell r="B544" t="str">
            <v>17C05</v>
          </cell>
          <cell r="C544" t="str">
            <v>Autres interventions au cours d'affections myéloprolifératives ou de tumeurs de siège imprécis ou diffus</v>
          </cell>
        </row>
        <row r="545">
          <cell r="B545" t="str">
            <v>17K04</v>
          </cell>
          <cell r="C545" t="str">
            <v>Autres irradiations</v>
          </cell>
        </row>
        <row r="546">
          <cell r="B546" t="str">
            <v>17K05</v>
          </cell>
          <cell r="C546" t="str">
            <v>Curiethérapies de la prostate</v>
          </cell>
        </row>
        <row r="547">
          <cell r="B547" t="str">
            <v>17K06</v>
          </cell>
          <cell r="C547" t="str">
            <v>Autres curiethérapies et irradiations internes</v>
          </cell>
        </row>
        <row r="548">
          <cell r="B548" t="str">
            <v>17K07</v>
          </cell>
          <cell r="C548" t="str">
            <v>Affections myéloprolifératives et tumeurs de siège imprécis sans acte opératoire, avec anesthésie, en ambulatoire</v>
          </cell>
        </row>
        <row r="549">
          <cell r="B549" t="str">
            <v>17M05</v>
          </cell>
          <cell r="C549" t="str">
            <v>Chimiothérapie pour leucémie aigüe</v>
          </cell>
        </row>
        <row r="550">
          <cell r="B550" t="str">
            <v>17M06</v>
          </cell>
          <cell r="C550" t="str">
            <v>Chimiothérapie pour autre tumeur</v>
          </cell>
        </row>
        <row r="551">
          <cell r="B551" t="str">
            <v>17M07</v>
          </cell>
          <cell r="C551" t="str">
            <v>Autres affections myéloprolifératives et tumeurs de siège imprécis ou diffus</v>
          </cell>
        </row>
        <row r="552">
          <cell r="B552" t="str">
            <v>17M08</v>
          </cell>
          <cell r="C552" t="str">
            <v>Leucémies aigües, âge inférieur à 18 ans</v>
          </cell>
        </row>
        <row r="553">
          <cell r="B553" t="str">
            <v>17M09</v>
          </cell>
          <cell r="C553" t="str">
            <v>Leucémies aigües, âge supérieur à 17 ans</v>
          </cell>
        </row>
        <row r="554">
          <cell r="B554" t="str">
            <v>17M11</v>
          </cell>
          <cell r="C554" t="str">
            <v>Autres leucémies</v>
          </cell>
        </row>
        <row r="555">
          <cell r="B555" t="str">
            <v>17M12</v>
          </cell>
          <cell r="C555" t="str">
            <v>Lymphomes et autres affections malignes hématopoiètiques</v>
          </cell>
        </row>
        <row r="556">
          <cell r="B556" t="str">
            <v>17M13</v>
          </cell>
          <cell r="C556" t="str">
            <v>Polyglobulies</v>
          </cell>
        </row>
        <row r="557">
          <cell r="B557" t="str">
            <v>17M14</v>
          </cell>
          <cell r="C557" t="str">
            <v>Explorations et surveillance pour affections myéloprolifératives et tumeurs de siège imprécis ou diffus</v>
          </cell>
        </row>
        <row r="558">
          <cell r="B558" t="str">
            <v>18C02</v>
          </cell>
          <cell r="C558" t="str">
            <v>Interventions pour maladies infectieuses ou parasitaires</v>
          </cell>
        </row>
        <row r="559">
          <cell r="B559" t="str">
            <v>18M02</v>
          </cell>
          <cell r="C559" t="str">
            <v>Maladies virales et fièvres d'étiologie indéterminée, âge inférieur 18 ans</v>
          </cell>
        </row>
        <row r="560">
          <cell r="B560" t="str">
            <v>18M03</v>
          </cell>
          <cell r="C560" t="str">
            <v>Maladies virales, âge supérieur à 17 ans</v>
          </cell>
        </row>
        <row r="561">
          <cell r="B561" t="str">
            <v>18M04</v>
          </cell>
          <cell r="C561" t="str">
            <v>Fièvres d'étiologie indéterminée, âge supérieur à 17 ans</v>
          </cell>
        </row>
        <row r="562">
          <cell r="B562" t="str">
            <v>18M06</v>
          </cell>
          <cell r="C562" t="str">
            <v>Septicémies, âge inférieur à 18 ans</v>
          </cell>
        </row>
        <row r="563">
          <cell r="B563" t="str">
            <v>18M07</v>
          </cell>
          <cell r="C563" t="str">
            <v>Septicémies, âge supérieur à 17 ans</v>
          </cell>
        </row>
        <row r="564">
          <cell r="B564" t="str">
            <v>18M09</v>
          </cell>
          <cell r="C564" t="str">
            <v>Paludisme</v>
          </cell>
        </row>
        <row r="565">
          <cell r="B565" t="str">
            <v>18M10</v>
          </cell>
          <cell r="C565" t="str">
            <v>Maladies infectieuses sévères</v>
          </cell>
        </row>
        <row r="566">
          <cell r="B566" t="str">
            <v>18M11</v>
          </cell>
          <cell r="C566" t="str">
            <v>Autres maladies infectieuses ou parasitaires</v>
          </cell>
        </row>
        <row r="567">
          <cell r="B567" t="str">
            <v>18M12</v>
          </cell>
          <cell r="C567" t="str">
            <v>Explorations et surveillance pour maladies infectieuses ou parasitaires</v>
          </cell>
        </row>
        <row r="568">
          <cell r="B568" t="str">
            <v>18M13</v>
          </cell>
          <cell r="C568" t="str">
            <v>Affections de la CMD 18 avec décès : séjours de moins de 2 jours</v>
          </cell>
        </row>
        <row r="569">
          <cell r="B569" t="str">
            <v>18M14</v>
          </cell>
          <cell r="C569" t="str">
            <v>Symptômes et autres recours aux soins de la CMD 18</v>
          </cell>
        </row>
        <row r="570">
          <cell r="B570" t="str">
            <v>18M15</v>
          </cell>
          <cell r="C570" t="str">
            <v>Autres maladies infectieuses concernant majoritairement la petite enfance</v>
          </cell>
        </row>
        <row r="571">
          <cell r="B571" t="str">
            <v>19C02</v>
          </cell>
          <cell r="C571" t="str">
            <v>Interventions chirurgicales avec un diagnostic principal de maladie mentale</v>
          </cell>
        </row>
        <row r="572">
          <cell r="B572" t="str">
            <v>19M02</v>
          </cell>
          <cell r="C572" t="str">
            <v>Troubles aigus de l'adaptation et du fonctionnement psychosocial</v>
          </cell>
        </row>
        <row r="573">
          <cell r="B573" t="str">
            <v>19M06</v>
          </cell>
          <cell r="C573" t="str">
            <v>Troubles mentaux d'origine organique et retards mentaux, âge supérieur à 79 ans</v>
          </cell>
        </row>
        <row r="574">
          <cell r="B574" t="str">
            <v>19M07</v>
          </cell>
          <cell r="C574" t="str">
            <v>Troubles mentaux d'origine organique et retards mentaux, âge inférieur à 80 ans</v>
          </cell>
        </row>
        <row r="575">
          <cell r="B575" t="str">
            <v>19M10</v>
          </cell>
          <cell r="C575" t="str">
            <v>Névroses autres que les névroses dépressives</v>
          </cell>
        </row>
        <row r="576">
          <cell r="B576" t="str">
            <v>19M11</v>
          </cell>
          <cell r="C576" t="str">
            <v>Névroses dépressives</v>
          </cell>
        </row>
        <row r="577">
          <cell r="B577" t="str">
            <v>19M12</v>
          </cell>
          <cell r="C577" t="str">
            <v>Anorexie mentale et boulimie</v>
          </cell>
        </row>
        <row r="578">
          <cell r="B578" t="str">
            <v>19M13</v>
          </cell>
          <cell r="C578" t="str">
            <v>Autres troubles de la personnalité et du comportement avec réactions impulsives</v>
          </cell>
        </row>
        <row r="579">
          <cell r="B579" t="str">
            <v>19M14</v>
          </cell>
          <cell r="C579" t="str">
            <v>Troubles bipolaires et syndromes dépressifs sévères</v>
          </cell>
        </row>
        <row r="580">
          <cell r="B580" t="str">
            <v>19M15</v>
          </cell>
          <cell r="C580" t="str">
            <v>Autres psychoses, âge supérieur à 79 ans</v>
          </cell>
        </row>
        <row r="581">
          <cell r="B581" t="str">
            <v>19M16</v>
          </cell>
          <cell r="C581" t="str">
            <v>Autres psychoses, âge inférieur à 80 ans</v>
          </cell>
        </row>
        <row r="582">
          <cell r="B582" t="str">
            <v>19M17</v>
          </cell>
          <cell r="C582" t="str">
            <v>Maladies et troubles du développement psychologiques de l'enfance</v>
          </cell>
        </row>
        <row r="583">
          <cell r="B583" t="str">
            <v>19M18</v>
          </cell>
          <cell r="C583" t="str">
            <v>Autres maladies et troubles mentaux de l'enfance</v>
          </cell>
        </row>
        <row r="584">
          <cell r="B584" t="str">
            <v>19M19</v>
          </cell>
          <cell r="C584" t="str">
            <v>Troubles de l'humeur</v>
          </cell>
        </row>
        <row r="585">
          <cell r="B585" t="str">
            <v>19M20</v>
          </cell>
          <cell r="C585" t="str">
            <v>Autres troubles mentaux</v>
          </cell>
        </row>
        <row r="586">
          <cell r="B586" t="str">
            <v>19M21</v>
          </cell>
          <cell r="C586" t="str">
            <v>Explorations et surveillance pour maladies et troubles mentaux</v>
          </cell>
        </row>
        <row r="587">
          <cell r="B587" t="str">
            <v>19M22</v>
          </cell>
          <cell r="C587" t="str">
            <v>Symptômes et autres recours aux soins de la CMD 19</v>
          </cell>
        </row>
        <row r="588">
          <cell r="B588" t="str">
            <v>20Z02</v>
          </cell>
          <cell r="C588" t="str">
            <v>Toxicomanies non éthyliques avec dépendance</v>
          </cell>
        </row>
        <row r="589">
          <cell r="B589" t="str">
            <v>20Z03</v>
          </cell>
          <cell r="C589" t="str">
            <v>Abus de drogues non éthyliques sans dépendance</v>
          </cell>
        </row>
        <row r="590">
          <cell r="B590" t="str">
            <v>20Z04</v>
          </cell>
          <cell r="C590" t="str">
            <v>Ethylisme avec dépendance</v>
          </cell>
        </row>
        <row r="591">
          <cell r="B591" t="str">
            <v>20Z05</v>
          </cell>
          <cell r="C591" t="str">
            <v>Ethylisme aigu</v>
          </cell>
        </row>
        <row r="592">
          <cell r="B592" t="str">
            <v>20Z06</v>
          </cell>
          <cell r="C592" t="str">
            <v>Troubles mentaux organiques induits par l'alcool ou d'autres substances</v>
          </cell>
        </row>
        <row r="593">
          <cell r="B593" t="str">
            <v>21C04</v>
          </cell>
          <cell r="C593" t="str">
            <v>Interventions sur la main ou le poignet à la suite de blessures</v>
          </cell>
        </row>
        <row r="594">
          <cell r="B594" t="str">
            <v>21C05</v>
          </cell>
          <cell r="C594" t="str">
            <v>Autres interventions pour blessures ou complications d'acte</v>
          </cell>
        </row>
        <row r="595">
          <cell r="B595" t="str">
            <v>21C06</v>
          </cell>
          <cell r="C595" t="str">
            <v>Greffes de peau ou parages de plaies pour lésions autres que des brûlures</v>
          </cell>
        </row>
        <row r="596">
          <cell r="B596" t="str">
            <v>21K02</v>
          </cell>
          <cell r="C596" t="str">
            <v>Traumatismes, allergies et empoisonnements sans acte opératoire, avec anesthésie, en ambulatoire</v>
          </cell>
        </row>
        <row r="597">
          <cell r="B597" t="str">
            <v>21M02</v>
          </cell>
          <cell r="C597" t="str">
            <v>Effets toxiques des médicaments et substances biologiques, âge inférieur à 18 ans</v>
          </cell>
        </row>
        <row r="598">
          <cell r="B598" t="str">
            <v>21M04</v>
          </cell>
          <cell r="C598" t="str">
            <v>Réactions allergiques non classées ailleurs, âge inférieur à 18 ans</v>
          </cell>
        </row>
        <row r="599">
          <cell r="B599" t="str">
            <v>21M05</v>
          </cell>
          <cell r="C599" t="str">
            <v>Réactions allergiques non classées ailleurs, âge supérieur à 17 ans</v>
          </cell>
        </row>
        <row r="600">
          <cell r="B600" t="str">
            <v>21M06</v>
          </cell>
          <cell r="C600" t="str">
            <v>Traumatismes imprécis, âge inférieur à 18 ans</v>
          </cell>
        </row>
        <row r="601">
          <cell r="B601" t="str">
            <v>21M07</v>
          </cell>
          <cell r="C601" t="str">
            <v>Traumatismes imprécis, âge supérieur à 17 ans</v>
          </cell>
        </row>
        <row r="602">
          <cell r="B602" t="str">
            <v>21M10</v>
          </cell>
          <cell r="C602" t="str">
            <v>Effets toxiques des médicaments et substances biologiques, âge supérieur à 17 ans</v>
          </cell>
        </row>
        <row r="603">
          <cell r="B603" t="str">
            <v>21M11</v>
          </cell>
          <cell r="C603" t="str">
            <v>Effets toxiques des autres substances chimiques</v>
          </cell>
        </row>
        <row r="604">
          <cell r="B604" t="str">
            <v>21M12</v>
          </cell>
          <cell r="C604" t="str">
            <v>Autres effets toxiques</v>
          </cell>
        </row>
        <row r="605">
          <cell r="B605" t="str">
            <v>21M13</v>
          </cell>
          <cell r="C605" t="str">
            <v>Maltraitance</v>
          </cell>
        </row>
        <row r="606">
          <cell r="B606" t="str">
            <v>21M14</v>
          </cell>
          <cell r="C606" t="str">
            <v>Autres traumatismes et effets nocifs autres que les intoxications</v>
          </cell>
        </row>
        <row r="607">
          <cell r="B607" t="str">
            <v>21M15</v>
          </cell>
          <cell r="C607" t="str">
            <v>Rejets de greffe</v>
          </cell>
        </row>
        <row r="608">
          <cell r="B608" t="str">
            <v>21M16</v>
          </cell>
          <cell r="C608" t="str">
            <v>Autres complications iatrogéniques non classées ailleurs</v>
          </cell>
        </row>
        <row r="609">
          <cell r="B609" t="str">
            <v>22C02</v>
          </cell>
          <cell r="C609" t="str">
            <v>Brûlures non étendues avec greffe cutanée</v>
          </cell>
        </row>
        <row r="610">
          <cell r="B610" t="str">
            <v>22C03</v>
          </cell>
          <cell r="C610" t="str">
            <v>Brûlures non étendues avec parages de plaie ou autres interventions chirurgicales</v>
          </cell>
        </row>
        <row r="611">
          <cell r="B611" t="str">
            <v>22K02</v>
          </cell>
          <cell r="C611" t="str">
            <v>Brûlures sans acte opératoire, avec anesthésie, en ambulatoire</v>
          </cell>
        </row>
        <row r="612">
          <cell r="B612" t="str">
            <v>22M02</v>
          </cell>
          <cell r="C612" t="str">
            <v>Brûlures et gelures non étendues sans intervention chirurgicale</v>
          </cell>
        </row>
        <row r="613">
          <cell r="B613" t="str">
            <v>22Z02</v>
          </cell>
          <cell r="C613" t="str">
            <v>Brûlures étendues</v>
          </cell>
        </row>
        <row r="614">
          <cell r="B614" t="str">
            <v>22Z03</v>
          </cell>
          <cell r="C614" t="str">
            <v>Brûlures avec transfert vers un autre établissement MCO : séjours de moins de 2 jours</v>
          </cell>
        </row>
        <row r="615">
          <cell r="B615" t="str">
            <v>23C02</v>
          </cell>
          <cell r="C615" t="str">
            <v>Interventions chirurgicales avec autres motifs de recours aux services de santé</v>
          </cell>
        </row>
        <row r="616">
          <cell r="B616" t="str">
            <v>23K02</v>
          </cell>
          <cell r="C616" t="str">
            <v>Explorations nocturnes et apparentées : séjours de moins de 2 jours</v>
          </cell>
        </row>
        <row r="617">
          <cell r="B617" t="str">
            <v>23K03</v>
          </cell>
          <cell r="C617" t="str">
            <v>Motifs de recours de la CMD 23 sans acte opératoire, avec anesthésie, en ambulatoire</v>
          </cell>
        </row>
        <row r="618">
          <cell r="B618" t="str">
            <v>23M02</v>
          </cell>
          <cell r="C618" t="str">
            <v>Rééducation</v>
          </cell>
        </row>
        <row r="619">
          <cell r="B619" t="str">
            <v>23M06</v>
          </cell>
          <cell r="C619" t="str">
            <v>Autres facteurs influant sur l'état de santé</v>
          </cell>
        </row>
        <row r="620">
          <cell r="B620" t="str">
            <v>23M07</v>
          </cell>
          <cell r="C620" t="str">
            <v>Autres motifs de recours pour infection à VIH, en ambulatoire</v>
          </cell>
        </row>
        <row r="621">
          <cell r="B621" t="str">
            <v>23M08</v>
          </cell>
          <cell r="C621" t="str">
            <v>Autres motifs de recours chez un patient diabétique, en ambulatoire</v>
          </cell>
        </row>
        <row r="622">
          <cell r="B622" t="str">
            <v>23M09</v>
          </cell>
          <cell r="C622" t="str">
            <v>Chimiothérapie pour affections non tumorales</v>
          </cell>
        </row>
        <row r="623">
          <cell r="B623" t="str">
            <v>23M10</v>
          </cell>
          <cell r="C623" t="str">
            <v>Soins de contrôle chirurgicaux</v>
          </cell>
        </row>
        <row r="624">
          <cell r="B624" t="str">
            <v>23M11</v>
          </cell>
          <cell r="C624" t="str">
            <v>Autres motifs concernant majoritairement la petite enfance</v>
          </cell>
        </row>
        <row r="625">
          <cell r="B625" t="str">
            <v>23M13</v>
          </cell>
          <cell r="C625" t="str">
            <v>Désensibilisations nécessitant une hospitalisation</v>
          </cell>
        </row>
        <row r="626">
          <cell r="B626" t="str">
            <v>23M14</v>
          </cell>
          <cell r="C626" t="str">
            <v>Traitements prophylactiques</v>
          </cell>
        </row>
        <row r="627">
          <cell r="B627" t="str">
            <v>23M15</v>
          </cell>
          <cell r="C627" t="str">
            <v>Actes non effectués en raison d'une contre-indication</v>
          </cell>
        </row>
        <row r="628">
          <cell r="B628" t="str">
            <v>23M16</v>
          </cell>
          <cell r="C628" t="str">
            <v>Convalescences et autres motifs sociaux</v>
          </cell>
        </row>
        <row r="629">
          <cell r="B629" t="str">
            <v>23M18</v>
          </cell>
          <cell r="C629" t="str">
            <v>Tests allergologiques nécessitant une hospitalisation</v>
          </cell>
        </row>
        <row r="630">
          <cell r="B630" t="str">
            <v>23M19</v>
          </cell>
          <cell r="C630" t="str">
            <v>Explorations et surveillance pour autres motifs de recours aux soins</v>
          </cell>
        </row>
        <row r="631">
          <cell r="B631" t="str">
            <v>23M20</v>
          </cell>
          <cell r="C631" t="str">
            <v>Autres symptômes et motifs de recours aux soins de la CMD 23</v>
          </cell>
        </row>
        <row r="632">
          <cell r="B632" t="str">
            <v>23Z02</v>
          </cell>
          <cell r="C632" t="str">
            <v>Soins Palliatifs, avec ou sans acte</v>
          </cell>
        </row>
        <row r="633">
          <cell r="B633" t="str">
            <v>23Z03</v>
          </cell>
          <cell r="C633" t="str">
            <v>Interventions de confort et autres interventions non prises en charge par l'assurance maladie obligatoire</v>
          </cell>
        </row>
        <row r="634">
          <cell r="B634" t="str">
            <v>25C02</v>
          </cell>
          <cell r="C634" t="str">
            <v>Interventions pour maladie due au VIH</v>
          </cell>
        </row>
        <row r="635">
          <cell r="B635" t="str">
            <v>25M02</v>
          </cell>
          <cell r="C635" t="str">
            <v>Autres maladies dues au VIH</v>
          </cell>
        </row>
        <row r="636">
          <cell r="B636" t="str">
            <v>25Z02</v>
          </cell>
          <cell r="C636" t="str">
            <v>Maladies dues au VIH, avec décès</v>
          </cell>
        </row>
        <row r="637">
          <cell r="B637" t="str">
            <v>25Z03</v>
          </cell>
          <cell r="C637" t="str">
            <v>Maladies dues au VIH, âge inférieur à 13 ans</v>
          </cell>
        </row>
        <row r="638">
          <cell r="B638" t="str">
            <v>26C02</v>
          </cell>
          <cell r="C638" t="str">
            <v>Interventions pour traumatismes multiples graves</v>
          </cell>
        </row>
        <row r="639">
          <cell r="B639" t="str">
            <v>26M02</v>
          </cell>
          <cell r="C639" t="str">
            <v>Traumatismes multiples graves</v>
          </cell>
        </row>
        <row r="640">
          <cell r="B640" t="str">
            <v>27C02</v>
          </cell>
          <cell r="C640" t="str">
            <v>Transplantations hépatiques</v>
          </cell>
        </row>
        <row r="641">
          <cell r="B641" t="str">
            <v>27C03</v>
          </cell>
          <cell r="C641" t="str">
            <v>Transplantations pancréatiques</v>
          </cell>
        </row>
        <row r="642">
          <cell r="B642" t="str">
            <v>27C04</v>
          </cell>
          <cell r="C642" t="str">
            <v>Transplantations pulmonaires</v>
          </cell>
        </row>
        <row r="643">
          <cell r="B643" t="str">
            <v>27C05</v>
          </cell>
          <cell r="C643" t="str">
            <v>Transplantations cardiaques</v>
          </cell>
        </row>
        <row r="644">
          <cell r="B644" t="str">
            <v>27C06</v>
          </cell>
          <cell r="C644" t="str">
            <v>Transplantations rénales</v>
          </cell>
        </row>
        <row r="645">
          <cell r="B645" t="str">
            <v>27C07</v>
          </cell>
          <cell r="C645" t="str">
            <v>Autres transplantations</v>
          </cell>
        </row>
        <row r="646">
          <cell r="B646" t="str">
            <v>27Z02</v>
          </cell>
          <cell r="C646" t="str">
            <v>Allogreffes de cellules souches hématopoïétiques</v>
          </cell>
        </row>
        <row r="647">
          <cell r="B647" t="str">
            <v>27Z03</v>
          </cell>
          <cell r="C647" t="str">
            <v>Autogreffes de cellules souches hématopoïétiques</v>
          </cell>
        </row>
        <row r="648">
          <cell r="B648" t="str">
            <v>27Z04</v>
          </cell>
          <cell r="C648" t="str">
            <v>Greffes de cellules souches hématopoïétiques, en ambulatoire</v>
          </cell>
        </row>
        <row r="649">
          <cell r="B649" t="str">
            <v>28Z01</v>
          </cell>
          <cell r="C649" t="str">
            <v>Entraînements à la dialyse péritonéale automatisée, en séances</v>
          </cell>
        </row>
        <row r="650">
          <cell r="B650" t="str">
            <v>28Z02</v>
          </cell>
          <cell r="C650" t="str">
            <v>Entraînements à la dialyse péritonéale continue ambulatoire, en séances</v>
          </cell>
        </row>
        <row r="651">
          <cell r="B651" t="str">
            <v>28Z03</v>
          </cell>
          <cell r="C651" t="str">
            <v>Entraînements à l'hémodialyse, en séances</v>
          </cell>
        </row>
        <row r="652">
          <cell r="B652" t="str">
            <v>28Z04</v>
          </cell>
          <cell r="C652" t="str">
            <v>Hémodialyse, en séances</v>
          </cell>
        </row>
        <row r="653">
          <cell r="B653" t="str">
            <v>28Z07</v>
          </cell>
          <cell r="C653" t="str">
            <v>Chimiothérapie pour tumeur, en séances</v>
          </cell>
        </row>
        <row r="654">
          <cell r="B654" t="str">
            <v>28Z10</v>
          </cell>
          <cell r="C654" t="str">
            <v>Curiethérapie, en séances</v>
          </cell>
        </row>
        <row r="655">
          <cell r="B655" t="str">
            <v>28Z11</v>
          </cell>
          <cell r="C655" t="str">
            <v>Techniques spéciales d'irradiation externe, en séances</v>
          </cell>
        </row>
        <row r="656">
          <cell r="B656" t="str">
            <v>28Z14</v>
          </cell>
          <cell r="C656" t="str">
            <v>Transfusions, en séances</v>
          </cell>
        </row>
        <row r="657">
          <cell r="B657" t="str">
            <v>28Z15</v>
          </cell>
          <cell r="C657" t="str">
            <v>Oxygénothérapie hyperbare, en séances</v>
          </cell>
        </row>
        <row r="658">
          <cell r="B658" t="str">
            <v>28Z16</v>
          </cell>
          <cell r="C658" t="str">
            <v>Aphérèses sanguines, en séances</v>
          </cell>
        </row>
        <row r="659">
          <cell r="B659" t="str">
            <v>28Z17</v>
          </cell>
          <cell r="C659" t="str">
            <v>Chimiothérapie pour affection non tumorale, en séances</v>
          </cell>
        </row>
        <row r="660">
          <cell r="B660" t="str">
            <v>28Z18</v>
          </cell>
          <cell r="C660" t="str">
            <v>Radiothérapie conformationnelle avec modulation d'intensité, en séances</v>
          </cell>
        </row>
        <row r="661">
          <cell r="B661" t="str">
            <v>28Z19</v>
          </cell>
          <cell r="C661" t="str">
            <v>Préparations à une irradiation externe par RCMI ou techniques spéciales</v>
          </cell>
        </row>
        <row r="662">
          <cell r="B662" t="str">
            <v>28Z20</v>
          </cell>
          <cell r="C662" t="str">
            <v>Préparations à une irradiation externe avec dosimétrie tridimensionnelle avec HDV</v>
          </cell>
        </row>
        <row r="663">
          <cell r="B663" t="str">
            <v>28Z21</v>
          </cell>
          <cell r="C663" t="str">
            <v>Préparations à une irradiation externe avec dosimétrie tridimensionnelle sans HDV</v>
          </cell>
        </row>
        <row r="664">
          <cell r="B664" t="str">
            <v>28Z22</v>
          </cell>
          <cell r="C664" t="str">
            <v>Autres préparations à une irradiation externe</v>
          </cell>
        </row>
        <row r="665">
          <cell r="B665" t="str">
            <v>28Z23</v>
          </cell>
          <cell r="C665" t="str">
            <v>Techniques complexes d'irradiation externe avec repositionnement, en séances</v>
          </cell>
        </row>
        <row r="666">
          <cell r="B666" t="str">
            <v>28Z24</v>
          </cell>
          <cell r="C666" t="str">
            <v>Techniques complexes d'irradiation externe sans repositionnement, en séances</v>
          </cell>
        </row>
        <row r="667">
          <cell r="B667" t="str">
            <v>28Z25</v>
          </cell>
          <cell r="C667" t="str">
            <v>Autres techniques d'irradiation externe, en séances</v>
          </cell>
        </row>
        <row r="668">
          <cell r="B668" t="str">
            <v>90H01</v>
          </cell>
          <cell r="C668" t="str">
            <v>Erreurs détectées dans les RSA par le logiciel de mesure de l'activité hospitalière</v>
          </cell>
        </row>
        <row r="669">
          <cell r="B669" t="str">
            <v>90Z00</v>
          </cell>
          <cell r="C669" t="str">
            <v>Erreurs détectées par les contrôles effectués sur les RUM et leur séquencement</v>
          </cell>
        </row>
        <row r="670">
          <cell r="B670" t="str">
            <v>90Z01</v>
          </cell>
          <cell r="C670" t="str">
            <v>Diagnostic invalide comme diagnostic principal, dans certaines circonstances</v>
          </cell>
        </row>
        <row r="671">
          <cell r="B671" t="str">
            <v>90Z02</v>
          </cell>
          <cell r="C671" t="str">
            <v>Autres erreurs détectées dans le parcours de l'arbre de groupage</v>
          </cell>
        </row>
        <row r="672">
          <cell r="B672" t="str">
            <v>90Z03</v>
          </cell>
          <cell r="C672" t="str">
            <v>Erreurs d'implémentation de la fonction groupage ou erreur d'exécution d'un programme</v>
          </cell>
        </row>
      </sheetData>
      <sheetData sheetId="5"/>
    </sheetDataSet>
  </externalBook>
</externalLink>
</file>

<file path=xl/theme/theme1.xml><?xml version="1.0" encoding="utf-8"?>
<a:theme xmlns:a="http://schemas.openxmlformats.org/drawingml/2006/main" name="tableau bleu">
  <a:themeElements>
    <a:clrScheme name="Theme Rapport ATIH">
      <a:dk1>
        <a:srgbClr val="4E455D"/>
      </a:dk1>
      <a:lt1>
        <a:sysClr val="window" lastClr="FFFFFF"/>
      </a:lt1>
      <a:dk2>
        <a:srgbClr val="E8FAFE"/>
      </a:dk2>
      <a:lt2>
        <a:srgbClr val="2092C6"/>
      </a:lt2>
      <a:accent1>
        <a:srgbClr val="55A935"/>
      </a:accent1>
      <a:accent2>
        <a:srgbClr val="E47823"/>
      </a:accent2>
      <a:accent3>
        <a:srgbClr val="002341"/>
      </a:accent3>
      <a:accent4>
        <a:srgbClr val="ECF4DD"/>
      </a:accent4>
      <a:accent5>
        <a:srgbClr val="5F684F"/>
      </a:accent5>
      <a:accent6>
        <a:srgbClr val="627B81"/>
      </a:accent6>
      <a:hlink>
        <a:srgbClr val="4E455D"/>
      </a:hlink>
      <a:folHlink>
        <a:srgbClr val="4E455D"/>
      </a:folHlink>
    </a:clrScheme>
    <a:fontScheme name="Office Classiqu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F55"/>
  <sheetViews>
    <sheetView view="pageBreakPreview" zoomScale="60" zoomScaleNormal="70" workbookViewId="0">
      <selection activeCell="C34" sqref="C34:F34"/>
    </sheetView>
  </sheetViews>
  <sheetFormatPr baseColWidth="10" defaultRowHeight="12.75" x14ac:dyDescent="0.2"/>
  <cols>
    <col min="1" max="1" width="6.42578125" style="84" customWidth="1"/>
    <col min="2" max="2" width="40.7109375" style="84" customWidth="1"/>
    <col min="3" max="3" width="30.140625" style="84" customWidth="1"/>
    <col min="4" max="4" width="23.7109375" style="84" customWidth="1"/>
    <col min="5" max="5" width="19.7109375" style="84" customWidth="1"/>
    <col min="6" max="6" width="71.42578125" style="84" customWidth="1"/>
    <col min="7" max="16384" width="11.42578125" style="84"/>
  </cols>
  <sheetData>
    <row r="9" spans="2:6" x14ac:dyDescent="0.2">
      <c r="B9" s="109"/>
      <c r="C9" s="109"/>
      <c r="D9" s="109"/>
    </row>
    <row r="10" spans="2:6" x14ac:dyDescent="0.2">
      <c r="B10" s="110"/>
      <c r="C10" s="110"/>
      <c r="D10" s="110"/>
    </row>
    <row r="11" spans="2:6" x14ac:dyDescent="0.2">
      <c r="B11" s="110"/>
      <c r="C11" s="110"/>
      <c r="D11" s="110"/>
    </row>
    <row r="12" spans="2:6" x14ac:dyDescent="0.2">
      <c r="B12" s="112" t="s">
        <v>3282</v>
      </c>
      <c r="C12" s="114" t="s">
        <v>3230</v>
      </c>
      <c r="D12" s="114"/>
      <c r="E12" s="111"/>
      <c r="F12" s="111"/>
    </row>
    <row r="13" spans="2:6" x14ac:dyDescent="0.2">
      <c r="B13" s="113"/>
      <c r="C13" s="114"/>
      <c r="D13" s="114"/>
      <c r="E13" s="111"/>
      <c r="F13" s="111"/>
    </row>
    <row r="14" spans="2:6" x14ac:dyDescent="0.2">
      <c r="B14" s="112" t="s">
        <v>3231</v>
      </c>
      <c r="C14" s="112" t="s">
        <v>3232</v>
      </c>
      <c r="D14" s="112"/>
      <c r="E14" s="111"/>
      <c r="F14" s="111"/>
    </row>
    <row r="15" spans="2:6" x14ac:dyDescent="0.2">
      <c r="B15" s="112"/>
      <c r="C15" s="112"/>
      <c r="D15" s="112"/>
      <c r="E15" s="111"/>
      <c r="F15" s="111"/>
    </row>
    <row r="16" spans="2:6" x14ac:dyDescent="0.2">
      <c r="B16" s="112" t="s">
        <v>3233</v>
      </c>
      <c r="C16" s="112" t="s">
        <v>3234</v>
      </c>
      <c r="D16" s="112"/>
      <c r="E16" s="111"/>
      <c r="F16" s="111"/>
    </row>
    <row r="17" spans="2:6" ht="32.25" customHeight="1" x14ac:dyDescent="0.2">
      <c r="B17" s="125" t="s">
        <v>3283</v>
      </c>
      <c r="C17" s="163" t="s">
        <v>3284</v>
      </c>
      <c r="D17" s="163"/>
      <c r="E17" s="163"/>
      <c r="F17" s="163"/>
    </row>
    <row r="18" spans="2:6" x14ac:dyDescent="0.2">
      <c r="B18" s="113"/>
      <c r="C18" s="113"/>
      <c r="D18" s="113"/>
      <c r="E18" s="111"/>
      <c r="F18" s="111"/>
    </row>
    <row r="19" spans="2:6" x14ac:dyDescent="0.2">
      <c r="B19" s="112" t="s">
        <v>3235</v>
      </c>
      <c r="C19" s="112" t="s">
        <v>3312</v>
      </c>
      <c r="D19" s="112"/>
      <c r="E19" s="111"/>
      <c r="F19" s="111"/>
    </row>
    <row r="20" spans="2:6" ht="42.75" customHeight="1" x14ac:dyDescent="0.2">
      <c r="B20" s="112"/>
      <c r="C20" s="163" t="s">
        <v>3313</v>
      </c>
      <c r="D20" s="163"/>
      <c r="E20" s="163"/>
      <c r="F20" s="163"/>
    </row>
    <row r="21" spans="2:6" ht="24" customHeight="1" x14ac:dyDescent="0.2">
      <c r="B21" s="112"/>
      <c r="C21" s="163" t="s">
        <v>3314</v>
      </c>
      <c r="D21" s="163"/>
      <c r="E21" s="163"/>
      <c r="F21" s="163"/>
    </row>
    <row r="22" spans="2:6" ht="42.75" customHeight="1" x14ac:dyDescent="0.2">
      <c r="B22" s="112"/>
      <c r="C22" s="127" t="s">
        <v>3315</v>
      </c>
      <c r="D22" s="142" t="s">
        <v>3316</v>
      </c>
      <c r="E22" s="142" t="s">
        <v>3317</v>
      </c>
      <c r="F22" s="111"/>
    </row>
    <row r="23" spans="2:6" x14ac:dyDescent="0.2">
      <c r="B23" s="112"/>
      <c r="C23" s="158" t="s">
        <v>3318</v>
      </c>
      <c r="D23" s="159">
        <v>572</v>
      </c>
      <c r="E23" s="160">
        <v>8072953</v>
      </c>
      <c r="F23" s="111"/>
    </row>
    <row r="24" spans="2:6" x14ac:dyDescent="0.2">
      <c r="B24" s="112"/>
      <c r="C24" s="158" t="s">
        <v>3319</v>
      </c>
      <c r="D24" s="159">
        <v>568</v>
      </c>
      <c r="E24" s="160">
        <v>8029938</v>
      </c>
      <c r="F24" s="111"/>
    </row>
    <row r="25" spans="2:6" x14ac:dyDescent="0.2">
      <c r="B25" s="112"/>
      <c r="C25" s="158" t="s">
        <v>3320</v>
      </c>
      <c r="D25" s="161">
        <v>0.99299999999999999</v>
      </c>
      <c r="E25" s="162">
        <v>0.995</v>
      </c>
      <c r="F25" s="111"/>
    </row>
    <row r="26" spans="2:6" x14ac:dyDescent="0.2">
      <c r="B26" s="112"/>
      <c r="C26" s="112"/>
      <c r="D26" s="112"/>
    </row>
    <row r="27" spans="2:6" x14ac:dyDescent="0.2">
      <c r="B27" s="112" t="s">
        <v>3285</v>
      </c>
      <c r="C27" s="112" t="s">
        <v>3286</v>
      </c>
      <c r="D27" s="112"/>
    </row>
    <row r="28" spans="2:6" x14ac:dyDescent="0.2">
      <c r="B28" s="112"/>
      <c r="C28" s="112"/>
      <c r="D28" s="112"/>
    </row>
    <row r="29" spans="2:6" x14ac:dyDescent="0.2">
      <c r="B29" s="112" t="s">
        <v>3287</v>
      </c>
      <c r="C29" s="112" t="s">
        <v>3288</v>
      </c>
      <c r="D29" s="112"/>
    </row>
    <row r="30" spans="2:6" x14ac:dyDescent="0.2">
      <c r="B30" s="112"/>
      <c r="C30" s="126" t="s">
        <v>3289</v>
      </c>
      <c r="D30" s="126"/>
    </row>
    <row r="31" spans="2:6" x14ac:dyDescent="0.2">
      <c r="B31" s="112"/>
      <c r="C31" s="112" t="s">
        <v>3290</v>
      </c>
      <c r="D31" s="112"/>
    </row>
    <row r="32" spans="2:6" x14ac:dyDescent="0.2">
      <c r="B32" s="112"/>
      <c r="C32" s="112"/>
      <c r="D32" s="112"/>
    </row>
    <row r="33" spans="2:6" x14ac:dyDescent="0.2">
      <c r="B33" s="112"/>
      <c r="C33" s="126" t="s">
        <v>3291</v>
      </c>
      <c r="D33" s="126"/>
    </row>
    <row r="34" spans="2:6" ht="44.25" customHeight="1" x14ac:dyDescent="0.2">
      <c r="B34" s="112"/>
      <c r="C34" s="165" t="s">
        <v>3321</v>
      </c>
      <c r="D34" s="165"/>
      <c r="E34" s="165"/>
      <c r="F34" s="165"/>
    </row>
    <row r="35" spans="2:6" x14ac:dyDescent="0.2">
      <c r="B35" s="112"/>
      <c r="C35" s="165" t="s">
        <v>3292</v>
      </c>
      <c r="D35" s="165"/>
      <c r="E35" s="165"/>
      <c r="F35" s="165"/>
    </row>
    <row r="36" spans="2:6" x14ac:dyDescent="0.2">
      <c r="B36" s="112"/>
      <c r="C36" s="165" t="s">
        <v>3293</v>
      </c>
      <c r="D36" s="165"/>
      <c r="E36" s="165"/>
      <c r="F36" s="165"/>
    </row>
    <row r="37" spans="2:6" x14ac:dyDescent="0.2">
      <c r="B37" s="112"/>
      <c r="C37" s="155" t="s">
        <v>3294</v>
      </c>
      <c r="D37" s="111"/>
    </row>
    <row r="38" spans="2:6" x14ac:dyDescent="0.2">
      <c r="B38" s="112"/>
      <c r="C38" s="155" t="s">
        <v>3295</v>
      </c>
      <c r="D38" s="111"/>
    </row>
    <row r="39" spans="2:6" x14ac:dyDescent="0.2">
      <c r="B39" s="112"/>
      <c r="C39" s="155" t="s">
        <v>3296</v>
      </c>
      <c r="D39" s="111"/>
    </row>
    <row r="40" spans="2:6" x14ac:dyDescent="0.2">
      <c r="B40" s="112"/>
      <c r="C40" s="155" t="s">
        <v>3297</v>
      </c>
      <c r="D40" s="111"/>
    </row>
    <row r="41" spans="2:6" ht="18" customHeight="1" x14ac:dyDescent="0.2">
      <c r="B41" s="112"/>
      <c r="C41" s="165" t="s">
        <v>3298</v>
      </c>
      <c r="D41" s="165"/>
      <c r="E41" s="165"/>
      <c r="F41" s="165"/>
    </row>
    <row r="42" spans="2:6" x14ac:dyDescent="0.2">
      <c r="B42" s="112"/>
      <c r="C42" s="126" t="s">
        <v>3299</v>
      </c>
      <c r="D42" s="126"/>
    </row>
    <row r="43" spans="2:6" x14ac:dyDescent="0.2">
      <c r="B43" s="112"/>
      <c r="C43" s="112" t="s">
        <v>3300</v>
      </c>
      <c r="D43" s="112"/>
    </row>
    <row r="44" spans="2:6" x14ac:dyDescent="0.2">
      <c r="B44" s="112"/>
      <c r="C44" s="112"/>
      <c r="D44" s="112"/>
    </row>
    <row r="45" spans="2:6" x14ac:dyDescent="0.2">
      <c r="B45" s="112"/>
      <c r="C45" s="126" t="s">
        <v>3301</v>
      </c>
      <c r="D45" s="126"/>
    </row>
    <row r="46" spans="2:6" x14ac:dyDescent="0.2">
      <c r="B46" s="112"/>
      <c r="C46" s="163" t="s">
        <v>3302</v>
      </c>
      <c r="D46" s="163"/>
      <c r="E46" s="163"/>
      <c r="F46" s="163"/>
    </row>
    <row r="47" spans="2:6" x14ac:dyDescent="0.2">
      <c r="B47" s="112"/>
      <c r="C47" s="156" t="s">
        <v>3303</v>
      </c>
      <c r="D47" s="156"/>
      <c r="E47" s="157"/>
      <c r="F47" s="157"/>
    </row>
    <row r="48" spans="2:6" x14ac:dyDescent="0.2">
      <c r="B48" s="112"/>
      <c r="C48" s="156" t="s">
        <v>3304</v>
      </c>
      <c r="D48" s="156"/>
      <c r="E48" s="157"/>
      <c r="F48" s="157"/>
    </row>
    <row r="49" spans="2:6" x14ac:dyDescent="0.2">
      <c r="B49" s="112"/>
      <c r="C49" s="156" t="s">
        <v>3305</v>
      </c>
      <c r="D49" s="156"/>
      <c r="E49" s="157"/>
      <c r="F49" s="157"/>
    </row>
    <row r="50" spans="2:6" x14ac:dyDescent="0.2">
      <c r="B50" s="112"/>
      <c r="C50" s="156" t="s">
        <v>3306</v>
      </c>
      <c r="D50" s="156"/>
      <c r="E50" s="157"/>
      <c r="F50" s="157"/>
    </row>
    <row r="51" spans="2:6" x14ac:dyDescent="0.2">
      <c r="B51" s="112"/>
      <c r="C51" s="156" t="s">
        <v>3307</v>
      </c>
      <c r="D51" s="156"/>
      <c r="E51" s="157"/>
      <c r="F51" s="157"/>
    </row>
    <row r="52" spans="2:6" x14ac:dyDescent="0.2">
      <c r="B52" s="112"/>
      <c r="C52" s="156" t="s">
        <v>3308</v>
      </c>
      <c r="D52" s="156"/>
      <c r="E52" s="157"/>
      <c r="F52" s="157"/>
    </row>
    <row r="53" spans="2:6" x14ac:dyDescent="0.2">
      <c r="B53" s="112"/>
      <c r="C53" s="164" t="s">
        <v>3309</v>
      </c>
      <c r="D53" s="164"/>
      <c r="E53" s="164"/>
      <c r="F53" s="164"/>
    </row>
    <row r="54" spans="2:6" x14ac:dyDescent="0.2">
      <c r="B54" s="112"/>
      <c r="C54" s="156" t="s">
        <v>3310</v>
      </c>
      <c r="D54" s="156"/>
      <c r="E54" s="157"/>
      <c r="F54" s="157"/>
    </row>
    <row r="55" spans="2:6" x14ac:dyDescent="0.2">
      <c r="B55" s="112"/>
      <c r="C55" s="156" t="s">
        <v>3311</v>
      </c>
      <c r="D55" s="156"/>
      <c r="E55" s="157"/>
      <c r="F55" s="157"/>
    </row>
  </sheetData>
  <mergeCells count="9">
    <mergeCell ref="C17:F17"/>
    <mergeCell ref="C20:F20"/>
    <mergeCell ref="C21:F21"/>
    <mergeCell ref="C53:F53"/>
    <mergeCell ref="C46:F46"/>
    <mergeCell ref="C34:F34"/>
    <mergeCell ref="C35:F35"/>
    <mergeCell ref="C36:F36"/>
    <mergeCell ref="C41:F41"/>
  </mergeCells>
  <pageMargins left="0.70866141732283472" right="0.70866141732283472" top="0.74803149606299213" bottom="0.74803149606299213" header="0.31496062992125984" footer="0.31496062992125984"/>
  <pageSetup paperSize="9" scale="59" orientation="landscape" r:id="rId1"/>
  <headerFooter>
    <oddHeader>&amp;CPartie 1 &amp;K2092C6Analyse de l’activité de MCO&amp;REx OQN</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1:R64"/>
  <sheetViews>
    <sheetView view="pageBreakPreview" topLeftCell="A28" zoomScale="60" zoomScaleNormal="100" workbookViewId="0">
      <selection activeCell="E33" sqref="E33"/>
    </sheetView>
  </sheetViews>
  <sheetFormatPr baseColWidth="10" defaultColWidth="9.140625" defaultRowHeight="12.75" x14ac:dyDescent="0.2"/>
  <cols>
    <col min="1" max="1" width="5.7109375" style="6" customWidth="1"/>
    <col min="2" max="2" width="33.42578125" style="6" customWidth="1"/>
    <col min="3" max="8" width="10.7109375" style="6" customWidth="1"/>
    <col min="9" max="14" width="9.7109375" style="7" customWidth="1"/>
    <col min="15" max="16" width="10.7109375" style="7" customWidth="1"/>
    <col min="17" max="18" width="9.7109375" style="7" customWidth="1"/>
    <col min="19" max="16384" width="9.140625" style="6"/>
  </cols>
  <sheetData>
    <row r="11" spans="1:18" ht="56.25" x14ac:dyDescent="0.2">
      <c r="A11" s="178" t="s">
        <v>3273</v>
      </c>
      <c r="B11" s="179"/>
      <c r="C11" s="3" t="s">
        <v>3090</v>
      </c>
      <c r="D11" s="3" t="s">
        <v>3091</v>
      </c>
      <c r="E11" s="3" t="s">
        <v>3092</v>
      </c>
      <c r="F11" s="3" t="s">
        <v>3093</v>
      </c>
      <c r="G11" s="3" t="s">
        <v>3094</v>
      </c>
      <c r="H11" s="3" t="s">
        <v>3095</v>
      </c>
      <c r="I11" s="3" t="s">
        <v>3096</v>
      </c>
      <c r="J11" s="3" t="s">
        <v>3097</v>
      </c>
      <c r="K11" s="3" t="s">
        <v>3098</v>
      </c>
      <c r="L11" s="3" t="s">
        <v>3099</v>
      </c>
      <c r="M11" s="3" t="s">
        <v>3100</v>
      </c>
      <c r="N11" s="3" t="s">
        <v>3101</v>
      </c>
      <c r="O11" s="104" t="s">
        <v>3218</v>
      </c>
      <c r="P11" s="3" t="s">
        <v>3102</v>
      </c>
      <c r="Q11" s="3" t="s">
        <v>3103</v>
      </c>
      <c r="R11" s="3" t="s">
        <v>3104</v>
      </c>
    </row>
    <row r="12" spans="1:18" x14ac:dyDescent="0.2">
      <c r="A12" s="2" t="s">
        <v>3189</v>
      </c>
      <c r="B12" s="3" t="str">
        <f>VLOOKUP(A12,[2]Feuil1!$E$4:$F$2591,2,FALSE)</f>
        <v>Digestif</v>
      </c>
      <c r="C12" s="39">
        <v>1633567</v>
      </c>
      <c r="D12" s="40">
        <v>1325713956</v>
      </c>
      <c r="E12" s="39">
        <v>1649782</v>
      </c>
      <c r="F12" s="40">
        <v>1348470288.8</v>
      </c>
      <c r="G12" s="39">
        <v>1650853</v>
      </c>
      <c r="H12" s="40">
        <v>1354031224.9000001</v>
      </c>
      <c r="I12" s="41">
        <v>1.71653415E-2</v>
      </c>
      <c r="J12" s="41">
        <v>9.9261309999999995E-3</v>
      </c>
      <c r="K12" s="41">
        <v>7.1680594000000002E-3</v>
      </c>
      <c r="L12" s="41">
        <v>4.1238847999999998E-3</v>
      </c>
      <c r="M12" s="41">
        <v>6.4917670000000003E-4</v>
      </c>
      <c r="N12" s="41">
        <v>3.4724538999999998E-3</v>
      </c>
      <c r="O12" s="42">
        <v>-3.8330768000000001E-2</v>
      </c>
      <c r="P12" s="42">
        <v>0.3360033456</v>
      </c>
      <c r="Q12" s="42">
        <v>0.26270818810000002</v>
      </c>
      <c r="R12" s="42">
        <v>0.20195841070000001</v>
      </c>
    </row>
    <row r="13" spans="1:18" x14ac:dyDescent="0.2">
      <c r="A13" s="2" t="s">
        <v>3190</v>
      </c>
      <c r="B13" s="3" t="str">
        <f>VLOOKUP(A13,[2]Feuil1!$E$4:$F$2591,2,FALSE)</f>
        <v>Orthopédie traumatologie</v>
      </c>
      <c r="C13" s="43">
        <v>883719</v>
      </c>
      <c r="D13" s="44">
        <v>1234439660</v>
      </c>
      <c r="E13" s="43">
        <v>888192</v>
      </c>
      <c r="F13" s="44">
        <v>1251893129.0999999</v>
      </c>
      <c r="G13" s="43">
        <v>900091</v>
      </c>
      <c r="H13" s="44">
        <v>1273177208</v>
      </c>
      <c r="I13" s="45">
        <v>1.41387786E-2</v>
      </c>
      <c r="J13" s="45">
        <v>5.0615636999999996E-3</v>
      </c>
      <c r="K13" s="45">
        <v>9.0315013999999992E-3</v>
      </c>
      <c r="L13" s="45">
        <v>1.7001514299999999E-2</v>
      </c>
      <c r="M13" s="45">
        <v>1.33968782E-2</v>
      </c>
      <c r="N13" s="45">
        <v>3.5569835999999999E-3</v>
      </c>
      <c r="O13" s="46">
        <v>-0.42586163700000002</v>
      </c>
      <c r="P13" s="46">
        <v>1.2860283910000001</v>
      </c>
      <c r="Q13" s="46">
        <v>0.1432358155</v>
      </c>
      <c r="R13" s="46">
        <v>0.18989875619999999</v>
      </c>
    </row>
    <row r="14" spans="1:18" x14ac:dyDescent="0.2">
      <c r="A14" s="2" t="s">
        <v>3191</v>
      </c>
      <c r="B14" s="3" t="str">
        <f>VLOOKUP(A14,[2]Feuil1!$E$4:$F$2591,2,FALSE)</f>
        <v>Traumatismes multiples ou complexes graves</v>
      </c>
      <c r="C14" s="43">
        <v>229</v>
      </c>
      <c r="D14" s="44">
        <v>1432007.9582</v>
      </c>
      <c r="E14" s="43">
        <v>198</v>
      </c>
      <c r="F14" s="44">
        <v>1133282.0456000001</v>
      </c>
      <c r="G14" s="43">
        <v>204</v>
      </c>
      <c r="H14" s="44">
        <v>1279755.7737</v>
      </c>
      <c r="I14" s="45">
        <v>-0.20860632200000001</v>
      </c>
      <c r="J14" s="45">
        <v>-0.13537117900000001</v>
      </c>
      <c r="K14" s="45">
        <v>-8.4701251000000005E-2</v>
      </c>
      <c r="L14" s="45">
        <v>0.1292473737</v>
      </c>
      <c r="M14" s="45">
        <v>3.0303030299999999E-2</v>
      </c>
      <c r="N14" s="45">
        <v>9.6034215699999995E-2</v>
      </c>
      <c r="O14" s="46">
        <v>-2.1473799999999999E-4</v>
      </c>
      <c r="P14" s="46">
        <v>8.8502478000000006E-3</v>
      </c>
      <c r="Q14" s="46">
        <v>3.2463499999999998E-5</v>
      </c>
      <c r="R14" s="46">
        <v>1.9087999999999999E-4</v>
      </c>
    </row>
    <row r="15" spans="1:18" x14ac:dyDescent="0.2">
      <c r="A15" s="2" t="s">
        <v>3192</v>
      </c>
      <c r="B15" s="3" t="str">
        <f>VLOOKUP(A15,[2]Feuil1!$E$4:$F$2591,2,FALSE)</f>
        <v>Rhumatologie</v>
      </c>
      <c r="C15" s="43">
        <v>51885</v>
      </c>
      <c r="D15" s="44">
        <v>44778277.052000001</v>
      </c>
      <c r="E15" s="43">
        <v>50396</v>
      </c>
      <c r="F15" s="44">
        <v>44293895.623000003</v>
      </c>
      <c r="G15" s="43">
        <v>49000</v>
      </c>
      <c r="H15" s="44">
        <v>44315455.706</v>
      </c>
      <c r="I15" s="45">
        <v>-1.0817330999999999E-2</v>
      </c>
      <c r="J15" s="45">
        <v>-2.8698082E-2</v>
      </c>
      <c r="K15" s="45">
        <v>1.8409056300000001E-2</v>
      </c>
      <c r="L15" s="45">
        <v>4.8675070000000001E-4</v>
      </c>
      <c r="M15" s="45">
        <v>-2.7700611E-2</v>
      </c>
      <c r="N15" s="45">
        <v>2.8990413999999999E-2</v>
      </c>
      <c r="O15" s="46">
        <v>4.9962420799999997E-2</v>
      </c>
      <c r="P15" s="46">
        <v>1.3027051E-3</v>
      </c>
      <c r="Q15" s="46">
        <v>7.7976060000000003E-3</v>
      </c>
      <c r="R15" s="46">
        <v>6.6098025000000003E-3</v>
      </c>
    </row>
    <row r="16" spans="1:18" ht="22.5" customHeight="1" x14ac:dyDescent="0.2">
      <c r="A16" s="2" t="s">
        <v>3193</v>
      </c>
      <c r="B16" s="3" t="str">
        <f>VLOOKUP(A16,[2]Feuil1!$E$4:$F$2591,2,FALSE)</f>
        <v>Système nerveux (hors cathétérismes vasculaires diagnostiques et interventionnels)</v>
      </c>
      <c r="C16" s="43">
        <v>106141</v>
      </c>
      <c r="D16" s="44">
        <v>213865580.56999999</v>
      </c>
      <c r="E16" s="43">
        <v>110678</v>
      </c>
      <c r="F16" s="44">
        <v>223825396.00999999</v>
      </c>
      <c r="G16" s="43">
        <v>112981</v>
      </c>
      <c r="H16" s="44">
        <v>231120761.49000001</v>
      </c>
      <c r="I16" s="45">
        <v>4.65704459E-2</v>
      </c>
      <c r="J16" s="45">
        <v>4.2745027800000002E-2</v>
      </c>
      <c r="K16" s="45">
        <v>3.6686035000000001E-3</v>
      </c>
      <c r="L16" s="45">
        <v>3.2594002300000001E-2</v>
      </c>
      <c r="M16" s="45">
        <v>2.0808110000000001E-2</v>
      </c>
      <c r="N16" s="45">
        <v>1.1545649200000001E-2</v>
      </c>
      <c r="O16" s="46">
        <v>-8.2423678E-2</v>
      </c>
      <c r="P16" s="46">
        <v>0.44080118150000003</v>
      </c>
      <c r="Q16" s="46">
        <v>1.79792106E-2</v>
      </c>
      <c r="R16" s="46">
        <v>3.4472455899999997E-2</v>
      </c>
    </row>
    <row r="17" spans="1:18" ht="22.5" customHeight="1" x14ac:dyDescent="0.2">
      <c r="A17" s="2" t="s">
        <v>3194</v>
      </c>
      <c r="B17" s="3" t="str">
        <f>VLOOKUP(A17,[2]Feuil1!$E$4:$F$2591,2,FALSE)</f>
        <v>Cathétérismes vasculaires diagnostiques et interventionnels</v>
      </c>
      <c r="C17" s="43">
        <v>183961</v>
      </c>
      <c r="D17" s="44">
        <v>309833481.67000002</v>
      </c>
      <c r="E17" s="43">
        <v>185873</v>
      </c>
      <c r="F17" s="44">
        <v>317735717.81999999</v>
      </c>
      <c r="G17" s="43">
        <v>187914</v>
      </c>
      <c r="H17" s="44">
        <v>327478113.81999999</v>
      </c>
      <c r="I17" s="45">
        <v>2.5504784400000001E-2</v>
      </c>
      <c r="J17" s="45">
        <v>1.03935073E-2</v>
      </c>
      <c r="K17" s="45">
        <v>1.49558335E-2</v>
      </c>
      <c r="L17" s="45">
        <v>3.0661947799999999E-2</v>
      </c>
      <c r="M17" s="45">
        <v>1.0980615799999999E-2</v>
      </c>
      <c r="N17" s="45">
        <v>1.9467566200000001E-2</v>
      </c>
      <c r="O17" s="46">
        <v>-7.3046776999999993E-2</v>
      </c>
      <c r="P17" s="46">
        <v>0.5886558637</v>
      </c>
      <c r="Q17" s="46">
        <v>2.9903659799999999E-2</v>
      </c>
      <c r="R17" s="46">
        <v>4.8844486100000001E-2</v>
      </c>
    </row>
    <row r="18" spans="1:18" ht="22.5" customHeight="1" x14ac:dyDescent="0.2">
      <c r="A18" s="2" t="s">
        <v>3195</v>
      </c>
      <c r="B18" s="3" t="str">
        <f>VLOOKUP(A18,[2]Feuil1!$E$4:$F$2591,2,FALSE)</f>
        <v>Cardio-vasculaire (hors cathétérismes vasculaires diagnostiques et interventionnels)</v>
      </c>
      <c r="C18" s="43">
        <v>361819</v>
      </c>
      <c r="D18" s="44">
        <v>587221438.40999997</v>
      </c>
      <c r="E18" s="43">
        <v>360301</v>
      </c>
      <c r="F18" s="44">
        <v>590137235.62</v>
      </c>
      <c r="G18" s="43">
        <v>352693</v>
      </c>
      <c r="H18" s="44">
        <v>591156892.61000001</v>
      </c>
      <c r="I18" s="45">
        <v>4.9654134000000003E-3</v>
      </c>
      <c r="J18" s="45">
        <v>-4.1954679999999999E-3</v>
      </c>
      <c r="K18" s="45">
        <v>9.1994773999999994E-3</v>
      </c>
      <c r="L18" s="45">
        <v>1.7278303E-3</v>
      </c>
      <c r="M18" s="45">
        <v>-2.1115677999999999E-2</v>
      </c>
      <c r="N18" s="45">
        <v>2.3336269699999999E-2</v>
      </c>
      <c r="O18" s="46">
        <v>0.27228803550000003</v>
      </c>
      <c r="P18" s="46">
        <v>6.1609799899999998E-2</v>
      </c>
      <c r="Q18" s="46">
        <v>5.6125735599999997E-2</v>
      </c>
      <c r="R18" s="46">
        <v>8.8173082200000003E-2</v>
      </c>
    </row>
    <row r="19" spans="1:18" x14ac:dyDescent="0.2">
      <c r="A19" s="2" t="s">
        <v>3196</v>
      </c>
      <c r="B19" s="3" t="str">
        <f>VLOOKUP(A19,[2]Feuil1!$E$4:$F$2591,2,FALSE)</f>
        <v>Pneumologie</v>
      </c>
      <c r="C19" s="43">
        <v>106443</v>
      </c>
      <c r="D19" s="44">
        <v>158899362.19999999</v>
      </c>
      <c r="E19" s="43">
        <v>110554</v>
      </c>
      <c r="F19" s="44">
        <v>166159900.25999999</v>
      </c>
      <c r="G19" s="43">
        <v>109005</v>
      </c>
      <c r="H19" s="44">
        <v>167104007.91</v>
      </c>
      <c r="I19" s="45">
        <v>4.5692682200000001E-2</v>
      </c>
      <c r="J19" s="45">
        <v>3.8621609699999997E-2</v>
      </c>
      <c r="K19" s="45">
        <v>6.8081315E-3</v>
      </c>
      <c r="L19" s="45">
        <v>5.6819224E-3</v>
      </c>
      <c r="M19" s="45">
        <v>-1.4011252E-2</v>
      </c>
      <c r="N19" s="45">
        <v>1.9973021800000001E-2</v>
      </c>
      <c r="O19" s="46">
        <v>5.5438244900000003E-2</v>
      </c>
      <c r="P19" s="46">
        <v>5.7044951300000001E-2</v>
      </c>
      <c r="Q19" s="46">
        <v>1.73464906E-2</v>
      </c>
      <c r="R19" s="46">
        <v>2.49241371E-2</v>
      </c>
    </row>
    <row r="20" spans="1:18" x14ac:dyDescent="0.2">
      <c r="A20" s="2" t="s">
        <v>3197</v>
      </c>
      <c r="B20" s="3" t="str">
        <f>VLOOKUP(A20,[2]Feuil1!$E$4:$F$2591,2,FALSE)</f>
        <v>ORL, Stomatologie</v>
      </c>
      <c r="C20" s="43">
        <v>545591</v>
      </c>
      <c r="D20" s="44">
        <v>309326392.62</v>
      </c>
      <c r="E20" s="43">
        <v>546778</v>
      </c>
      <c r="F20" s="44">
        <v>311952598.77999997</v>
      </c>
      <c r="G20" s="43">
        <v>532727</v>
      </c>
      <c r="H20" s="44">
        <v>305092875.06999999</v>
      </c>
      <c r="I20" s="45">
        <v>8.4900810999999996E-3</v>
      </c>
      <c r="J20" s="45">
        <v>2.1756224E-3</v>
      </c>
      <c r="K20" s="45">
        <v>6.3007506999999997E-3</v>
      </c>
      <c r="L20" s="45">
        <v>-2.1989635E-2</v>
      </c>
      <c r="M20" s="45">
        <v>-2.5697814999999999E-2</v>
      </c>
      <c r="N20" s="45">
        <v>3.8059859999999999E-3</v>
      </c>
      <c r="O20" s="46">
        <v>0.5028810708</v>
      </c>
      <c r="P20" s="46">
        <v>-0.41447879799999998</v>
      </c>
      <c r="Q20" s="46">
        <v>8.4775412999999994E-2</v>
      </c>
      <c r="R20" s="46">
        <v>4.5505650799999998E-2</v>
      </c>
    </row>
    <row r="21" spans="1:18" x14ac:dyDescent="0.2">
      <c r="A21" s="2" t="s">
        <v>3198</v>
      </c>
      <c r="B21" s="3" t="str">
        <f>VLOOKUP(A21,[2]Feuil1!$E$4:$F$2591,2,FALSE)</f>
        <v>Ophtalmologie</v>
      </c>
      <c r="C21" s="43">
        <v>619692</v>
      </c>
      <c r="D21" s="44">
        <v>507565947.83999997</v>
      </c>
      <c r="E21" s="43">
        <v>636810</v>
      </c>
      <c r="F21" s="44">
        <v>521272119.43000001</v>
      </c>
      <c r="G21" s="43">
        <v>643145</v>
      </c>
      <c r="H21" s="44">
        <v>527422699.80000001</v>
      </c>
      <c r="I21" s="45">
        <v>2.70037256E-2</v>
      </c>
      <c r="J21" s="45">
        <v>2.7623399999999999E-2</v>
      </c>
      <c r="K21" s="45">
        <v>-6.0301699999999996E-4</v>
      </c>
      <c r="L21" s="45">
        <v>1.1799173899999999E-2</v>
      </c>
      <c r="M21" s="45">
        <v>9.9480222E-3</v>
      </c>
      <c r="N21" s="45">
        <v>1.8329177999999999E-3</v>
      </c>
      <c r="O21" s="46">
        <v>-0.22672774800000001</v>
      </c>
      <c r="P21" s="46">
        <v>0.37163088010000001</v>
      </c>
      <c r="Q21" s="46">
        <v>0.1023467611</v>
      </c>
      <c r="R21" s="46">
        <v>7.8666908300000005E-2</v>
      </c>
    </row>
    <row r="22" spans="1:18" x14ac:dyDescent="0.2">
      <c r="A22" s="2" t="s">
        <v>3199</v>
      </c>
      <c r="B22" s="3" t="str">
        <f>VLOOKUP(A22,[2]Feuil1!$E$4:$F$2591,2,FALSE)</f>
        <v>Gynécologie - sein</v>
      </c>
      <c r="C22" s="43">
        <v>262330</v>
      </c>
      <c r="D22" s="44">
        <v>307266862.66000003</v>
      </c>
      <c r="E22" s="43">
        <v>270035</v>
      </c>
      <c r="F22" s="44">
        <v>309198846.63</v>
      </c>
      <c r="G22" s="43">
        <v>248402</v>
      </c>
      <c r="H22" s="44">
        <v>293779793.70999998</v>
      </c>
      <c r="I22" s="45">
        <v>6.2876418000000003E-3</v>
      </c>
      <c r="J22" s="45">
        <v>2.93714024E-2</v>
      </c>
      <c r="K22" s="45">
        <v>-2.2425104000000001E-2</v>
      </c>
      <c r="L22" s="45">
        <v>-4.9867756999999999E-2</v>
      </c>
      <c r="M22" s="45">
        <v>-8.0111837000000005E-2</v>
      </c>
      <c r="N22" s="45">
        <v>3.2877997200000002E-2</v>
      </c>
      <c r="O22" s="46">
        <v>0.77423857409999997</v>
      </c>
      <c r="P22" s="46">
        <v>-0.93165130200000001</v>
      </c>
      <c r="Q22" s="46">
        <v>3.9529406500000003E-2</v>
      </c>
      <c r="R22" s="46">
        <v>4.38182659E-2</v>
      </c>
    </row>
    <row r="23" spans="1:18" x14ac:dyDescent="0.2">
      <c r="A23" s="2" t="s">
        <v>3200</v>
      </c>
      <c r="B23" s="3" t="str">
        <f>VLOOKUP(A23,[2]Feuil1!$E$4:$F$2591,2,FALSE)</f>
        <v>Obstétrique</v>
      </c>
      <c r="C23" s="43">
        <v>294341</v>
      </c>
      <c r="D23" s="44">
        <v>381284238.52999997</v>
      </c>
      <c r="E23" s="43">
        <v>285273</v>
      </c>
      <c r="F23" s="44">
        <v>369679085.06999999</v>
      </c>
      <c r="G23" s="43">
        <v>273431</v>
      </c>
      <c r="H23" s="44">
        <v>351263047</v>
      </c>
      <c r="I23" s="45">
        <v>-3.0437012999999999E-2</v>
      </c>
      <c r="J23" s="45">
        <v>-3.0807805000000001E-2</v>
      </c>
      <c r="K23" s="45">
        <v>3.8257759999999998E-4</v>
      </c>
      <c r="L23" s="45">
        <v>-4.9816283000000003E-2</v>
      </c>
      <c r="M23" s="45">
        <v>-4.1511114000000002E-2</v>
      </c>
      <c r="N23" s="45">
        <v>-8.6648569999999998E-3</v>
      </c>
      <c r="O23" s="46">
        <v>0.42382162410000002</v>
      </c>
      <c r="P23" s="46">
        <v>-1.1127353879999999</v>
      </c>
      <c r="Q23" s="46">
        <v>4.3512391800000001E-2</v>
      </c>
      <c r="R23" s="46">
        <v>5.2392090699999998E-2</v>
      </c>
    </row>
    <row r="24" spans="1:18" x14ac:dyDescent="0.2">
      <c r="A24" s="2" t="s">
        <v>3201</v>
      </c>
      <c r="B24" s="3" t="str">
        <f>VLOOKUP(A24,[2]Feuil1!$E$4:$F$2591,2,FALSE)</f>
        <v>Nouveau-nés et période périnatale</v>
      </c>
      <c r="C24" s="43">
        <v>223004</v>
      </c>
      <c r="D24" s="44">
        <v>173860765.58000001</v>
      </c>
      <c r="E24" s="43">
        <v>218271</v>
      </c>
      <c r="F24" s="44">
        <v>169935832.88</v>
      </c>
      <c r="G24" s="43">
        <v>208457</v>
      </c>
      <c r="H24" s="44">
        <v>162601561.38999999</v>
      </c>
      <c r="I24" s="45">
        <v>-2.2575148999999999E-2</v>
      </c>
      <c r="J24" s="45">
        <v>-2.1223835E-2</v>
      </c>
      <c r="K24" s="45">
        <v>-1.380617E-3</v>
      </c>
      <c r="L24" s="45">
        <v>-4.3159063999999997E-2</v>
      </c>
      <c r="M24" s="45">
        <v>-4.4962454999999998E-2</v>
      </c>
      <c r="N24" s="45">
        <v>1.8882931999999999E-3</v>
      </c>
      <c r="O24" s="46">
        <v>0.35124011309999997</v>
      </c>
      <c r="P24" s="46">
        <v>-0.44315196400000001</v>
      </c>
      <c r="Q24" s="46">
        <v>3.3172766300000003E-2</v>
      </c>
      <c r="R24" s="46">
        <v>2.4252581700000001E-2</v>
      </c>
    </row>
    <row r="25" spans="1:18" x14ac:dyDescent="0.2">
      <c r="A25" s="2" t="s">
        <v>3202</v>
      </c>
      <c r="B25" s="3" t="str">
        <f>VLOOKUP(A25,[2]Feuil1!$E$4:$F$2591,2,FALSE)</f>
        <v xml:space="preserve">Uro-néphrologie et génital </v>
      </c>
      <c r="C25" s="131">
        <v>450893</v>
      </c>
      <c r="D25" s="44">
        <v>487920775.57999998</v>
      </c>
      <c r="E25" s="43">
        <v>447324</v>
      </c>
      <c r="F25" s="137">
        <v>480212429.86000001</v>
      </c>
      <c r="G25" s="43">
        <v>456873</v>
      </c>
      <c r="H25" s="44">
        <v>487256539.35000002</v>
      </c>
      <c r="I25" s="45">
        <v>-1.5798355E-2</v>
      </c>
      <c r="J25" s="45">
        <v>-7.9154029999999997E-3</v>
      </c>
      <c r="K25" s="45">
        <v>-7.9458459999999995E-3</v>
      </c>
      <c r="L25" s="45">
        <v>1.46687363E-2</v>
      </c>
      <c r="M25" s="45">
        <v>2.1346943199999999E-2</v>
      </c>
      <c r="N25" s="45">
        <v>-6.538627E-3</v>
      </c>
      <c r="O25" s="46">
        <v>-0.341755843</v>
      </c>
      <c r="P25" s="46">
        <v>0.42561977150000002</v>
      </c>
      <c r="Q25" s="46">
        <v>7.2704400700000005E-2</v>
      </c>
      <c r="R25" s="46">
        <v>7.2675987400000003E-2</v>
      </c>
    </row>
    <row r="26" spans="1:18" x14ac:dyDescent="0.2">
      <c r="A26" s="2" t="s">
        <v>3203</v>
      </c>
      <c r="B26" s="3" t="str">
        <f>VLOOKUP(A26,[2]Feuil1!$E$4:$F$2591,2,FALSE)</f>
        <v>Hématologie</v>
      </c>
      <c r="C26" s="131">
        <v>48508</v>
      </c>
      <c r="D26" s="44">
        <v>66358519.541000001</v>
      </c>
      <c r="E26" s="43">
        <v>48694</v>
      </c>
      <c r="F26" s="137">
        <v>66614348.773999996</v>
      </c>
      <c r="G26" s="43">
        <v>48583</v>
      </c>
      <c r="H26" s="44">
        <v>68642839.030000001</v>
      </c>
      <c r="I26" s="45">
        <v>3.8552583E-3</v>
      </c>
      <c r="J26" s="45">
        <v>3.8344191E-3</v>
      </c>
      <c r="K26" s="45">
        <v>2.07596E-5</v>
      </c>
      <c r="L26" s="45">
        <v>3.0451250999999999E-2</v>
      </c>
      <c r="M26" s="45">
        <v>-2.2795419999999999E-3</v>
      </c>
      <c r="N26" s="45">
        <v>3.2805574300000001E-2</v>
      </c>
      <c r="O26" s="46">
        <v>3.9726567000000004E-3</v>
      </c>
      <c r="P26" s="46">
        <v>0.1225656074</v>
      </c>
      <c r="Q26" s="46">
        <v>7.7312468000000001E-3</v>
      </c>
      <c r="R26" s="46">
        <v>1.02383153E-2</v>
      </c>
    </row>
    <row r="27" spans="1:18" x14ac:dyDescent="0.2">
      <c r="A27" s="2" t="s">
        <v>3204</v>
      </c>
      <c r="B27" s="3" t="str">
        <f>VLOOKUP(A27,[2]Feuil1!$E$4:$F$2591,2,FALSE)</f>
        <v>Chimiothérapie, radiothérapie, hors séances</v>
      </c>
      <c r="C27" s="131">
        <v>18379</v>
      </c>
      <c r="D27" s="44">
        <v>24259452.778999999</v>
      </c>
      <c r="E27" s="43">
        <v>22654</v>
      </c>
      <c r="F27" s="137">
        <v>26775835.638</v>
      </c>
      <c r="G27" s="43">
        <v>19066</v>
      </c>
      <c r="H27" s="44">
        <v>24559960.401000001</v>
      </c>
      <c r="I27" s="45">
        <v>0.1037279316</v>
      </c>
      <c r="J27" s="45">
        <v>0.2326024267</v>
      </c>
      <c r="K27" s="45">
        <v>-0.10455479600000001</v>
      </c>
      <c r="L27" s="45">
        <v>-8.2756529999999995E-2</v>
      </c>
      <c r="M27" s="45">
        <v>-0.158382626</v>
      </c>
      <c r="N27" s="45">
        <v>8.9858049699999998E-2</v>
      </c>
      <c r="O27" s="46">
        <v>0.12841344260000001</v>
      </c>
      <c r="P27" s="46">
        <v>-0.133887798</v>
      </c>
      <c r="Q27" s="46">
        <v>3.0340644000000001E-3</v>
      </c>
      <c r="R27" s="46">
        <v>3.6632025000000001E-3</v>
      </c>
    </row>
    <row r="28" spans="1:18" x14ac:dyDescent="0.2">
      <c r="A28" s="2" t="s">
        <v>3205</v>
      </c>
      <c r="B28" s="3" t="str">
        <f>VLOOKUP(A28,[2]Feuil1!$E$4:$F$2591,2,FALSE)</f>
        <v>Maladies infectieuses (dont VIH)</v>
      </c>
      <c r="C28" s="131">
        <v>7398</v>
      </c>
      <c r="D28" s="44">
        <v>11571742.218</v>
      </c>
      <c r="E28" s="43">
        <v>7524</v>
      </c>
      <c r="F28" s="137">
        <v>11754845.622</v>
      </c>
      <c r="G28" s="43">
        <v>7915</v>
      </c>
      <c r="H28" s="44">
        <v>12402227.6</v>
      </c>
      <c r="I28" s="45">
        <v>1.5823322099999999E-2</v>
      </c>
      <c r="J28" s="45">
        <v>1.7031630200000002E-2</v>
      </c>
      <c r="K28" s="45">
        <v>-1.188073E-3</v>
      </c>
      <c r="L28" s="45">
        <v>5.5073626600000002E-2</v>
      </c>
      <c r="M28" s="45">
        <v>5.1967038799999997E-2</v>
      </c>
      <c r="N28" s="45">
        <v>2.9531227000000001E-3</v>
      </c>
      <c r="O28" s="46">
        <v>-1.3993772999999999E-2</v>
      </c>
      <c r="P28" s="46">
        <v>3.9116167899999998E-2</v>
      </c>
      <c r="Q28" s="46">
        <v>1.2595521E-3</v>
      </c>
      <c r="R28" s="46">
        <v>1.8498348999999999E-3</v>
      </c>
    </row>
    <row r="29" spans="1:18" x14ac:dyDescent="0.2">
      <c r="A29" s="2" t="s">
        <v>3206</v>
      </c>
      <c r="B29" s="3" t="str">
        <f>VLOOKUP(A29,[2]Feuil1!$E$4:$F$2591,2,FALSE)</f>
        <v>Endocrinologie</v>
      </c>
      <c r="C29" s="43">
        <v>55907</v>
      </c>
      <c r="D29" s="44">
        <v>75847573.989999995</v>
      </c>
      <c r="E29" s="43">
        <v>57986</v>
      </c>
      <c r="F29" s="44">
        <v>76843585.246000007</v>
      </c>
      <c r="G29" s="43">
        <v>55992</v>
      </c>
      <c r="H29" s="44">
        <v>75650465.932999998</v>
      </c>
      <c r="I29" s="45">
        <v>1.3131748400000001E-2</v>
      </c>
      <c r="J29" s="45">
        <v>3.7186756600000002E-2</v>
      </c>
      <c r="K29" s="45">
        <v>-2.3192552000000002E-2</v>
      </c>
      <c r="L29" s="45">
        <v>-1.5526596E-2</v>
      </c>
      <c r="M29" s="45">
        <v>-3.4387610999999998E-2</v>
      </c>
      <c r="N29" s="45">
        <v>1.9532697500000001E-2</v>
      </c>
      <c r="O29" s="46">
        <v>7.1364661300000007E-2</v>
      </c>
      <c r="P29" s="46">
        <v>-7.2090755000000006E-2</v>
      </c>
      <c r="Q29" s="46">
        <v>8.9102765999999993E-3</v>
      </c>
      <c r="R29" s="46">
        <v>1.1283527E-2</v>
      </c>
    </row>
    <row r="30" spans="1:18" x14ac:dyDescent="0.2">
      <c r="A30" s="2" t="s">
        <v>3207</v>
      </c>
      <c r="B30" s="3" t="str">
        <f>VLOOKUP(A30,[2]Feuil1!$E$4:$F$2591,2,FALSE)</f>
        <v>Tissu cutané et tissu sous-cutané</v>
      </c>
      <c r="C30" s="43">
        <v>131729</v>
      </c>
      <c r="D30" s="44">
        <v>100759366.09999999</v>
      </c>
      <c r="E30" s="43">
        <v>134064</v>
      </c>
      <c r="F30" s="44">
        <v>101606880.91</v>
      </c>
      <c r="G30" s="43">
        <v>138938</v>
      </c>
      <c r="H30" s="44">
        <v>104439967.23</v>
      </c>
      <c r="I30" s="45">
        <v>8.4112757E-3</v>
      </c>
      <c r="J30" s="45">
        <v>1.7725785500000001E-2</v>
      </c>
      <c r="K30" s="45">
        <v>-9.1522779999999998E-3</v>
      </c>
      <c r="L30" s="45">
        <v>2.7882819499999999E-2</v>
      </c>
      <c r="M30" s="45">
        <v>3.6355770400000001E-2</v>
      </c>
      <c r="N30" s="45">
        <v>-8.1757159999999995E-3</v>
      </c>
      <c r="O30" s="46">
        <v>-0.17443899600000001</v>
      </c>
      <c r="P30" s="46">
        <v>0.17118097800000001</v>
      </c>
      <c r="Q30" s="46">
        <v>2.2109872999999999E-2</v>
      </c>
      <c r="R30" s="46">
        <v>1.5577580000000001E-2</v>
      </c>
    </row>
    <row r="31" spans="1:18" x14ac:dyDescent="0.2">
      <c r="A31" s="2" t="s">
        <v>3208</v>
      </c>
      <c r="B31" s="3" t="str">
        <f>VLOOKUP(A31,[2]Feuil1!$E$4:$F$2591,2,FALSE)</f>
        <v>Brûlures</v>
      </c>
      <c r="C31" s="43">
        <v>394</v>
      </c>
      <c r="D31" s="44">
        <v>468408.37849999999</v>
      </c>
      <c r="E31" s="43">
        <v>406</v>
      </c>
      <c r="F31" s="44">
        <v>502875.84980000003</v>
      </c>
      <c r="G31" s="43">
        <v>337</v>
      </c>
      <c r="H31" s="44">
        <v>434614.31819999998</v>
      </c>
      <c r="I31" s="45">
        <v>7.3584233099999993E-2</v>
      </c>
      <c r="J31" s="45">
        <v>3.04568528E-2</v>
      </c>
      <c r="K31" s="45">
        <v>4.1852679400000002E-2</v>
      </c>
      <c r="L31" s="45">
        <v>-0.135742314</v>
      </c>
      <c r="M31" s="45">
        <v>-0.16995073899999999</v>
      </c>
      <c r="N31" s="45">
        <v>4.1212523600000002E-2</v>
      </c>
      <c r="O31" s="46">
        <v>2.4694893000000002E-3</v>
      </c>
      <c r="P31" s="46">
        <v>-4.1245040000000002E-3</v>
      </c>
      <c r="Q31" s="46">
        <v>5.3628400000000003E-5</v>
      </c>
      <c r="R31" s="46">
        <v>6.4824200000000002E-5</v>
      </c>
    </row>
    <row r="32" spans="1:18" x14ac:dyDescent="0.2">
      <c r="A32" s="2" t="s">
        <v>3209</v>
      </c>
      <c r="B32" s="3" t="str">
        <f>VLOOKUP(A32,[2]Feuil1!$E$4:$F$2591,2,FALSE)</f>
        <v>Psychiatrie</v>
      </c>
      <c r="C32" s="43">
        <v>6897</v>
      </c>
      <c r="D32" s="44">
        <v>8666588.7016000003</v>
      </c>
      <c r="E32" s="43">
        <v>7171</v>
      </c>
      <c r="F32" s="44">
        <v>8893815.8929999992</v>
      </c>
      <c r="G32" s="43">
        <v>7610</v>
      </c>
      <c r="H32" s="44">
        <v>9263519.6942999996</v>
      </c>
      <c r="I32" s="45">
        <v>2.62187579E-2</v>
      </c>
      <c r="J32" s="45">
        <v>3.9727417700000003E-2</v>
      </c>
      <c r="K32" s="45">
        <v>-1.2992501E-2</v>
      </c>
      <c r="L32" s="45">
        <v>4.1568636700000001E-2</v>
      </c>
      <c r="M32" s="45">
        <v>6.1218797899999997E-2</v>
      </c>
      <c r="N32" s="45">
        <v>-1.8516596999999999E-2</v>
      </c>
      <c r="O32" s="46">
        <v>-1.5711678E-2</v>
      </c>
      <c r="P32" s="46">
        <v>2.23382739E-2</v>
      </c>
      <c r="Q32" s="46">
        <v>1.2110159000000001E-3</v>
      </c>
      <c r="R32" s="46">
        <v>1.3816858E-3</v>
      </c>
    </row>
    <row r="33" spans="1:18" x14ac:dyDescent="0.2">
      <c r="A33" s="2" t="s">
        <v>3210</v>
      </c>
      <c r="B33" s="3" t="str">
        <f>VLOOKUP(A33,[2]Feuil1!$E$4:$F$2591,2,FALSE)</f>
        <v>Toxicologie, Intoxications, Alcool</v>
      </c>
      <c r="C33" s="43">
        <v>16697</v>
      </c>
      <c r="D33" s="44">
        <v>16907472.377999999</v>
      </c>
      <c r="E33" s="43">
        <v>17830</v>
      </c>
      <c r="F33" s="44">
        <v>17910624.352000002</v>
      </c>
      <c r="G33" s="43">
        <v>17138</v>
      </c>
      <c r="H33" s="44">
        <v>17491780.063000001</v>
      </c>
      <c r="I33" s="45">
        <v>5.9331871199999997E-2</v>
      </c>
      <c r="J33" s="45">
        <v>6.7856501200000002E-2</v>
      </c>
      <c r="K33" s="45">
        <v>-7.9829359999999995E-3</v>
      </c>
      <c r="L33" s="45">
        <v>-2.3385242000000001E-2</v>
      </c>
      <c r="M33" s="45">
        <v>-3.8810993000000002E-2</v>
      </c>
      <c r="N33" s="45">
        <v>1.6048613100000001E-2</v>
      </c>
      <c r="O33" s="46">
        <v>2.47664722E-2</v>
      </c>
      <c r="P33" s="46">
        <v>-2.5307445000000001E-2</v>
      </c>
      <c r="Q33" s="46">
        <v>2.7272525000000001E-3</v>
      </c>
      <c r="R33" s="46">
        <v>2.6089591000000001E-3</v>
      </c>
    </row>
    <row r="34" spans="1:18" x14ac:dyDescent="0.2">
      <c r="A34" s="2" t="s">
        <v>3211</v>
      </c>
      <c r="B34" s="3" t="str">
        <f>VLOOKUP(A34,[2]Feuil1!$E$4:$F$2591,2,FALSE)</f>
        <v>Douleurs chroniques, Soins palliatifs</v>
      </c>
      <c r="C34" s="43">
        <v>28171</v>
      </c>
      <c r="D34" s="44">
        <v>104809321.41</v>
      </c>
      <c r="E34" s="43">
        <v>29444</v>
      </c>
      <c r="F34" s="44">
        <v>108142516.52</v>
      </c>
      <c r="G34" s="43">
        <v>30230</v>
      </c>
      <c r="H34" s="44">
        <v>108534419.41</v>
      </c>
      <c r="I34" s="45">
        <v>3.1802468200000003E-2</v>
      </c>
      <c r="J34" s="45">
        <v>4.5188314200000003E-2</v>
      </c>
      <c r="K34" s="45">
        <v>-1.2807114E-2</v>
      </c>
      <c r="L34" s="45">
        <v>3.6239483000000002E-3</v>
      </c>
      <c r="M34" s="45">
        <v>2.6694742600000002E-2</v>
      </c>
      <c r="N34" s="45">
        <v>-2.2470937999999999E-2</v>
      </c>
      <c r="O34" s="46">
        <v>-2.8130703999999999E-2</v>
      </c>
      <c r="P34" s="46">
        <v>2.3679589000000001E-2</v>
      </c>
      <c r="Q34" s="46">
        <v>4.8106455000000003E-3</v>
      </c>
      <c r="R34" s="46">
        <v>1.6188281700000001E-2</v>
      </c>
    </row>
    <row r="35" spans="1:18" ht="22.5" customHeight="1" x14ac:dyDescent="0.2">
      <c r="A35" s="2" t="s">
        <v>3212</v>
      </c>
      <c r="B35" s="3" t="str">
        <f>VLOOKUP(A35,[2]Feuil1!$E$4:$F$2591,2,FALSE)</f>
        <v>Activités inter spécialités, suivi thérapeutique d'affections connues</v>
      </c>
      <c r="C35" s="43">
        <v>216280</v>
      </c>
      <c r="D35" s="44">
        <v>159231973.02000001</v>
      </c>
      <c r="E35" s="43">
        <v>225683</v>
      </c>
      <c r="F35" s="44">
        <v>163009924.72</v>
      </c>
      <c r="G35" s="43">
        <v>232395</v>
      </c>
      <c r="H35" s="44">
        <v>166005521.41999999</v>
      </c>
      <c r="I35" s="45">
        <v>2.37260873E-2</v>
      </c>
      <c r="J35" s="45">
        <v>4.3476049599999997E-2</v>
      </c>
      <c r="K35" s="45">
        <v>-1.8927086999999999E-2</v>
      </c>
      <c r="L35" s="45">
        <v>1.8376775000000001E-2</v>
      </c>
      <c r="M35" s="45">
        <v>2.9740831200000001E-2</v>
      </c>
      <c r="N35" s="45">
        <v>-1.1035840999999999E-2</v>
      </c>
      <c r="O35" s="46">
        <v>-0.24022046499999999</v>
      </c>
      <c r="P35" s="46">
        <v>0.18100019419999999</v>
      </c>
      <c r="Q35" s="46">
        <v>3.6982135499999999E-2</v>
      </c>
      <c r="R35" s="46">
        <v>2.4760293999999999E-2</v>
      </c>
    </row>
    <row r="36" spans="1:18" x14ac:dyDescent="0.2">
      <c r="A36" s="89" t="s">
        <v>3260</v>
      </c>
      <c r="B36" s="90"/>
      <c r="C36" s="47">
        <v>6253975</v>
      </c>
      <c r="D36" s="48">
        <v>6612289165.3000002</v>
      </c>
      <c r="E36" s="47">
        <v>6311921</v>
      </c>
      <c r="F36" s="48">
        <v>6687955011.3999996</v>
      </c>
      <c r="G36" s="47">
        <v>6283980</v>
      </c>
      <c r="H36" s="48">
        <v>6704505251.6999998</v>
      </c>
      <c r="I36" s="49">
        <v>1.14432149E-2</v>
      </c>
      <c r="J36" s="49">
        <v>9.2654672000000004E-3</v>
      </c>
      <c r="K36" s="49">
        <v>2.1577552E-3</v>
      </c>
      <c r="L36" s="49">
        <v>2.4746338999999998E-3</v>
      </c>
      <c r="M36" s="49">
        <v>-4.4267029999999997E-3</v>
      </c>
      <c r="N36" s="49">
        <v>6.9320229999999998E-3</v>
      </c>
      <c r="O36" s="50">
        <v>1</v>
      </c>
      <c r="P36" s="50">
        <v>0.99999999429999997</v>
      </c>
      <c r="Q36" s="50">
        <v>1</v>
      </c>
      <c r="R36" s="50">
        <v>1</v>
      </c>
    </row>
    <row r="37" spans="1:18" x14ac:dyDescent="0.2">
      <c r="A37" s="30" t="s">
        <v>3105</v>
      </c>
    </row>
    <row r="38" spans="1:18" x14ac:dyDescent="0.2">
      <c r="A38" s="9"/>
    </row>
    <row r="39" spans="1:18" x14ac:dyDescent="0.2">
      <c r="A39" s="9"/>
    </row>
    <row r="40" spans="1:18" x14ac:dyDescent="0.2">
      <c r="A40" s="51"/>
      <c r="B40" s="166" t="s">
        <v>3279</v>
      </c>
      <c r="C40" s="166"/>
      <c r="D40" s="166"/>
      <c r="E40" s="166"/>
      <c r="F40" s="166"/>
      <c r="G40" s="166"/>
      <c r="H40" s="34"/>
      <c r="I40" s="166" t="s">
        <v>3280</v>
      </c>
      <c r="J40" s="166"/>
      <c r="K40" s="166"/>
      <c r="L40" s="166"/>
      <c r="M40" s="166"/>
      <c r="N40" s="166"/>
      <c r="O40" s="166"/>
      <c r="P40" s="166"/>
    </row>
    <row r="62" spans="1:12" x14ac:dyDescent="0.2">
      <c r="D62" s="34"/>
      <c r="E62" s="34"/>
      <c r="F62" s="34"/>
      <c r="G62" s="34"/>
      <c r="H62" s="34"/>
      <c r="I62" s="34"/>
      <c r="J62" s="34"/>
      <c r="K62" s="34"/>
    </row>
    <row r="63" spans="1:12" x14ac:dyDescent="0.2">
      <c r="A63" s="51"/>
    </row>
    <row r="64" spans="1:12" x14ac:dyDescent="0.2">
      <c r="D64" s="166" t="s">
        <v>3278</v>
      </c>
      <c r="E64" s="166"/>
      <c r="F64" s="166"/>
      <c r="G64" s="166"/>
      <c r="H64" s="166"/>
      <c r="I64" s="166"/>
      <c r="J64" s="166"/>
      <c r="K64" s="166"/>
      <c r="L64" s="166"/>
    </row>
  </sheetData>
  <mergeCells count="4">
    <mergeCell ref="A11:B11"/>
    <mergeCell ref="B40:G40"/>
    <mergeCell ref="I40:P40"/>
    <mergeCell ref="D64:L64"/>
  </mergeCells>
  <pageMargins left="0.70866141732283472" right="0.70866141732283472" top="0.74803149606299213" bottom="0.74803149606299213" header="0.31496062992125984" footer="0.31496062992125984"/>
  <pageSetup paperSize="9" scale="61" orientation="landscape" r:id="rId1"/>
  <headerFooter>
    <oddHeader>&amp;CPartie 1 &amp;K2092C6Analyse de l’activité de MCO&amp;REx OQN</oddHeader>
  </headerFooter>
  <rowBreaks count="1" manualBreakCount="1">
    <brk id="37" max="17" man="1"/>
  </rowBreaks>
  <colBreaks count="1" manualBreakCount="1">
    <brk id="1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1:R91"/>
  <sheetViews>
    <sheetView view="pageBreakPreview" topLeftCell="A52" zoomScale="60" zoomScaleNormal="100" workbookViewId="0">
      <selection activeCell="F38" sqref="F38"/>
    </sheetView>
  </sheetViews>
  <sheetFormatPr baseColWidth="10" defaultColWidth="9.140625" defaultRowHeight="12.75" customHeight="1" x14ac:dyDescent="0.2"/>
  <cols>
    <col min="1" max="1" width="6.140625" style="12" customWidth="1"/>
    <col min="2" max="2" width="30.7109375" style="12" customWidth="1"/>
    <col min="3" max="8" width="10.7109375" style="12" customWidth="1"/>
    <col min="9" max="14" width="9.7109375" style="15" customWidth="1"/>
    <col min="15" max="16" width="10.7109375" style="15" customWidth="1"/>
    <col min="17" max="18" width="9.7109375" style="15" customWidth="1"/>
    <col min="19" max="16384" width="9.140625" style="12"/>
  </cols>
  <sheetData>
    <row r="11" spans="1:18" ht="12.75" customHeight="1" x14ac:dyDescent="0.2">
      <c r="A11" s="38" t="s">
        <v>3246</v>
      </c>
    </row>
    <row r="12" spans="1:18" ht="56.25" x14ac:dyDescent="0.2">
      <c r="A12" s="186" t="s">
        <v>3277</v>
      </c>
      <c r="B12" s="187"/>
      <c r="C12" s="11" t="s">
        <v>3090</v>
      </c>
      <c r="D12" s="11" t="s">
        <v>3091</v>
      </c>
      <c r="E12" s="11" t="s">
        <v>3092</v>
      </c>
      <c r="F12" s="11" t="s">
        <v>3093</v>
      </c>
      <c r="G12" s="11" t="s">
        <v>3094</v>
      </c>
      <c r="H12" s="11" t="s">
        <v>3095</v>
      </c>
      <c r="I12" s="11" t="s">
        <v>3096</v>
      </c>
      <c r="J12" s="11" t="s">
        <v>3097</v>
      </c>
      <c r="K12" s="11" t="s">
        <v>3098</v>
      </c>
      <c r="L12" s="11" t="s">
        <v>3099</v>
      </c>
      <c r="M12" s="11" t="s">
        <v>3100</v>
      </c>
      <c r="N12" s="11" t="s">
        <v>3101</v>
      </c>
      <c r="O12" s="104" t="s">
        <v>3218</v>
      </c>
      <c r="P12" s="11" t="s">
        <v>3102</v>
      </c>
      <c r="Q12" s="11" t="s">
        <v>3103</v>
      </c>
      <c r="R12" s="11" t="s">
        <v>3104</v>
      </c>
    </row>
    <row r="13" spans="1:18" ht="12" x14ac:dyDescent="0.2">
      <c r="A13" s="13" t="s">
        <v>2624</v>
      </c>
      <c r="B13" s="11" t="str">
        <f>VLOOKUP($A13,racines_hs!$A$5:$R$632,2,FALSE)</f>
        <v>Actes diagnostiques par voie vasculaire</v>
      </c>
      <c r="C13" s="19">
        <f>VLOOKUP($A13,racines_hs!$A$5:$R$632,3,FALSE)</f>
        <v>80387</v>
      </c>
      <c r="D13" s="20">
        <f>VLOOKUP($A13,racines_hs!$A$5:$R$632,4,FALSE)</f>
        <v>82226601.456</v>
      </c>
      <c r="E13" s="19">
        <f>VLOOKUP($A13,racines_hs!$A$5:$R$632,5,FALSE)</f>
        <v>78725</v>
      </c>
      <c r="F13" s="20">
        <f>VLOOKUP($A13,racines_hs!$A$5:$R$632,6,FALSE)</f>
        <v>80416920.626000002</v>
      </c>
      <c r="G13" s="19">
        <f>VLOOKUP($A13,racines_hs!$A$5:$R$632,7,FALSE)</f>
        <v>77039</v>
      </c>
      <c r="H13" s="20">
        <f>VLOOKUP($A13,racines_hs!$A$5:$R$632,8,FALSE)</f>
        <v>78688400.917999998</v>
      </c>
      <c r="I13" s="21">
        <f>VLOOKUP($A13,racines_hs!$A$5:$R$632,9,FALSE)</f>
        <v>-2.2008460000000001E-2</v>
      </c>
      <c r="J13" s="21">
        <f>VLOOKUP($A13,racines_hs!$A$5:$R$632,10,FALSE)</f>
        <v>-2.0674985E-2</v>
      </c>
      <c r="K13" s="21">
        <f>VLOOKUP($A13,racines_hs!$A$5:$R$632,11,FALSE)</f>
        <v>-1.3616259999999999E-3</v>
      </c>
      <c r="L13" s="21">
        <f>VLOOKUP($A13,racines_hs!$A$5:$R$632,12,FALSE)</f>
        <v>-2.1494478000000001E-2</v>
      </c>
      <c r="M13" s="21">
        <f>VLOOKUP($A13,racines_hs!$A$5:$R$632,13,FALSE)</f>
        <v>-2.1416323000000001E-2</v>
      </c>
      <c r="N13" s="21">
        <f>VLOOKUP($A13,racines_hs!$A$5:$R$632,14,FALSE)</f>
        <v>-7.9865999999999997E-5</v>
      </c>
      <c r="O13" s="21">
        <f>VLOOKUP($A13,racines_hs!$A$5:$R$632,15,FALSE)</f>
        <v>6.0341433700000002E-2</v>
      </c>
      <c r="P13" s="21">
        <f>VLOOKUP($A13,racines_hs!$A$5:$R$632,16,FALSE)</f>
        <v>-0.10444076200000001</v>
      </c>
      <c r="Q13" s="21">
        <f>VLOOKUP($A13,racines_hs!$A$5:$R$632,17,FALSE)</f>
        <v>1.22595871E-2</v>
      </c>
      <c r="R13" s="21">
        <f>VLOOKUP($A13,racines_hs!$A$5:$R$632,18,FALSE)</f>
        <v>1.1736645400000001E-2</v>
      </c>
    </row>
    <row r="14" spans="1:18" ht="12" x14ac:dyDescent="0.2">
      <c r="A14" s="13" t="s">
        <v>2616</v>
      </c>
      <c r="B14" s="11" t="str">
        <f>VLOOKUP($A14,racines_hs!$A$5:$R$632,2,FALSE)</f>
        <v>Ligatures de veines et éveinages</v>
      </c>
      <c r="C14" s="22">
        <f>VLOOKUP($A14,racines_hs!$A$5:$R$632,3,FALSE)</f>
        <v>90670</v>
      </c>
      <c r="D14" s="23">
        <f>VLOOKUP($A14,racines_hs!$A$5:$R$632,4,FALSE)</f>
        <v>67630606.386000007</v>
      </c>
      <c r="E14" s="22">
        <f>VLOOKUP($A14,racines_hs!$A$5:$R$632,5,FALSE)</f>
        <v>88088</v>
      </c>
      <c r="F14" s="23">
        <f>VLOOKUP($A14,racines_hs!$A$5:$R$632,6,FALSE)</f>
        <v>65602718.420999996</v>
      </c>
      <c r="G14" s="22">
        <f>VLOOKUP($A14,racines_hs!$A$5:$R$632,7,FALSE)</f>
        <v>84026</v>
      </c>
      <c r="H14" s="23">
        <f>VLOOKUP($A14,racines_hs!$A$5:$R$632,8,FALSE)</f>
        <v>62569636.103</v>
      </c>
      <c r="I14" s="24">
        <f>VLOOKUP($A14,racines_hs!$A$5:$R$632,9,FALSE)</f>
        <v>-2.9984766999999999E-2</v>
      </c>
      <c r="J14" s="24">
        <f>VLOOKUP($A14,racines_hs!$A$5:$R$632,10,FALSE)</f>
        <v>-2.8476893999999999E-2</v>
      </c>
      <c r="K14" s="24">
        <f>VLOOKUP($A14,racines_hs!$A$5:$R$632,11,FALSE)</f>
        <v>-1.5520709999999999E-3</v>
      </c>
      <c r="L14" s="24">
        <f>VLOOKUP($A14,racines_hs!$A$5:$R$632,12,FALSE)</f>
        <v>-4.6234095000000003E-2</v>
      </c>
      <c r="M14" s="24">
        <f>VLOOKUP($A14,racines_hs!$A$5:$R$632,13,FALSE)</f>
        <v>-4.6112977999999999E-2</v>
      </c>
      <c r="N14" s="24">
        <f>VLOOKUP($A14,racines_hs!$A$5:$R$632,14,FALSE)</f>
        <v>-1.2697199999999999E-4</v>
      </c>
      <c r="O14" s="24">
        <f>VLOOKUP($A14,racines_hs!$A$5:$R$632,15,FALSE)</f>
        <v>0.14537776029999999</v>
      </c>
      <c r="P14" s="24">
        <f>VLOOKUP($A14,racines_hs!$A$5:$R$632,16,FALSE)</f>
        <v>-0.18326515299999999</v>
      </c>
      <c r="Q14" s="24">
        <f>VLOOKUP($A14,racines_hs!$A$5:$R$632,17,FALSE)</f>
        <v>1.3371462000000001E-2</v>
      </c>
      <c r="R14" s="24">
        <f>VLOOKUP($A14,racines_hs!$A$5:$R$632,18,FALSE)</f>
        <v>9.3324762999999998E-3</v>
      </c>
    </row>
    <row r="15" spans="1:18" ht="12" x14ac:dyDescent="0.2">
      <c r="A15" s="13" t="s">
        <v>2752</v>
      </c>
      <c r="B15" s="11" t="str">
        <f>VLOOKUP($A15,racines_hs!$A$5:$R$632,2,FALSE)</f>
        <v>Autres interventions sur la main</v>
      </c>
      <c r="C15" s="22">
        <f>VLOOKUP($A15,racines_hs!$A$5:$R$632,3,FALSE)</f>
        <v>80434</v>
      </c>
      <c r="D15" s="23">
        <f>VLOOKUP($A15,racines_hs!$A$5:$R$632,4,FALSE)</f>
        <v>49193950.913999997</v>
      </c>
      <c r="E15" s="22">
        <f>VLOOKUP($A15,racines_hs!$A$5:$R$632,5,FALSE)</f>
        <v>82112</v>
      </c>
      <c r="F15" s="23">
        <f>VLOOKUP($A15,racines_hs!$A$5:$R$632,6,FALSE)</f>
        <v>50215115.645999998</v>
      </c>
      <c r="G15" s="22">
        <f>VLOOKUP($A15,racines_hs!$A$5:$R$632,7,FALSE)</f>
        <v>85960</v>
      </c>
      <c r="H15" s="23">
        <f>VLOOKUP($A15,racines_hs!$A$5:$R$632,8,FALSE)</f>
        <v>52464053.079000004</v>
      </c>
      <c r="I15" s="24">
        <f>VLOOKUP($A15,racines_hs!$A$5:$R$632,9,FALSE)</f>
        <v>2.0757932900000001E-2</v>
      </c>
      <c r="J15" s="24">
        <f>VLOOKUP($A15,racines_hs!$A$5:$R$632,10,FALSE)</f>
        <v>2.0861824599999999E-2</v>
      </c>
      <c r="K15" s="24">
        <f>VLOOKUP($A15,racines_hs!$A$5:$R$632,11,FALSE)</f>
        <v>-1.0176899999999999E-4</v>
      </c>
      <c r="L15" s="24">
        <f>VLOOKUP($A15,racines_hs!$A$5:$R$632,12,FALSE)</f>
        <v>4.4786065E-2</v>
      </c>
      <c r="M15" s="24">
        <f>VLOOKUP($A15,racines_hs!$A$5:$R$632,13,FALSE)</f>
        <v>4.6862821499999999E-2</v>
      </c>
      <c r="N15" s="24">
        <f>VLOOKUP($A15,racines_hs!$A$5:$R$632,14,FALSE)</f>
        <v>-1.98379E-3</v>
      </c>
      <c r="O15" s="24">
        <f>VLOOKUP($A15,racines_hs!$A$5:$R$632,15,FALSE)</f>
        <v>-0.13771876499999999</v>
      </c>
      <c r="P15" s="24">
        <f>VLOOKUP($A15,racines_hs!$A$5:$R$632,16,FALSE)</f>
        <v>0.13588548519999999</v>
      </c>
      <c r="Q15" s="24">
        <f>VLOOKUP($A15,racines_hs!$A$5:$R$632,17,FALSE)</f>
        <v>1.36792288E-2</v>
      </c>
      <c r="R15" s="24">
        <f>VLOOKUP($A15,racines_hs!$A$5:$R$632,18,FALSE)</f>
        <v>7.8251937999999997E-3</v>
      </c>
    </row>
    <row r="16" spans="1:18" ht="22.5" x14ac:dyDescent="0.2">
      <c r="A16" s="13" t="s">
        <v>2960</v>
      </c>
      <c r="B16" s="11" t="str">
        <f>VLOOKUP($A16,racines_hs!$A$5:$R$632,2,FALSE)</f>
        <v>Accouchements uniques par voie basse chez une multipare</v>
      </c>
      <c r="C16" s="22">
        <f>VLOOKUP($A16,racines_hs!$A$5:$R$632,3,FALSE)</f>
        <v>95029</v>
      </c>
      <c r="D16" s="23">
        <f>VLOOKUP($A16,racines_hs!$A$5:$R$632,4,FALSE)</f>
        <v>125441001.11</v>
      </c>
      <c r="E16" s="22">
        <f>VLOOKUP($A16,racines_hs!$A$5:$R$632,5,FALSE)</f>
        <v>93561</v>
      </c>
      <c r="F16" s="23">
        <f>VLOOKUP($A16,racines_hs!$A$5:$R$632,6,FALSE)</f>
        <v>123505247.72</v>
      </c>
      <c r="G16" s="22">
        <f>VLOOKUP($A16,racines_hs!$A$5:$R$632,7,FALSE)</f>
        <v>90028</v>
      </c>
      <c r="H16" s="23">
        <f>VLOOKUP($A16,racines_hs!$A$5:$R$632,8,FALSE)</f>
        <v>118763246.98999999</v>
      </c>
      <c r="I16" s="24">
        <f>VLOOKUP($A16,racines_hs!$A$5:$R$632,9,FALSE)</f>
        <v>-1.5431584E-2</v>
      </c>
      <c r="J16" s="24">
        <f>VLOOKUP($A16,racines_hs!$A$5:$R$632,10,FALSE)</f>
        <v>-1.5447916000000001E-2</v>
      </c>
      <c r="K16" s="24">
        <f>VLOOKUP($A16,racines_hs!$A$5:$R$632,11,FALSE)</f>
        <v>1.6587800000000001E-5</v>
      </c>
      <c r="L16" s="24">
        <f>VLOOKUP($A16,racines_hs!$A$5:$R$632,12,FALSE)</f>
        <v>-3.8395136000000003E-2</v>
      </c>
      <c r="M16" s="24">
        <f>VLOOKUP($A16,racines_hs!$A$5:$R$632,13,FALSE)</f>
        <v>-3.7761459999999997E-2</v>
      </c>
      <c r="N16" s="24">
        <f>VLOOKUP($A16,racines_hs!$A$5:$R$632,14,FALSE)</f>
        <v>-6.5854300000000004E-4</v>
      </c>
      <c r="O16" s="24">
        <f>VLOOKUP($A16,racines_hs!$A$5:$R$632,15,FALSE)</f>
        <v>0.12644500910000001</v>
      </c>
      <c r="P16" s="24">
        <f>VLOOKUP($A16,racines_hs!$A$5:$R$632,16,FALSE)</f>
        <v>-0.28652156400000001</v>
      </c>
      <c r="Q16" s="24">
        <f>VLOOKUP($A16,racines_hs!$A$5:$R$632,17,FALSE)</f>
        <v>1.43265892E-2</v>
      </c>
      <c r="R16" s="24">
        <f>VLOOKUP($A16,racines_hs!$A$5:$R$632,18,FALSE)</f>
        <v>1.77139464E-2</v>
      </c>
    </row>
    <row r="17" spans="1:18" ht="12" x14ac:dyDescent="0.2">
      <c r="A17" s="13" t="s">
        <v>2472</v>
      </c>
      <c r="B17" s="11" t="str">
        <f>VLOOKUP($A17,racines_hs!$A$5:$R$632,2,FALSE)</f>
        <v>Libérations du médian au canal carpien</v>
      </c>
      <c r="C17" s="22">
        <f>VLOOKUP($A17,racines_hs!$A$5:$R$632,3,FALSE)</f>
        <v>96642</v>
      </c>
      <c r="D17" s="23">
        <f>VLOOKUP($A17,racines_hs!$A$5:$R$632,4,FALSE)</f>
        <v>45659559.953000002</v>
      </c>
      <c r="E17" s="22">
        <f>VLOOKUP($A17,racines_hs!$A$5:$R$632,5,FALSE)</f>
        <v>94905</v>
      </c>
      <c r="F17" s="23">
        <f>VLOOKUP($A17,racines_hs!$A$5:$R$632,6,FALSE)</f>
        <v>44811619.745999999</v>
      </c>
      <c r="G17" s="22">
        <f>VLOOKUP($A17,racines_hs!$A$5:$R$632,7,FALSE)</f>
        <v>93713</v>
      </c>
      <c r="H17" s="23">
        <f>VLOOKUP($A17,racines_hs!$A$5:$R$632,8,FALSE)</f>
        <v>44228336.910999998</v>
      </c>
      <c r="I17" s="24">
        <f>VLOOKUP($A17,racines_hs!$A$5:$R$632,9,FALSE)</f>
        <v>-1.8570923999999999E-2</v>
      </c>
      <c r="J17" s="24">
        <f>VLOOKUP($A17,racines_hs!$A$5:$R$632,10,FALSE)</f>
        <v>-1.7973552E-2</v>
      </c>
      <c r="K17" s="24">
        <f>VLOOKUP($A17,racines_hs!$A$5:$R$632,11,FALSE)</f>
        <v>-6.0830499999999996E-4</v>
      </c>
      <c r="L17" s="24">
        <f>VLOOKUP($A17,racines_hs!$A$5:$R$632,12,FALSE)</f>
        <v>-1.301633E-2</v>
      </c>
      <c r="M17" s="24">
        <f>VLOOKUP($A17,racines_hs!$A$5:$R$632,13,FALSE)</f>
        <v>-1.2559928E-2</v>
      </c>
      <c r="N17" s="24">
        <f>VLOOKUP($A17,racines_hs!$A$5:$R$632,14,FALSE)</f>
        <v>-4.6220700000000001E-4</v>
      </c>
      <c r="O17" s="24">
        <f>VLOOKUP($A17,racines_hs!$A$5:$R$632,15,FALSE)</f>
        <v>4.2661322100000003E-2</v>
      </c>
      <c r="P17" s="24">
        <f>VLOOKUP($A17,racines_hs!$A$5:$R$632,16,FALSE)</f>
        <v>-3.5243164E-2</v>
      </c>
      <c r="Q17" s="24">
        <f>VLOOKUP($A17,racines_hs!$A$5:$R$632,17,FALSE)</f>
        <v>1.4913001E-2</v>
      </c>
      <c r="R17" s="24">
        <f>VLOOKUP($A17,racines_hs!$A$5:$R$632,18,FALSE)</f>
        <v>6.5968084999999997E-3</v>
      </c>
    </row>
    <row r="18" spans="1:18" ht="33.75" x14ac:dyDescent="0.2">
      <c r="A18" s="13" t="s">
        <v>2970</v>
      </c>
      <c r="B18" s="11" t="str">
        <f>VLOOKUP($A18,racines_hs!$A$5:$R$632,2,FALSE)</f>
        <v>Nouveau-nés de 3300g et âge gestationnel de 40 SA et assimilés (groupe nouveau-nés 1)</v>
      </c>
      <c r="C18" s="22">
        <f>VLOOKUP($A18,racines_hs!$A$5:$R$632,3,FALSE)</f>
        <v>198209</v>
      </c>
      <c r="D18" s="23">
        <f>VLOOKUP($A18,racines_hs!$A$5:$R$632,4,FALSE)</f>
        <v>151203915.75999999</v>
      </c>
      <c r="E18" s="22">
        <f>VLOOKUP($A18,racines_hs!$A$5:$R$632,5,FALSE)</f>
        <v>193033</v>
      </c>
      <c r="F18" s="23">
        <f>VLOOKUP($A18,racines_hs!$A$5:$R$632,6,FALSE)</f>
        <v>147349119.30000001</v>
      </c>
      <c r="G18" s="22">
        <f>VLOOKUP($A18,racines_hs!$A$5:$R$632,7,FALSE)</f>
        <v>184583</v>
      </c>
      <c r="H18" s="23">
        <f>VLOOKUP($A18,racines_hs!$A$5:$R$632,8,FALSE)</f>
        <v>141248305.53999999</v>
      </c>
      <c r="I18" s="24">
        <f>VLOOKUP($A18,racines_hs!$A$5:$R$632,9,FALSE)</f>
        <v>-2.5494025E-2</v>
      </c>
      <c r="J18" s="24">
        <f>VLOOKUP($A18,racines_hs!$A$5:$R$632,10,FALSE)</f>
        <v>-2.6113850000000001E-2</v>
      </c>
      <c r="K18" s="24">
        <f>VLOOKUP($A18,racines_hs!$A$5:$R$632,11,FALSE)</f>
        <v>6.3644419999999997E-4</v>
      </c>
      <c r="L18" s="24">
        <f>VLOOKUP($A18,racines_hs!$A$5:$R$632,12,FALSE)</f>
        <v>-4.1403802000000003E-2</v>
      </c>
      <c r="M18" s="24">
        <f>VLOOKUP($A18,racines_hs!$A$5:$R$632,13,FALSE)</f>
        <v>-4.3774898999999999E-2</v>
      </c>
      <c r="N18" s="24">
        <f>VLOOKUP($A18,racines_hs!$A$5:$R$632,14,FALSE)</f>
        <v>2.4796427E-3</v>
      </c>
      <c r="O18" s="24">
        <f>VLOOKUP($A18,racines_hs!$A$5:$R$632,15,FALSE)</f>
        <v>0.30242296270000002</v>
      </c>
      <c r="P18" s="24">
        <f>VLOOKUP($A18,racines_hs!$A$5:$R$632,16,FALSE)</f>
        <v>-0.36862387800000002</v>
      </c>
      <c r="Q18" s="24">
        <f>VLOOKUP($A18,racines_hs!$A$5:$R$632,17,FALSE)</f>
        <v>2.9373581700000002E-2</v>
      </c>
      <c r="R18" s="24">
        <f>VLOOKUP($A18,racines_hs!$A$5:$R$632,18,FALSE)</f>
        <v>2.1067670199999999E-2</v>
      </c>
    </row>
    <row r="19" spans="1:18" ht="33.75" x14ac:dyDescent="0.2">
      <c r="A19" s="13" t="s">
        <v>2555</v>
      </c>
      <c r="B19" s="11" t="str">
        <f>VLOOKUP($A19,racines_hs!$A$5:$R$632,2,FALSE)</f>
        <v>Affections de la bouche et des dents avec certaines extractions, réparations et prothèses dentaires</v>
      </c>
      <c r="C19" s="22">
        <f>VLOOKUP($A19,racines_hs!$A$5:$R$632,3,FALSE)</f>
        <v>228955</v>
      </c>
      <c r="D19" s="23">
        <f>VLOOKUP($A19,racines_hs!$A$5:$R$632,4,FALSE)</f>
        <v>103177015.09999999</v>
      </c>
      <c r="E19" s="22">
        <f>VLOOKUP($A19,racines_hs!$A$5:$R$632,5,FALSE)</f>
        <v>236655</v>
      </c>
      <c r="F19" s="23">
        <f>VLOOKUP($A19,racines_hs!$A$5:$R$632,6,FALSE)</f>
        <v>106601922.45999999</v>
      </c>
      <c r="G19" s="22">
        <f>VLOOKUP($A19,racines_hs!$A$5:$R$632,7,FALSE)</f>
        <v>239078</v>
      </c>
      <c r="H19" s="23">
        <f>VLOOKUP($A19,racines_hs!$A$5:$R$632,8,FALSE)</f>
        <v>107754381.81</v>
      </c>
      <c r="I19" s="24">
        <f>VLOOKUP($A19,racines_hs!$A$5:$R$632,9,FALSE)</f>
        <v>3.3194479899999997E-2</v>
      </c>
      <c r="J19" s="24">
        <f>VLOOKUP($A19,racines_hs!$A$5:$R$632,10,FALSE)</f>
        <v>3.3631062900000001E-2</v>
      </c>
      <c r="K19" s="24">
        <f>VLOOKUP($A19,racines_hs!$A$5:$R$632,11,FALSE)</f>
        <v>-4.22378E-4</v>
      </c>
      <c r="L19" s="24">
        <f>VLOOKUP($A19,racines_hs!$A$5:$R$632,12,FALSE)</f>
        <v>1.08108684E-2</v>
      </c>
      <c r="M19" s="24">
        <f>VLOOKUP($A19,racines_hs!$A$5:$R$632,13,FALSE)</f>
        <v>1.02385329E-2</v>
      </c>
      <c r="N19" s="24">
        <f>VLOOKUP($A19,racines_hs!$A$5:$R$632,14,FALSE)</f>
        <v>5.6653499999999996E-4</v>
      </c>
      <c r="O19" s="24">
        <f>VLOOKUP($A19,racines_hs!$A$5:$R$632,15,FALSE)</f>
        <v>-8.6718442000000007E-2</v>
      </c>
      <c r="P19" s="24">
        <f>VLOOKUP($A19,racines_hs!$A$5:$R$632,16,FALSE)</f>
        <v>6.9633995300000001E-2</v>
      </c>
      <c r="Q19" s="24">
        <f>VLOOKUP($A19,racines_hs!$A$5:$R$632,17,FALSE)</f>
        <v>3.8045633500000002E-2</v>
      </c>
      <c r="R19" s="24">
        <f>VLOOKUP($A19,racines_hs!$A$5:$R$632,18,FALSE)</f>
        <v>1.60719364E-2</v>
      </c>
    </row>
    <row r="20" spans="1:18" ht="22.5" x14ac:dyDescent="0.2">
      <c r="A20" s="13" t="s">
        <v>2677</v>
      </c>
      <c r="B20" s="11" t="str">
        <f>VLOOKUP($A20,racines_hs!$A$5:$R$632,2,FALSE)</f>
        <v>Endoscopies digestives thérapeutiques et anesthésie : séjours de moins de 2 jours</v>
      </c>
      <c r="C20" s="22">
        <f>VLOOKUP($A20,racines_hs!$A$5:$R$632,3,FALSE)</f>
        <v>317046</v>
      </c>
      <c r="D20" s="23">
        <f>VLOOKUP($A20,racines_hs!$A$5:$R$632,4,FALSE)</f>
        <v>152700367.71000001</v>
      </c>
      <c r="E20" s="22">
        <f>VLOOKUP($A20,racines_hs!$A$5:$R$632,5,FALSE)</f>
        <v>318321</v>
      </c>
      <c r="F20" s="23">
        <f>VLOOKUP($A20,racines_hs!$A$5:$R$632,6,FALSE)</f>
        <v>153344297.09999999</v>
      </c>
      <c r="G20" s="22">
        <f>VLOOKUP($A20,racines_hs!$A$5:$R$632,7,FALSE)</f>
        <v>328077</v>
      </c>
      <c r="H20" s="23">
        <f>VLOOKUP($A20,racines_hs!$A$5:$R$632,8,FALSE)</f>
        <v>158125082.31999999</v>
      </c>
      <c r="I20" s="24">
        <f>VLOOKUP($A20,racines_hs!$A$5:$R$632,9,FALSE)</f>
        <v>4.2169471999999996E-3</v>
      </c>
      <c r="J20" s="24">
        <f>VLOOKUP($A20,racines_hs!$A$5:$R$632,10,FALSE)</f>
        <v>4.0214984999999998E-3</v>
      </c>
      <c r="K20" s="24">
        <f>VLOOKUP($A20,racines_hs!$A$5:$R$632,11,FALSE)</f>
        <v>1.9466589999999999E-4</v>
      </c>
      <c r="L20" s="24">
        <f>VLOOKUP($A20,racines_hs!$A$5:$R$632,12,FALSE)</f>
        <v>3.1176804799999999E-2</v>
      </c>
      <c r="M20" s="24">
        <f>VLOOKUP($A20,racines_hs!$A$5:$R$632,13,FALSE)</f>
        <v>3.06483078E-2</v>
      </c>
      <c r="N20" s="24">
        <f>VLOOKUP($A20,racines_hs!$A$5:$R$632,14,FALSE)</f>
        <v>5.1278109999999995E-4</v>
      </c>
      <c r="O20" s="24">
        <f>VLOOKUP($A20,racines_hs!$A$5:$R$632,15,FALSE)</f>
        <v>-0.349164311</v>
      </c>
      <c r="P20" s="24">
        <f>VLOOKUP($A20,racines_hs!$A$5:$R$632,16,FALSE)</f>
        <v>0.28886500329999998</v>
      </c>
      <c r="Q20" s="24">
        <f>VLOOKUP($A20,racines_hs!$A$5:$R$632,17,FALSE)</f>
        <v>5.2208472999999998E-2</v>
      </c>
      <c r="R20" s="24">
        <f>VLOOKUP($A20,racines_hs!$A$5:$R$632,18,FALSE)</f>
        <v>2.3584899499999999E-2</v>
      </c>
    </row>
    <row r="21" spans="1:18" ht="22.5" x14ac:dyDescent="0.2">
      <c r="A21" s="13" t="s">
        <v>2515</v>
      </c>
      <c r="B21" s="11" t="str">
        <f>VLOOKUP($A21,racines_hs!$A$5:$R$632,2,FALSE)</f>
        <v>Interventions sur le cristallin avec ou sans vitrectomie</v>
      </c>
      <c r="C21" s="22">
        <f>VLOOKUP($A21,racines_hs!$A$5:$R$632,3,FALSE)</f>
        <v>519644</v>
      </c>
      <c r="D21" s="23">
        <f>VLOOKUP($A21,racines_hs!$A$5:$R$632,4,FALSE)</f>
        <v>417141163.44</v>
      </c>
      <c r="E21" s="22">
        <f>VLOOKUP($A21,racines_hs!$A$5:$R$632,5,FALSE)</f>
        <v>537625</v>
      </c>
      <c r="F21" s="23">
        <f>VLOOKUP($A21,racines_hs!$A$5:$R$632,6,FALSE)</f>
        <v>431831840.35000002</v>
      </c>
      <c r="G21" s="22">
        <f>VLOOKUP($A21,racines_hs!$A$5:$R$632,7,FALSE)</f>
        <v>544440</v>
      </c>
      <c r="H21" s="23">
        <f>VLOOKUP($A21,racines_hs!$A$5:$R$632,8,FALSE)</f>
        <v>437232358.02999997</v>
      </c>
      <c r="I21" s="24">
        <f>VLOOKUP($A21,racines_hs!$A$5:$R$632,9,FALSE)</f>
        <v>3.5217519099999997E-2</v>
      </c>
      <c r="J21" s="24">
        <f>VLOOKUP($A21,racines_hs!$A$5:$R$632,10,FALSE)</f>
        <v>3.4602535599999998E-2</v>
      </c>
      <c r="K21" s="24">
        <f>VLOOKUP($A21,racines_hs!$A$5:$R$632,11,FALSE)</f>
        <v>5.9441530000000004E-4</v>
      </c>
      <c r="L21" s="24">
        <f>VLOOKUP($A21,racines_hs!$A$5:$R$632,12,FALSE)</f>
        <v>1.25060664E-2</v>
      </c>
      <c r="M21" s="24">
        <f>VLOOKUP($A21,racines_hs!$A$5:$R$632,13,FALSE)</f>
        <v>1.2676121800000001E-2</v>
      </c>
      <c r="N21" s="24">
        <f>VLOOKUP($A21,racines_hs!$A$5:$R$632,14,FALSE)</f>
        <v>-1.6792700000000001E-4</v>
      </c>
      <c r="O21" s="24">
        <f>VLOOKUP($A21,racines_hs!$A$5:$R$632,15,FALSE)</f>
        <v>-0.243906804</v>
      </c>
      <c r="P21" s="24">
        <f>VLOOKUP($A21,racines_hs!$A$5:$R$632,16,FALSE)</f>
        <v>0.3263105295</v>
      </c>
      <c r="Q21" s="24">
        <f>VLOOKUP($A21,racines_hs!$A$5:$R$632,17,FALSE)</f>
        <v>8.6639359099999994E-2</v>
      </c>
      <c r="R21" s="24">
        <f>VLOOKUP($A21,racines_hs!$A$5:$R$632,18,FALSE)</f>
        <v>6.5214708900000001E-2</v>
      </c>
    </row>
    <row r="22" spans="1:18" ht="22.5" x14ac:dyDescent="0.2">
      <c r="A22" s="13" t="s">
        <v>2679</v>
      </c>
      <c r="B22" s="11" t="str">
        <f>VLOOKUP($A22,racines_hs!$A$5:$R$632,2,FALSE)</f>
        <v>Endoscopie digestive diagnostique et anesthésie, en ambulatoire</v>
      </c>
      <c r="C22" s="31">
        <f>VLOOKUP($A22,racines_hs!$A$5:$R$632,3,FALSE)</f>
        <v>704202</v>
      </c>
      <c r="D22" s="32">
        <f>VLOOKUP($A22,racines_hs!$A$5:$R$632,4,FALSE)</f>
        <v>261478160.94</v>
      </c>
      <c r="E22" s="31">
        <f>VLOOKUP($A22,racines_hs!$A$5:$R$632,5,FALSE)</f>
        <v>719394</v>
      </c>
      <c r="F22" s="32">
        <f>VLOOKUP($A22,racines_hs!$A$5:$R$632,6,FALSE)</f>
        <v>267123563.72999999</v>
      </c>
      <c r="G22" s="31">
        <f>VLOOKUP($A22,racines_hs!$A$5:$R$632,7,FALSE)</f>
        <v>721260</v>
      </c>
      <c r="H22" s="32">
        <f>VLOOKUP($A22,racines_hs!$A$5:$R$632,8,FALSE)</f>
        <v>267934557.58000001</v>
      </c>
      <c r="I22" s="33">
        <f>VLOOKUP($A22,racines_hs!$A$5:$R$632,9,FALSE)</f>
        <v>2.1590341499999999E-2</v>
      </c>
      <c r="J22" s="33">
        <f>VLOOKUP($A22,racines_hs!$A$5:$R$632,10,FALSE)</f>
        <v>2.1573355400000001E-2</v>
      </c>
      <c r="K22" s="33">
        <f>VLOOKUP($A22,racines_hs!$A$5:$R$632,11,FALSE)</f>
        <v>1.6627399999999999E-5</v>
      </c>
      <c r="L22" s="33">
        <f>VLOOKUP($A22,racines_hs!$A$5:$R$632,12,FALSE)</f>
        <v>3.0360251E-3</v>
      </c>
      <c r="M22" s="33">
        <f>VLOOKUP($A22,racines_hs!$A$5:$R$632,13,FALSE)</f>
        <v>2.5938497999999999E-3</v>
      </c>
      <c r="N22" s="33">
        <f>VLOOKUP($A22,racines_hs!$A$5:$R$632,14,FALSE)</f>
        <v>4.4103129999999998E-4</v>
      </c>
      <c r="O22" s="33">
        <f>VLOOKUP($A22,racines_hs!$A$5:$R$632,15,FALSE)</f>
        <v>-6.6783579999999995E-2</v>
      </c>
      <c r="P22" s="33">
        <f>VLOOKUP($A22,racines_hs!$A$5:$R$632,16,FALSE)</f>
        <v>4.9001937600000003E-2</v>
      </c>
      <c r="Q22" s="33">
        <f>VLOOKUP($A22,racines_hs!$A$5:$R$632,17,FALSE)</f>
        <v>0.1147775773</v>
      </c>
      <c r="R22" s="33">
        <f>VLOOKUP($A22,racines_hs!$A$5:$R$632,18,FALSE)</f>
        <v>3.9963360099999998E-2</v>
      </c>
    </row>
    <row r="23" spans="1:18" ht="12.75" customHeight="1" x14ac:dyDescent="0.2">
      <c r="A23" s="30" t="s">
        <v>3105</v>
      </c>
    </row>
    <row r="25" spans="1:18" ht="12.75" customHeight="1" x14ac:dyDescent="0.2">
      <c r="D25" s="145"/>
      <c r="E25" s="145"/>
    </row>
    <row r="26" spans="1:18" ht="12.75" customHeight="1" x14ac:dyDescent="0.2">
      <c r="D26" s="145"/>
      <c r="E26" s="145"/>
    </row>
    <row r="27" spans="1:18" ht="12.75" customHeight="1" x14ac:dyDescent="0.2">
      <c r="D27" s="145"/>
      <c r="E27" s="145"/>
    </row>
    <row r="28" spans="1:18" ht="12.75" customHeight="1" x14ac:dyDescent="0.2">
      <c r="D28" s="145"/>
      <c r="E28" s="145"/>
    </row>
    <row r="45" spans="1:18" ht="12.75" customHeight="1" x14ac:dyDescent="0.2">
      <c r="A45" s="38" t="s">
        <v>3253</v>
      </c>
    </row>
    <row r="46" spans="1:18" ht="56.25" x14ac:dyDescent="0.2">
      <c r="A46" s="186" t="s">
        <v>3277</v>
      </c>
      <c r="B46" s="187"/>
      <c r="C46" s="11" t="s">
        <v>3090</v>
      </c>
      <c r="D46" s="11" t="s">
        <v>3091</v>
      </c>
      <c r="E46" s="11" t="s">
        <v>3092</v>
      </c>
      <c r="F46" s="11" t="s">
        <v>3093</v>
      </c>
      <c r="G46" s="11" t="s">
        <v>3094</v>
      </c>
      <c r="H46" s="11" t="s">
        <v>3095</v>
      </c>
      <c r="I46" s="11" t="s">
        <v>3096</v>
      </c>
      <c r="J46" s="11" t="s">
        <v>3097</v>
      </c>
      <c r="K46" s="11" t="s">
        <v>3098</v>
      </c>
      <c r="L46" s="11" t="s">
        <v>3099</v>
      </c>
      <c r="M46" s="11" t="s">
        <v>3100</v>
      </c>
      <c r="N46" s="11" t="s">
        <v>3101</v>
      </c>
      <c r="O46" s="105" t="s">
        <v>3217</v>
      </c>
      <c r="P46" s="11" t="s">
        <v>3102</v>
      </c>
      <c r="Q46" s="11" t="s">
        <v>3103</v>
      </c>
      <c r="R46" s="11" t="s">
        <v>3104</v>
      </c>
    </row>
    <row r="47" spans="1:18" ht="33.75" x14ac:dyDescent="0.2">
      <c r="A47" s="13" t="s">
        <v>2555</v>
      </c>
      <c r="B47" s="11" t="str">
        <f>VLOOKUP($A47,racines_hs!$A$5:$R$632,2,FALSE)</f>
        <v>Affections de la bouche et des dents avec certaines extractions, réparations et prothèses dentaires</v>
      </c>
      <c r="C47" s="19">
        <f>VLOOKUP($A47,racines_hs!$A$5:$R$632,3,FALSE)</f>
        <v>228955</v>
      </c>
      <c r="D47" s="20">
        <f>VLOOKUP($A47,racines_hs!$A$5:$R$632,4,FALSE)</f>
        <v>103177015.09999999</v>
      </c>
      <c r="E47" s="19">
        <f>VLOOKUP($A47,racines_hs!$A$5:$R$632,5,FALSE)</f>
        <v>236655</v>
      </c>
      <c r="F47" s="20">
        <f>VLOOKUP($A47,racines_hs!$A$5:$R$632,6,FALSE)</f>
        <v>106601922.45999999</v>
      </c>
      <c r="G47" s="19">
        <f>VLOOKUP($A47,racines_hs!$A$5:$R$632,7,FALSE)</f>
        <v>239078</v>
      </c>
      <c r="H47" s="20">
        <f>VLOOKUP($A47,racines_hs!$A$5:$R$632,8,FALSE)</f>
        <v>107754381.81</v>
      </c>
      <c r="I47" s="21">
        <f>VLOOKUP($A47,racines_hs!$A$5:$R$632,9,FALSE)</f>
        <v>3.3194479899999997E-2</v>
      </c>
      <c r="J47" s="21">
        <f>VLOOKUP($A47,racines_hs!$A$5:$R$632,10,FALSE)</f>
        <v>3.3631062900000001E-2</v>
      </c>
      <c r="K47" s="21">
        <f>VLOOKUP($A47,racines_hs!$A$5:$R$632,11,FALSE)</f>
        <v>-4.22378E-4</v>
      </c>
      <c r="L47" s="21">
        <f>VLOOKUP($A47,racines_hs!$A$5:$R$632,12,FALSE)</f>
        <v>1.08108684E-2</v>
      </c>
      <c r="M47" s="21">
        <f>VLOOKUP($A47,racines_hs!$A$5:$R$632,13,FALSE)</f>
        <v>1.02385329E-2</v>
      </c>
      <c r="N47" s="21">
        <f>VLOOKUP($A47,racines_hs!$A$5:$R$632,14,FALSE)</f>
        <v>5.6653499999999996E-4</v>
      </c>
      <c r="O47" s="21">
        <f>VLOOKUP($A47,racines_hs!$A$5:$R$632,15,FALSE)</f>
        <v>-8.6718442000000007E-2</v>
      </c>
      <c r="P47" s="21">
        <f>VLOOKUP($A47,racines_hs!$A$5:$R$632,16,FALSE)</f>
        <v>6.9633995300000001E-2</v>
      </c>
      <c r="Q47" s="21">
        <f>VLOOKUP($A47,racines_hs!$A$5:$R$632,17,FALSE)</f>
        <v>3.8045633500000002E-2</v>
      </c>
      <c r="R47" s="21">
        <f>VLOOKUP($A47,racines_hs!$A$5:$R$632,18,FALSE)</f>
        <v>1.60719364E-2</v>
      </c>
    </row>
    <row r="48" spans="1:18" ht="22.5" x14ac:dyDescent="0.2">
      <c r="A48" s="13" t="s">
        <v>2960</v>
      </c>
      <c r="B48" s="11" t="str">
        <f>VLOOKUP($A48,racines_hs!$A$5:$R$632,2,FALSE)</f>
        <v>Accouchements uniques par voie basse chez une multipare</v>
      </c>
      <c r="C48" s="22">
        <f>VLOOKUP($A48,racines_hs!$A$5:$R$632,3,FALSE)</f>
        <v>95029</v>
      </c>
      <c r="D48" s="23">
        <f>VLOOKUP($A48,racines_hs!$A$5:$R$632,4,FALSE)</f>
        <v>125441001.11</v>
      </c>
      <c r="E48" s="22">
        <f>VLOOKUP($A48,racines_hs!$A$5:$R$632,5,FALSE)</f>
        <v>93561</v>
      </c>
      <c r="F48" s="23">
        <f>VLOOKUP($A48,racines_hs!$A$5:$R$632,6,FALSE)</f>
        <v>123505247.72</v>
      </c>
      <c r="G48" s="22">
        <f>VLOOKUP($A48,racines_hs!$A$5:$R$632,7,FALSE)</f>
        <v>90028</v>
      </c>
      <c r="H48" s="23">
        <f>VLOOKUP($A48,racines_hs!$A$5:$R$632,8,FALSE)</f>
        <v>118763246.98999999</v>
      </c>
      <c r="I48" s="24">
        <f>VLOOKUP($A48,racines_hs!$A$5:$R$632,9,FALSE)</f>
        <v>-1.5431584E-2</v>
      </c>
      <c r="J48" s="24">
        <f>VLOOKUP($A48,racines_hs!$A$5:$R$632,10,FALSE)</f>
        <v>-1.5447916000000001E-2</v>
      </c>
      <c r="K48" s="24">
        <f>VLOOKUP($A48,racines_hs!$A$5:$R$632,11,FALSE)</f>
        <v>1.6587800000000001E-5</v>
      </c>
      <c r="L48" s="24">
        <f>VLOOKUP($A48,racines_hs!$A$5:$R$632,12,FALSE)</f>
        <v>-3.8395136000000003E-2</v>
      </c>
      <c r="M48" s="24">
        <f>VLOOKUP($A48,racines_hs!$A$5:$R$632,13,FALSE)</f>
        <v>-3.7761459999999997E-2</v>
      </c>
      <c r="N48" s="24">
        <f>VLOOKUP($A48,racines_hs!$A$5:$R$632,14,FALSE)</f>
        <v>-6.5854300000000004E-4</v>
      </c>
      <c r="O48" s="24">
        <f>VLOOKUP($A48,racines_hs!$A$5:$R$632,15,FALSE)</f>
        <v>0.12644500910000001</v>
      </c>
      <c r="P48" s="24">
        <f>VLOOKUP($A48,racines_hs!$A$5:$R$632,16,FALSE)</f>
        <v>-0.28652156400000001</v>
      </c>
      <c r="Q48" s="24">
        <f>VLOOKUP($A48,racines_hs!$A$5:$R$632,17,FALSE)</f>
        <v>1.43265892E-2</v>
      </c>
      <c r="R48" s="24">
        <f>VLOOKUP($A48,racines_hs!$A$5:$R$632,18,FALSE)</f>
        <v>1.77139464E-2</v>
      </c>
    </row>
    <row r="49" spans="1:18" ht="22.5" x14ac:dyDescent="0.2">
      <c r="A49" s="13" t="s">
        <v>2659</v>
      </c>
      <c r="B49" s="11" t="str">
        <f>VLOOKUP($A49,racines_hs!$A$5:$R$632,2,FALSE)</f>
        <v>Interventions majeures sur l'intestin grêle et le côlon</v>
      </c>
      <c r="C49" s="22">
        <f>VLOOKUP($A49,racines_hs!$A$5:$R$632,3,FALSE)</f>
        <v>26627</v>
      </c>
      <c r="D49" s="23">
        <f>VLOOKUP($A49,racines_hs!$A$5:$R$632,4,FALSE)</f>
        <v>134828873.34999999</v>
      </c>
      <c r="E49" s="22">
        <f>VLOOKUP($A49,racines_hs!$A$5:$R$632,5,FALSE)</f>
        <v>26896</v>
      </c>
      <c r="F49" s="23">
        <f>VLOOKUP($A49,racines_hs!$A$5:$R$632,6,FALSE)</f>
        <v>136452774.59</v>
      </c>
      <c r="G49" s="22">
        <f>VLOOKUP($A49,racines_hs!$A$5:$R$632,7,FALSE)</f>
        <v>26104</v>
      </c>
      <c r="H49" s="23">
        <f>VLOOKUP($A49,racines_hs!$A$5:$R$632,8,FALSE)</f>
        <v>133595470.17</v>
      </c>
      <c r="I49" s="24">
        <f>VLOOKUP($A49,racines_hs!$A$5:$R$632,9,FALSE)</f>
        <v>1.20441653E-2</v>
      </c>
      <c r="J49" s="24">
        <f>VLOOKUP($A49,racines_hs!$A$5:$R$632,10,FALSE)</f>
        <v>1.01025275E-2</v>
      </c>
      <c r="K49" s="24">
        <f>VLOOKUP($A49,racines_hs!$A$5:$R$632,11,FALSE)</f>
        <v>1.9222185E-3</v>
      </c>
      <c r="L49" s="24">
        <f>VLOOKUP($A49,racines_hs!$A$5:$R$632,12,FALSE)</f>
        <v>-2.0939877999999999E-2</v>
      </c>
      <c r="M49" s="24">
        <f>VLOOKUP($A49,racines_hs!$A$5:$R$632,13,FALSE)</f>
        <v>-2.9446758E-2</v>
      </c>
      <c r="N49" s="24">
        <f>VLOOKUP($A49,racines_hs!$A$5:$R$632,14,FALSE)</f>
        <v>8.7649804000000005E-3</v>
      </c>
      <c r="O49" s="24">
        <f>VLOOKUP($A49,racines_hs!$A$5:$R$632,15,FALSE)</f>
        <v>2.8345442200000001E-2</v>
      </c>
      <c r="P49" s="24">
        <f>VLOOKUP($A49,racines_hs!$A$5:$R$632,16,FALSE)</f>
        <v>-0.17264428600000001</v>
      </c>
      <c r="Q49" s="24">
        <f>VLOOKUP($A49,racines_hs!$A$5:$R$632,17,FALSE)</f>
        <v>4.1540552000000003E-3</v>
      </c>
      <c r="R49" s="24">
        <f>VLOOKUP($A49,racines_hs!$A$5:$R$632,18,FALSE)</f>
        <v>1.99262235E-2</v>
      </c>
    </row>
    <row r="50" spans="1:18" ht="22.5" x14ac:dyDescent="0.2">
      <c r="A50" s="13" t="s">
        <v>2623</v>
      </c>
      <c r="B50" s="11" t="str">
        <f>VLOOKUP($A50,racines_hs!$A$5:$R$632,2,FALSE)</f>
        <v>Endoprothèses vasculaires sans infarctus du myocarde</v>
      </c>
      <c r="C50" s="22">
        <f>VLOOKUP($A50,racines_hs!$A$5:$R$632,3,FALSE)</f>
        <v>65307</v>
      </c>
      <c r="D50" s="23">
        <f>VLOOKUP($A50,racines_hs!$A$5:$R$632,4,FALSE)</f>
        <v>133797235.90000001</v>
      </c>
      <c r="E50" s="22">
        <f>VLOOKUP($A50,racines_hs!$A$5:$R$632,5,FALSE)</f>
        <v>66754</v>
      </c>
      <c r="F50" s="23">
        <f>VLOOKUP($A50,racines_hs!$A$5:$R$632,6,FALSE)</f>
        <v>136038779.84999999</v>
      </c>
      <c r="G50" s="22">
        <f>VLOOKUP($A50,racines_hs!$A$5:$R$632,7,FALSE)</f>
        <v>68093</v>
      </c>
      <c r="H50" s="23">
        <f>VLOOKUP($A50,racines_hs!$A$5:$R$632,8,FALSE)</f>
        <v>138911030</v>
      </c>
      <c r="I50" s="24">
        <f>VLOOKUP($A50,racines_hs!$A$5:$R$632,9,FALSE)</f>
        <v>1.6753290399999999E-2</v>
      </c>
      <c r="J50" s="24">
        <f>VLOOKUP($A50,racines_hs!$A$5:$R$632,10,FALSE)</f>
        <v>2.2156889799999999E-2</v>
      </c>
      <c r="K50" s="24">
        <f>VLOOKUP($A50,racines_hs!$A$5:$R$632,11,FALSE)</f>
        <v>-5.2864679999999999E-3</v>
      </c>
      <c r="L50" s="24">
        <f>VLOOKUP($A50,racines_hs!$A$5:$R$632,12,FALSE)</f>
        <v>2.1113466000000001E-2</v>
      </c>
      <c r="M50" s="24">
        <f>VLOOKUP($A50,racines_hs!$A$5:$R$632,13,FALSE)</f>
        <v>2.0058723099999998E-2</v>
      </c>
      <c r="N50" s="24">
        <f>VLOOKUP($A50,racines_hs!$A$5:$R$632,14,FALSE)</f>
        <v>1.0340021E-3</v>
      </c>
      <c r="O50" s="24">
        <f>VLOOKUP($A50,racines_hs!$A$5:$R$632,15,FALSE)</f>
        <v>-4.7922408E-2</v>
      </c>
      <c r="P50" s="24">
        <f>VLOOKUP($A50,racines_hs!$A$5:$R$632,16,FALSE)</f>
        <v>0.1735473381</v>
      </c>
      <c r="Q50" s="24">
        <f>VLOOKUP($A50,racines_hs!$A$5:$R$632,17,FALSE)</f>
        <v>1.0835967E-2</v>
      </c>
      <c r="R50" s="24">
        <f>VLOOKUP($A50,racines_hs!$A$5:$R$632,18,FALSE)</f>
        <v>2.0719057499999999E-2</v>
      </c>
    </row>
    <row r="51" spans="1:18" ht="33.75" x14ac:dyDescent="0.2">
      <c r="A51" s="13" t="s">
        <v>2970</v>
      </c>
      <c r="B51" s="11" t="str">
        <f>VLOOKUP($A51,racines_hs!$A$5:$R$632,2,FALSE)</f>
        <v>Nouveau-nés de 3300g et âge gestationnel de 40 SA et assimilés (groupe nouveau-nés 1)</v>
      </c>
      <c r="C51" s="22">
        <f>VLOOKUP($A51,racines_hs!$A$5:$R$632,3,FALSE)</f>
        <v>198209</v>
      </c>
      <c r="D51" s="23">
        <f>VLOOKUP($A51,racines_hs!$A$5:$R$632,4,FALSE)</f>
        <v>151203915.75999999</v>
      </c>
      <c r="E51" s="22">
        <f>VLOOKUP($A51,racines_hs!$A$5:$R$632,5,FALSE)</f>
        <v>193033</v>
      </c>
      <c r="F51" s="23">
        <f>VLOOKUP($A51,racines_hs!$A$5:$R$632,6,FALSE)</f>
        <v>147349119.30000001</v>
      </c>
      <c r="G51" s="22">
        <f>VLOOKUP($A51,racines_hs!$A$5:$R$632,7,FALSE)</f>
        <v>184583</v>
      </c>
      <c r="H51" s="23">
        <f>VLOOKUP($A51,racines_hs!$A$5:$R$632,8,FALSE)</f>
        <v>141248305.53999999</v>
      </c>
      <c r="I51" s="24">
        <f>VLOOKUP($A51,racines_hs!$A$5:$R$632,9,FALSE)</f>
        <v>-2.5494025E-2</v>
      </c>
      <c r="J51" s="24">
        <f>VLOOKUP($A51,racines_hs!$A$5:$R$632,10,FALSE)</f>
        <v>-2.6113850000000001E-2</v>
      </c>
      <c r="K51" s="24">
        <f>VLOOKUP($A51,racines_hs!$A$5:$R$632,11,FALSE)</f>
        <v>6.3644419999999997E-4</v>
      </c>
      <c r="L51" s="24">
        <f>VLOOKUP($A51,racines_hs!$A$5:$R$632,12,FALSE)</f>
        <v>-4.1403802000000003E-2</v>
      </c>
      <c r="M51" s="24">
        <f>VLOOKUP($A51,racines_hs!$A$5:$R$632,13,FALSE)</f>
        <v>-4.3774898999999999E-2</v>
      </c>
      <c r="N51" s="24">
        <f>VLOOKUP($A51,racines_hs!$A$5:$R$632,14,FALSE)</f>
        <v>2.4796427E-3</v>
      </c>
      <c r="O51" s="24">
        <f>VLOOKUP($A51,racines_hs!$A$5:$R$632,15,FALSE)</f>
        <v>0.30242296270000002</v>
      </c>
      <c r="P51" s="24">
        <f>VLOOKUP($A51,racines_hs!$A$5:$R$632,16,FALSE)</f>
        <v>-0.36862387800000002</v>
      </c>
      <c r="Q51" s="24">
        <f>VLOOKUP($A51,racines_hs!$A$5:$R$632,17,FALSE)</f>
        <v>2.9373581700000002E-2</v>
      </c>
      <c r="R51" s="24">
        <f>VLOOKUP($A51,racines_hs!$A$5:$R$632,18,FALSE)</f>
        <v>2.1067670199999999E-2</v>
      </c>
    </row>
    <row r="52" spans="1:18" ht="22.5" x14ac:dyDescent="0.2">
      <c r="A52" s="13" t="s">
        <v>2677</v>
      </c>
      <c r="B52" s="11" t="str">
        <f>VLOOKUP($A52,racines_hs!$A$5:$R$632,2,FALSE)</f>
        <v>Endoscopies digestives thérapeutiques et anesthésie : séjours de moins de 2 jours</v>
      </c>
      <c r="C52" s="22">
        <f>VLOOKUP($A52,racines_hs!$A$5:$R$632,3,FALSE)</f>
        <v>317046</v>
      </c>
      <c r="D52" s="23">
        <f>VLOOKUP($A52,racines_hs!$A$5:$R$632,4,FALSE)</f>
        <v>152700367.71000001</v>
      </c>
      <c r="E52" s="22">
        <f>VLOOKUP($A52,racines_hs!$A$5:$R$632,5,FALSE)</f>
        <v>318321</v>
      </c>
      <c r="F52" s="23">
        <f>VLOOKUP($A52,racines_hs!$A$5:$R$632,6,FALSE)</f>
        <v>153344297.09999999</v>
      </c>
      <c r="G52" s="22">
        <f>VLOOKUP($A52,racines_hs!$A$5:$R$632,7,FALSE)</f>
        <v>328077</v>
      </c>
      <c r="H52" s="23">
        <f>VLOOKUP($A52,racines_hs!$A$5:$R$632,8,FALSE)</f>
        <v>158125082.31999999</v>
      </c>
      <c r="I52" s="24">
        <f>VLOOKUP($A52,racines_hs!$A$5:$R$632,9,FALSE)</f>
        <v>4.2169471999999996E-3</v>
      </c>
      <c r="J52" s="24">
        <f>VLOOKUP($A52,racines_hs!$A$5:$R$632,10,FALSE)</f>
        <v>4.0214984999999998E-3</v>
      </c>
      <c r="K52" s="24">
        <f>VLOOKUP($A52,racines_hs!$A$5:$R$632,11,FALSE)</f>
        <v>1.9466589999999999E-4</v>
      </c>
      <c r="L52" s="24">
        <f>VLOOKUP($A52,racines_hs!$A$5:$R$632,12,FALSE)</f>
        <v>3.1176804799999999E-2</v>
      </c>
      <c r="M52" s="24">
        <f>VLOOKUP($A52,racines_hs!$A$5:$R$632,13,FALSE)</f>
        <v>3.06483078E-2</v>
      </c>
      <c r="N52" s="24">
        <f>VLOOKUP($A52,racines_hs!$A$5:$R$632,14,FALSE)</f>
        <v>5.1278109999999995E-4</v>
      </c>
      <c r="O52" s="24">
        <f>VLOOKUP($A52,racines_hs!$A$5:$R$632,15,FALSE)</f>
        <v>-0.349164311</v>
      </c>
      <c r="P52" s="24">
        <f>VLOOKUP($A52,racines_hs!$A$5:$R$632,16,FALSE)</f>
        <v>0.28886500329999998</v>
      </c>
      <c r="Q52" s="24">
        <f>VLOOKUP($A52,racines_hs!$A$5:$R$632,17,FALSE)</f>
        <v>5.2208472999999998E-2</v>
      </c>
      <c r="R52" s="24">
        <f>VLOOKUP($A52,racines_hs!$A$5:$R$632,18,FALSE)</f>
        <v>2.3584899499999999E-2</v>
      </c>
    </row>
    <row r="53" spans="1:18" ht="22.5" x14ac:dyDescent="0.2">
      <c r="A53" s="13" t="s">
        <v>2756</v>
      </c>
      <c r="B53" s="11" t="str">
        <f>VLOOKUP($A53,racines_hs!$A$5:$R$632,2,FALSE)</f>
        <v>Prothèses de hanche pour des affections autres que des traumatismes récents</v>
      </c>
      <c r="C53" s="22">
        <f>VLOOKUP($A53,racines_hs!$A$5:$R$632,3,FALSE)</f>
        <v>61552</v>
      </c>
      <c r="D53" s="23">
        <f>VLOOKUP($A53,racines_hs!$A$5:$R$632,4,FALSE)</f>
        <v>201667771.03999999</v>
      </c>
      <c r="E53" s="22">
        <f>VLOOKUP($A53,racines_hs!$A$5:$R$632,5,FALSE)</f>
        <v>62398</v>
      </c>
      <c r="F53" s="23">
        <f>VLOOKUP($A53,racines_hs!$A$5:$R$632,6,FALSE)</f>
        <v>204774303.65000001</v>
      </c>
      <c r="G53" s="22">
        <f>VLOOKUP($A53,racines_hs!$A$5:$R$632,7,FALSE)</f>
        <v>63014</v>
      </c>
      <c r="H53" s="23">
        <f>VLOOKUP($A53,racines_hs!$A$5:$R$632,8,FALSE)</f>
        <v>206560336.34999999</v>
      </c>
      <c r="I53" s="24">
        <f>VLOOKUP($A53,racines_hs!$A$5:$R$632,9,FALSE)</f>
        <v>1.54042096E-2</v>
      </c>
      <c r="J53" s="24">
        <f>VLOOKUP($A53,racines_hs!$A$5:$R$632,10,FALSE)</f>
        <v>1.3744476199999999E-2</v>
      </c>
      <c r="K53" s="24">
        <f>VLOOKUP($A53,racines_hs!$A$5:$R$632,11,FALSE)</f>
        <v>1.6372305000000001E-3</v>
      </c>
      <c r="L53" s="24">
        <f>VLOOKUP($A53,racines_hs!$A$5:$R$632,12,FALSE)</f>
        <v>8.7219571999999999E-3</v>
      </c>
      <c r="M53" s="24">
        <f>VLOOKUP($A53,racines_hs!$A$5:$R$632,13,FALSE)</f>
        <v>9.8721112999999999E-3</v>
      </c>
      <c r="N53" s="24">
        <f>VLOOKUP($A53,racines_hs!$A$5:$R$632,14,FALSE)</f>
        <v>-1.138911E-3</v>
      </c>
      <c r="O53" s="24">
        <f>VLOOKUP($A53,racines_hs!$A$5:$R$632,15,FALSE)</f>
        <v>-2.2046455E-2</v>
      </c>
      <c r="P53" s="24">
        <f>VLOOKUP($A53,racines_hs!$A$5:$R$632,16,FALSE)</f>
        <v>0.107915817</v>
      </c>
      <c r="Q53" s="24">
        <f>VLOOKUP($A53,racines_hs!$A$5:$R$632,17,FALSE)</f>
        <v>1.00277213E-2</v>
      </c>
      <c r="R53" s="24">
        <f>VLOOKUP($A53,racines_hs!$A$5:$R$632,18,FALSE)</f>
        <v>3.0809184100000001E-2</v>
      </c>
    </row>
    <row r="54" spans="1:18" ht="12" x14ac:dyDescent="0.2">
      <c r="A54" s="13" t="s">
        <v>2735</v>
      </c>
      <c r="B54" s="11" t="str">
        <f>VLOOKUP($A54,racines_hs!$A$5:$R$632,2,FALSE)</f>
        <v>Prothèses de genou</v>
      </c>
      <c r="C54" s="22">
        <f>VLOOKUP($A54,racines_hs!$A$5:$R$632,3,FALSE)</f>
        <v>52924</v>
      </c>
      <c r="D54" s="23">
        <f>VLOOKUP($A54,racines_hs!$A$5:$R$632,4,FALSE)</f>
        <v>187742393.69</v>
      </c>
      <c r="E54" s="22">
        <f>VLOOKUP($A54,racines_hs!$A$5:$R$632,5,FALSE)</f>
        <v>56599</v>
      </c>
      <c r="F54" s="23">
        <f>VLOOKUP($A54,racines_hs!$A$5:$R$632,6,FALSE)</f>
        <v>200689972.03999999</v>
      </c>
      <c r="G54" s="22">
        <f>VLOOKUP($A54,racines_hs!$A$5:$R$632,7,FALSE)</f>
        <v>58849</v>
      </c>
      <c r="H54" s="23">
        <f>VLOOKUP($A54,racines_hs!$A$5:$R$632,8,FALSE)</f>
        <v>208096192.75</v>
      </c>
      <c r="I54" s="24">
        <f>VLOOKUP($A54,racines_hs!$A$5:$R$632,9,FALSE)</f>
        <v>6.8964596099999997E-2</v>
      </c>
      <c r="J54" s="24">
        <f>VLOOKUP($A54,racines_hs!$A$5:$R$632,10,FALSE)</f>
        <v>6.9439195800000006E-2</v>
      </c>
      <c r="K54" s="24">
        <f>VLOOKUP($A54,racines_hs!$A$5:$R$632,11,FALSE)</f>
        <v>-4.4378400000000002E-4</v>
      </c>
      <c r="L54" s="24">
        <f>VLOOKUP($A54,racines_hs!$A$5:$R$632,12,FALSE)</f>
        <v>3.69037906E-2</v>
      </c>
      <c r="M54" s="24">
        <f>VLOOKUP($A54,racines_hs!$A$5:$R$632,13,FALSE)</f>
        <v>3.9753352499999998E-2</v>
      </c>
      <c r="N54" s="24">
        <f>VLOOKUP($A54,racines_hs!$A$5:$R$632,14,FALSE)</f>
        <v>-2.7406129999999998E-3</v>
      </c>
      <c r="O54" s="24">
        <f>VLOOKUP($A54,racines_hs!$A$5:$R$632,15,FALSE)</f>
        <v>-8.0526823999999997E-2</v>
      </c>
      <c r="P54" s="24">
        <f>VLOOKUP($A54,racines_hs!$A$5:$R$632,16,FALSE)</f>
        <v>0.44749928529999999</v>
      </c>
      <c r="Q54" s="24">
        <f>VLOOKUP($A54,racines_hs!$A$5:$R$632,17,FALSE)</f>
        <v>9.3649248000000004E-3</v>
      </c>
      <c r="R54" s="24">
        <f>VLOOKUP($A54,racines_hs!$A$5:$R$632,18,FALSE)</f>
        <v>3.1038262300000001E-2</v>
      </c>
    </row>
    <row r="55" spans="1:18" ht="22.5" x14ac:dyDescent="0.2">
      <c r="A55" s="13" t="s">
        <v>2679</v>
      </c>
      <c r="B55" s="11" t="str">
        <f>VLOOKUP($A55,racines_hs!$A$5:$R$632,2,FALSE)</f>
        <v>Endoscopie digestive diagnostique et anesthésie, en ambulatoire</v>
      </c>
      <c r="C55" s="22">
        <f>VLOOKUP($A55,racines_hs!$A$5:$R$632,3,FALSE)</f>
        <v>704202</v>
      </c>
      <c r="D55" s="23">
        <f>VLOOKUP($A55,racines_hs!$A$5:$R$632,4,FALSE)</f>
        <v>261478160.94</v>
      </c>
      <c r="E55" s="22">
        <f>VLOOKUP($A55,racines_hs!$A$5:$R$632,5,FALSE)</f>
        <v>719394</v>
      </c>
      <c r="F55" s="23">
        <f>VLOOKUP($A55,racines_hs!$A$5:$R$632,6,FALSE)</f>
        <v>267123563.72999999</v>
      </c>
      <c r="G55" s="22">
        <f>VLOOKUP($A55,racines_hs!$A$5:$R$632,7,FALSE)</f>
        <v>721260</v>
      </c>
      <c r="H55" s="23">
        <f>VLOOKUP($A55,racines_hs!$A$5:$R$632,8,FALSE)</f>
        <v>267934557.58000001</v>
      </c>
      <c r="I55" s="24">
        <f>VLOOKUP($A55,racines_hs!$A$5:$R$632,9,FALSE)</f>
        <v>2.1590341499999999E-2</v>
      </c>
      <c r="J55" s="24">
        <f>VLOOKUP($A55,racines_hs!$A$5:$R$632,10,FALSE)</f>
        <v>2.1573355400000001E-2</v>
      </c>
      <c r="K55" s="24">
        <f>VLOOKUP($A55,racines_hs!$A$5:$R$632,11,FALSE)</f>
        <v>1.6627399999999999E-5</v>
      </c>
      <c r="L55" s="24">
        <f>VLOOKUP($A55,racines_hs!$A$5:$R$632,12,FALSE)</f>
        <v>3.0360251E-3</v>
      </c>
      <c r="M55" s="24">
        <f>VLOOKUP($A55,racines_hs!$A$5:$R$632,13,FALSE)</f>
        <v>2.5938497999999999E-3</v>
      </c>
      <c r="N55" s="24">
        <f>VLOOKUP($A55,racines_hs!$A$5:$R$632,14,FALSE)</f>
        <v>4.4103129999999998E-4</v>
      </c>
      <c r="O55" s="24">
        <f>VLOOKUP($A55,racines_hs!$A$5:$R$632,15,FALSE)</f>
        <v>-6.6783579999999995E-2</v>
      </c>
      <c r="P55" s="24">
        <f>VLOOKUP($A55,racines_hs!$A$5:$R$632,16,FALSE)</f>
        <v>4.9001937600000003E-2</v>
      </c>
      <c r="Q55" s="24">
        <f>VLOOKUP($A55,racines_hs!$A$5:$R$632,17,FALSE)</f>
        <v>0.1147775773</v>
      </c>
      <c r="R55" s="24">
        <f>VLOOKUP($A55,racines_hs!$A$5:$R$632,18,FALSE)</f>
        <v>3.9963360099999998E-2</v>
      </c>
    </row>
    <row r="56" spans="1:18" ht="22.5" x14ac:dyDescent="0.2">
      <c r="A56" s="13" t="s">
        <v>2515</v>
      </c>
      <c r="B56" s="11" t="str">
        <f>VLOOKUP($A56,racines_hs!$A$5:$R$632,2,FALSE)</f>
        <v>Interventions sur le cristallin avec ou sans vitrectomie</v>
      </c>
      <c r="C56" s="31">
        <f>VLOOKUP($A56,racines_hs!$A$5:$R$632,3,FALSE)</f>
        <v>519644</v>
      </c>
      <c r="D56" s="32">
        <f>VLOOKUP($A56,racines_hs!$A$5:$R$632,4,FALSE)</f>
        <v>417141163.44</v>
      </c>
      <c r="E56" s="31">
        <f>VLOOKUP($A56,racines_hs!$A$5:$R$632,5,FALSE)</f>
        <v>537625</v>
      </c>
      <c r="F56" s="32">
        <f>VLOOKUP($A56,racines_hs!$A$5:$R$632,6,FALSE)</f>
        <v>431831840.35000002</v>
      </c>
      <c r="G56" s="31">
        <f>VLOOKUP($A56,racines_hs!$A$5:$R$632,7,FALSE)</f>
        <v>544440</v>
      </c>
      <c r="H56" s="32">
        <f>VLOOKUP($A56,racines_hs!$A$5:$R$632,8,FALSE)</f>
        <v>437232358.02999997</v>
      </c>
      <c r="I56" s="33">
        <f>VLOOKUP($A56,racines_hs!$A$5:$R$632,9,FALSE)</f>
        <v>3.5217519099999997E-2</v>
      </c>
      <c r="J56" s="33">
        <f>VLOOKUP($A56,racines_hs!$A$5:$R$632,10,FALSE)</f>
        <v>3.4602535599999998E-2</v>
      </c>
      <c r="K56" s="33">
        <f>VLOOKUP($A56,racines_hs!$A$5:$R$632,11,FALSE)</f>
        <v>5.9441530000000004E-4</v>
      </c>
      <c r="L56" s="33">
        <f>VLOOKUP($A56,racines_hs!$A$5:$R$632,12,FALSE)</f>
        <v>1.25060664E-2</v>
      </c>
      <c r="M56" s="33">
        <f>VLOOKUP($A56,racines_hs!$A$5:$R$632,13,FALSE)</f>
        <v>1.2676121800000001E-2</v>
      </c>
      <c r="N56" s="33">
        <f>VLOOKUP($A56,racines_hs!$A$5:$R$632,14,FALSE)</f>
        <v>-1.6792700000000001E-4</v>
      </c>
      <c r="O56" s="33">
        <f>VLOOKUP($A56,racines_hs!$A$5:$R$632,15,FALSE)</f>
        <v>-0.243906804</v>
      </c>
      <c r="P56" s="33">
        <f>VLOOKUP($A56,racines_hs!$A$5:$R$632,16,FALSE)</f>
        <v>0.3263105295</v>
      </c>
      <c r="Q56" s="33">
        <f>VLOOKUP($A56,racines_hs!$A$5:$R$632,17,FALSE)</f>
        <v>8.6639359099999994E-2</v>
      </c>
      <c r="R56" s="33">
        <f>VLOOKUP($A56,racines_hs!$A$5:$R$632,18,FALSE)</f>
        <v>6.5214708900000001E-2</v>
      </c>
    </row>
    <row r="57" spans="1:18" ht="12.75" customHeight="1" x14ac:dyDescent="0.2">
      <c r="A57" s="30" t="s">
        <v>3105</v>
      </c>
    </row>
    <row r="79" spans="1:18" ht="12.75" customHeight="1" x14ac:dyDescent="0.2">
      <c r="A79" s="38" t="s">
        <v>3254</v>
      </c>
    </row>
    <row r="80" spans="1:18" ht="56.25" x14ac:dyDescent="0.2">
      <c r="A80" s="186" t="s">
        <v>3277</v>
      </c>
      <c r="B80" s="187"/>
      <c r="C80" s="87" t="s">
        <v>3090</v>
      </c>
      <c r="D80" s="11" t="s">
        <v>3091</v>
      </c>
      <c r="E80" s="11" t="s">
        <v>3092</v>
      </c>
      <c r="F80" s="11" t="s">
        <v>3093</v>
      </c>
      <c r="G80" s="11" t="s">
        <v>3094</v>
      </c>
      <c r="H80" s="11" t="s">
        <v>3095</v>
      </c>
      <c r="I80" s="11" t="s">
        <v>3096</v>
      </c>
      <c r="J80" s="11" t="s">
        <v>3097</v>
      </c>
      <c r="K80" s="11" t="s">
        <v>3098</v>
      </c>
      <c r="L80" s="11" t="s">
        <v>3099</v>
      </c>
      <c r="M80" s="11" t="s">
        <v>3100</v>
      </c>
      <c r="N80" s="11" t="s">
        <v>3101</v>
      </c>
      <c r="O80" s="105" t="s">
        <v>3217</v>
      </c>
      <c r="P80" s="11" t="s">
        <v>3102</v>
      </c>
      <c r="Q80" s="11" t="s">
        <v>3103</v>
      </c>
      <c r="R80" s="11" t="s">
        <v>3104</v>
      </c>
    </row>
    <row r="81" spans="1:18" ht="22.5" x14ac:dyDescent="0.2">
      <c r="A81" s="13" t="s">
        <v>2841</v>
      </c>
      <c r="B81" s="11" t="str">
        <f>VLOOKUP($A81,racines_hs!$A$5:$R$632,2,FALSE)</f>
        <v>Interventions digestives autres que les gastroplasties, pour obésité</v>
      </c>
      <c r="C81" s="19">
        <f>VLOOKUP($A81,racines_hs!$A$5:$R$632,3,FALSE)</f>
        <v>13371</v>
      </c>
      <c r="D81" s="20">
        <f>VLOOKUP($A81,racines_hs!$A$5:$R$632,4,FALSE)</f>
        <v>57932748.905000001</v>
      </c>
      <c r="E81" s="19">
        <f>VLOOKUP($A81,racines_hs!$A$5:$R$632,5,FALSE)</f>
        <v>18753</v>
      </c>
      <c r="F81" s="20">
        <f>VLOOKUP($A81,racines_hs!$A$5:$R$632,6,FALSE)</f>
        <v>79941416.350999996</v>
      </c>
      <c r="G81" s="19">
        <f>VLOOKUP($A81,racines_hs!$A$5:$R$632,7,FALSE)</f>
        <v>22537</v>
      </c>
      <c r="H81" s="20">
        <f>VLOOKUP($A81,racines_hs!$A$5:$R$632,8,FALSE)</f>
        <v>96306478.678000003</v>
      </c>
      <c r="I81" s="21">
        <f>VLOOKUP($A81,racines_hs!$A$5:$R$632,9,FALSE)</f>
        <v>0.37990027850000002</v>
      </c>
      <c r="J81" s="21">
        <f>VLOOKUP($A81,racines_hs!$A$5:$R$632,10,FALSE)</f>
        <v>0.40251290109999999</v>
      </c>
      <c r="K81" s="21">
        <f>VLOOKUP($A81,racines_hs!$A$5:$R$632,11,FALSE)</f>
        <v>-1.6122933999999998E-2</v>
      </c>
      <c r="L81" s="21">
        <f>VLOOKUP($A81,racines_hs!$A$5:$R$632,12,FALSE)</f>
        <v>0.20471318969999999</v>
      </c>
      <c r="M81" s="21">
        <f>VLOOKUP($A81,racines_hs!$A$5:$R$632,13,FALSE)</f>
        <v>0.2017810484</v>
      </c>
      <c r="N81" s="21">
        <f>VLOOKUP($A81,racines_hs!$A$5:$R$632,14,FALSE)</f>
        <v>2.4398299E-3</v>
      </c>
      <c r="O81" s="21">
        <f>VLOOKUP($A81,racines_hs!$A$5:$R$632,15,FALSE)</f>
        <v>-0.13542822400000001</v>
      </c>
      <c r="P81" s="21">
        <f>VLOOKUP($A81,racines_hs!$A$5:$R$632,16,FALSE)</f>
        <v>0.9888111611</v>
      </c>
      <c r="Q81" s="21">
        <f>VLOOKUP($A81,racines_hs!$A$5:$R$632,17,FALSE)</f>
        <v>3.5864212999999999E-3</v>
      </c>
      <c r="R81" s="21">
        <f>VLOOKUP($A81,racines_hs!$A$5:$R$632,18,FALSE)</f>
        <v>1.43644423E-2</v>
      </c>
    </row>
    <row r="82" spans="1:18" ht="12" x14ac:dyDescent="0.2">
      <c r="A82" s="13" t="s">
        <v>2735</v>
      </c>
      <c r="B82" s="11" t="str">
        <f>VLOOKUP($A82,racines_hs!$A$5:$R$632,2,FALSE)</f>
        <v>Prothèses de genou</v>
      </c>
      <c r="C82" s="22">
        <f>VLOOKUP($A82,racines_hs!$A$5:$R$632,3,FALSE)</f>
        <v>52924</v>
      </c>
      <c r="D82" s="23">
        <f>VLOOKUP($A82,racines_hs!$A$5:$R$632,4,FALSE)</f>
        <v>187742393.69</v>
      </c>
      <c r="E82" s="22">
        <f>VLOOKUP($A82,racines_hs!$A$5:$R$632,5,FALSE)</f>
        <v>56599</v>
      </c>
      <c r="F82" s="23">
        <f>VLOOKUP($A82,racines_hs!$A$5:$R$632,6,FALSE)</f>
        <v>200689972.03999999</v>
      </c>
      <c r="G82" s="22">
        <f>VLOOKUP($A82,racines_hs!$A$5:$R$632,7,FALSE)</f>
        <v>58849</v>
      </c>
      <c r="H82" s="23">
        <f>VLOOKUP($A82,racines_hs!$A$5:$R$632,8,FALSE)</f>
        <v>208096192.75</v>
      </c>
      <c r="I82" s="24">
        <f>VLOOKUP($A82,racines_hs!$A$5:$R$632,9,FALSE)</f>
        <v>6.8964596099999997E-2</v>
      </c>
      <c r="J82" s="24">
        <f>VLOOKUP($A82,racines_hs!$A$5:$R$632,10,FALSE)</f>
        <v>6.9439195800000006E-2</v>
      </c>
      <c r="K82" s="24">
        <f>VLOOKUP($A82,racines_hs!$A$5:$R$632,11,FALSE)</f>
        <v>-4.4378400000000002E-4</v>
      </c>
      <c r="L82" s="24">
        <f>VLOOKUP($A82,racines_hs!$A$5:$R$632,12,FALSE)</f>
        <v>3.69037906E-2</v>
      </c>
      <c r="M82" s="24">
        <f>VLOOKUP($A82,racines_hs!$A$5:$R$632,13,FALSE)</f>
        <v>3.9753352499999998E-2</v>
      </c>
      <c r="N82" s="24">
        <f>VLOOKUP($A82,racines_hs!$A$5:$R$632,14,FALSE)</f>
        <v>-2.7406129999999998E-3</v>
      </c>
      <c r="O82" s="24">
        <f>VLOOKUP($A82,racines_hs!$A$5:$R$632,15,FALSE)</f>
        <v>-8.0526823999999997E-2</v>
      </c>
      <c r="P82" s="24">
        <f>VLOOKUP($A82,racines_hs!$A$5:$R$632,16,FALSE)</f>
        <v>0.44749928529999999</v>
      </c>
      <c r="Q82" s="24">
        <f>VLOOKUP($A82,racines_hs!$A$5:$R$632,17,FALSE)</f>
        <v>9.3649248000000004E-3</v>
      </c>
      <c r="R82" s="24">
        <f>VLOOKUP($A82,racines_hs!$A$5:$R$632,18,FALSE)</f>
        <v>3.1038262300000001E-2</v>
      </c>
    </row>
    <row r="83" spans="1:18" ht="23.25" customHeight="1" x14ac:dyDescent="0.2">
      <c r="A83" s="13" t="s">
        <v>2515</v>
      </c>
      <c r="B83" s="11" t="str">
        <f>VLOOKUP($A83,racines_hs!$A$5:$R$632,2,FALSE)</f>
        <v>Interventions sur le cristallin avec ou sans vitrectomie</v>
      </c>
      <c r="C83" s="22">
        <f>VLOOKUP($A83,racines_hs!$A$5:$R$632,3,FALSE)</f>
        <v>519644</v>
      </c>
      <c r="D83" s="23">
        <f>VLOOKUP($A83,racines_hs!$A$5:$R$632,4,FALSE)</f>
        <v>417141163.44</v>
      </c>
      <c r="E83" s="22">
        <f>VLOOKUP($A83,racines_hs!$A$5:$R$632,5,FALSE)</f>
        <v>537625</v>
      </c>
      <c r="F83" s="23">
        <f>VLOOKUP($A83,racines_hs!$A$5:$R$632,6,FALSE)</f>
        <v>431831840.35000002</v>
      </c>
      <c r="G83" s="22">
        <f>VLOOKUP($A83,racines_hs!$A$5:$R$632,7,FALSE)</f>
        <v>544440</v>
      </c>
      <c r="H83" s="23">
        <f>VLOOKUP($A83,racines_hs!$A$5:$R$632,8,FALSE)</f>
        <v>437232358.02999997</v>
      </c>
      <c r="I83" s="24">
        <f>VLOOKUP($A83,racines_hs!$A$5:$R$632,9,FALSE)</f>
        <v>3.5217519099999997E-2</v>
      </c>
      <c r="J83" s="24">
        <f>VLOOKUP($A83,racines_hs!$A$5:$R$632,10,FALSE)</f>
        <v>3.4602535599999998E-2</v>
      </c>
      <c r="K83" s="24">
        <f>VLOOKUP($A83,racines_hs!$A$5:$R$632,11,FALSE)</f>
        <v>5.9441530000000004E-4</v>
      </c>
      <c r="L83" s="24">
        <f>VLOOKUP($A83,racines_hs!$A$5:$R$632,12,FALSE)</f>
        <v>1.25060664E-2</v>
      </c>
      <c r="M83" s="24">
        <f>VLOOKUP($A83,racines_hs!$A$5:$R$632,13,FALSE)</f>
        <v>1.2676121800000001E-2</v>
      </c>
      <c r="N83" s="24">
        <f>VLOOKUP($A83,racines_hs!$A$5:$R$632,14,FALSE)</f>
        <v>-1.6792700000000001E-4</v>
      </c>
      <c r="O83" s="24">
        <f>VLOOKUP($A83,racines_hs!$A$5:$R$632,15,FALSE)</f>
        <v>-0.243906804</v>
      </c>
      <c r="P83" s="24">
        <f>VLOOKUP($A83,racines_hs!$A$5:$R$632,16,FALSE)</f>
        <v>0.3263105295</v>
      </c>
      <c r="Q83" s="24">
        <f>VLOOKUP($A83,racines_hs!$A$5:$R$632,17,FALSE)</f>
        <v>8.6639359099999994E-2</v>
      </c>
      <c r="R83" s="24">
        <f>VLOOKUP($A83,racines_hs!$A$5:$R$632,18,FALSE)</f>
        <v>6.5214708900000001E-2</v>
      </c>
    </row>
    <row r="84" spans="1:18" ht="24.75" customHeight="1" x14ac:dyDescent="0.2">
      <c r="A84" s="13" t="s">
        <v>2677</v>
      </c>
      <c r="B84" s="11" t="str">
        <f>VLOOKUP($A84,racines_hs!$A$5:$R$632,2,FALSE)</f>
        <v>Endoscopies digestives thérapeutiques et anesthésie : séjours de moins de 2 jours</v>
      </c>
      <c r="C84" s="22">
        <f>VLOOKUP($A84,racines_hs!$A$5:$R$632,3,FALSE)</f>
        <v>317046</v>
      </c>
      <c r="D84" s="23">
        <f>VLOOKUP($A84,racines_hs!$A$5:$R$632,4,FALSE)</f>
        <v>152700367.71000001</v>
      </c>
      <c r="E84" s="22">
        <f>VLOOKUP($A84,racines_hs!$A$5:$R$632,5,FALSE)</f>
        <v>318321</v>
      </c>
      <c r="F84" s="23">
        <f>VLOOKUP($A84,racines_hs!$A$5:$R$632,6,FALSE)</f>
        <v>153344297.09999999</v>
      </c>
      <c r="G84" s="22">
        <f>VLOOKUP($A84,racines_hs!$A$5:$R$632,7,FALSE)</f>
        <v>328077</v>
      </c>
      <c r="H84" s="23">
        <f>VLOOKUP($A84,racines_hs!$A$5:$R$632,8,FALSE)</f>
        <v>158125082.31999999</v>
      </c>
      <c r="I84" s="24">
        <f>VLOOKUP($A84,racines_hs!$A$5:$R$632,9,FALSE)</f>
        <v>4.2169471999999996E-3</v>
      </c>
      <c r="J84" s="24">
        <f>VLOOKUP($A84,racines_hs!$A$5:$R$632,10,FALSE)</f>
        <v>4.0214984999999998E-3</v>
      </c>
      <c r="K84" s="24">
        <f>VLOOKUP($A84,racines_hs!$A$5:$R$632,11,FALSE)</f>
        <v>1.9466589999999999E-4</v>
      </c>
      <c r="L84" s="24">
        <f>VLOOKUP($A84,racines_hs!$A$5:$R$632,12,FALSE)</f>
        <v>3.1176804799999999E-2</v>
      </c>
      <c r="M84" s="24">
        <f>VLOOKUP($A84,racines_hs!$A$5:$R$632,13,FALSE)</f>
        <v>3.06483078E-2</v>
      </c>
      <c r="N84" s="24">
        <f>VLOOKUP($A84,racines_hs!$A$5:$R$632,14,FALSE)</f>
        <v>5.1278109999999995E-4</v>
      </c>
      <c r="O84" s="24">
        <f>VLOOKUP($A84,racines_hs!$A$5:$R$632,15,FALSE)</f>
        <v>-0.349164311</v>
      </c>
      <c r="P84" s="24">
        <f>VLOOKUP($A84,racines_hs!$A$5:$R$632,16,FALSE)</f>
        <v>0.28886500329999998</v>
      </c>
      <c r="Q84" s="24">
        <f>VLOOKUP($A84,racines_hs!$A$5:$R$632,17,FALSE)</f>
        <v>5.2208472999999998E-2</v>
      </c>
      <c r="R84" s="24">
        <f>VLOOKUP($A84,racines_hs!$A$5:$R$632,18,FALSE)</f>
        <v>2.3584899499999999E-2</v>
      </c>
    </row>
    <row r="85" spans="1:18" ht="22.5" x14ac:dyDescent="0.2">
      <c r="A85" s="13" t="s">
        <v>2630</v>
      </c>
      <c r="B85" s="11" t="str">
        <f>VLOOKUP($A85,racines_hs!$A$5:$R$632,2,FALSE)</f>
        <v>Traitements majeurs de troubles du rythme par voie vasculaire</v>
      </c>
      <c r="C85" s="22">
        <f>VLOOKUP($A85,racines_hs!$A$5:$R$632,3,FALSE)</f>
        <v>3169</v>
      </c>
      <c r="D85" s="23">
        <f>VLOOKUP($A85,racines_hs!$A$5:$R$632,4,FALSE)</f>
        <v>20321389.875</v>
      </c>
      <c r="E85" s="22">
        <f>VLOOKUP($A85,racines_hs!$A$5:$R$632,5,FALSE)</f>
        <v>3831</v>
      </c>
      <c r="F85" s="23">
        <f>VLOOKUP($A85,racines_hs!$A$5:$R$632,6,FALSE)</f>
        <v>24355748.044</v>
      </c>
      <c r="G85" s="22">
        <f>VLOOKUP($A85,racines_hs!$A$5:$R$632,7,FALSE)</f>
        <v>4516</v>
      </c>
      <c r="H85" s="23">
        <f>VLOOKUP($A85,racines_hs!$A$5:$R$632,8,FALSE)</f>
        <v>28629818.809999999</v>
      </c>
      <c r="I85" s="24">
        <f>VLOOKUP($A85,racines_hs!$A$5:$R$632,9,FALSE)</f>
        <v>0.19852766929999999</v>
      </c>
      <c r="J85" s="24">
        <f>VLOOKUP($A85,racines_hs!$A$5:$R$632,10,FALSE)</f>
        <v>0.20889870620000001</v>
      </c>
      <c r="K85" s="24">
        <f>VLOOKUP($A85,racines_hs!$A$5:$R$632,11,FALSE)</f>
        <v>-8.5789130000000005E-3</v>
      </c>
      <c r="L85" s="24">
        <f>VLOOKUP($A85,racines_hs!$A$5:$R$632,12,FALSE)</f>
        <v>0.1754850953</v>
      </c>
      <c r="M85" s="24">
        <f>VLOOKUP($A85,racines_hs!$A$5:$R$632,13,FALSE)</f>
        <v>0.17880448970000001</v>
      </c>
      <c r="N85" s="24">
        <f>VLOOKUP($A85,racines_hs!$A$5:$R$632,14,FALSE)</f>
        <v>-2.8158990000000002E-3</v>
      </c>
      <c r="O85" s="24">
        <f>VLOOKUP($A85,racines_hs!$A$5:$R$632,15,FALSE)</f>
        <v>-2.4515944000000001E-2</v>
      </c>
      <c r="P85" s="24">
        <f>VLOOKUP($A85,racines_hs!$A$5:$R$632,16,FALSE)</f>
        <v>0.25824826039999998</v>
      </c>
      <c r="Q85" s="24">
        <f>VLOOKUP($A85,racines_hs!$A$5:$R$632,17,FALSE)</f>
        <v>7.1865280000000002E-4</v>
      </c>
      <c r="R85" s="24">
        <f>VLOOKUP($A85,racines_hs!$A$5:$R$632,18,FALSE)</f>
        <v>4.2702358999999997E-3</v>
      </c>
    </row>
    <row r="86" spans="1:18" ht="22.5" x14ac:dyDescent="0.2">
      <c r="A86" s="13" t="s">
        <v>2759</v>
      </c>
      <c r="B86" s="11" t="str">
        <f>VLOOKUP($A86,racines_hs!$A$5:$R$632,2,FALSE)</f>
        <v>Interventions majeures sur le rachis pour fractures, cyphoses et scolioses</v>
      </c>
      <c r="C86" s="22">
        <f>VLOOKUP($A86,racines_hs!$A$5:$R$632,3,FALSE)</f>
        <v>2487</v>
      </c>
      <c r="D86" s="23">
        <f>VLOOKUP($A86,racines_hs!$A$5:$R$632,4,FALSE)</f>
        <v>15958502.418</v>
      </c>
      <c r="E86" s="22">
        <f>VLOOKUP($A86,racines_hs!$A$5:$R$632,5,FALSE)</f>
        <v>2841</v>
      </c>
      <c r="F86" s="23">
        <f>VLOOKUP($A86,racines_hs!$A$5:$R$632,6,FALSE)</f>
        <v>17895479.980999999</v>
      </c>
      <c r="G86" s="22">
        <f>VLOOKUP($A86,racines_hs!$A$5:$R$632,7,FALSE)</f>
        <v>3349</v>
      </c>
      <c r="H86" s="23">
        <f>VLOOKUP($A86,racines_hs!$A$5:$R$632,8,FALSE)</f>
        <v>21740708.234000001</v>
      </c>
      <c r="I86" s="24">
        <f>VLOOKUP($A86,racines_hs!$A$5:$R$632,9,FALSE)</f>
        <v>0.1213758981</v>
      </c>
      <c r="J86" s="24">
        <f>VLOOKUP($A86,racines_hs!$A$5:$R$632,10,FALSE)</f>
        <v>0.14234016890000001</v>
      </c>
      <c r="K86" s="24">
        <f>VLOOKUP($A86,racines_hs!$A$5:$R$632,11,FALSE)</f>
        <v>-1.8352039000000001E-2</v>
      </c>
      <c r="L86" s="24">
        <f>VLOOKUP($A86,racines_hs!$A$5:$R$632,12,FALSE)</f>
        <v>0.21487147910000001</v>
      </c>
      <c r="M86" s="24">
        <f>VLOOKUP($A86,racines_hs!$A$5:$R$632,13,FALSE)</f>
        <v>0.1788102781</v>
      </c>
      <c r="N86" s="24">
        <f>VLOOKUP($A86,racines_hs!$A$5:$R$632,14,FALSE)</f>
        <v>3.0591183099999999E-2</v>
      </c>
      <c r="O86" s="24">
        <f>VLOOKUP($A86,racines_hs!$A$5:$R$632,15,FALSE)</f>
        <v>-1.8181167000000002E-2</v>
      </c>
      <c r="P86" s="24">
        <f>VLOOKUP($A86,racines_hs!$A$5:$R$632,16,FALSE)</f>
        <v>0.2323367023</v>
      </c>
      <c r="Q86" s="24">
        <f>VLOOKUP($A86,racines_hs!$A$5:$R$632,17,FALSE)</f>
        <v>5.3294249999999996E-4</v>
      </c>
      <c r="R86" s="24">
        <f>VLOOKUP($A86,racines_hs!$A$5:$R$632,18,FALSE)</f>
        <v>3.2427013999999999E-3</v>
      </c>
    </row>
    <row r="87" spans="1:18" ht="12" x14ac:dyDescent="0.2">
      <c r="A87" s="13" t="s">
        <v>2766</v>
      </c>
      <c r="B87" s="11" t="str">
        <f>VLOOKUP($A87,racines_hs!$A$5:$R$632,2,FALSE)</f>
        <v>Arthroscopies de l'épaule</v>
      </c>
      <c r="C87" s="22">
        <f>VLOOKUP($A87,racines_hs!$A$5:$R$632,3,FALSE)</f>
        <v>43992</v>
      </c>
      <c r="D87" s="23">
        <f>VLOOKUP($A87,racines_hs!$A$5:$R$632,4,FALSE)</f>
        <v>61146332.148000002</v>
      </c>
      <c r="E87" s="22">
        <f>VLOOKUP($A87,racines_hs!$A$5:$R$632,5,FALSE)</f>
        <v>45916</v>
      </c>
      <c r="F87" s="23">
        <f>VLOOKUP($A87,racines_hs!$A$5:$R$632,6,FALSE)</f>
        <v>63826280.57</v>
      </c>
      <c r="G87" s="22">
        <f>VLOOKUP($A87,racines_hs!$A$5:$R$632,7,FALSE)</f>
        <v>48709</v>
      </c>
      <c r="H87" s="23">
        <f>VLOOKUP($A87,racines_hs!$A$5:$R$632,8,FALSE)</f>
        <v>67550794.513999999</v>
      </c>
      <c r="I87" s="24">
        <f>VLOOKUP($A87,racines_hs!$A$5:$R$632,9,FALSE)</f>
        <v>4.3828441199999998E-2</v>
      </c>
      <c r="J87" s="24">
        <f>VLOOKUP($A87,racines_hs!$A$5:$R$632,10,FALSE)</f>
        <v>4.3735224599999997E-2</v>
      </c>
      <c r="K87" s="24">
        <f>VLOOKUP($A87,racines_hs!$A$5:$R$632,11,FALSE)</f>
        <v>8.9310599999999998E-5</v>
      </c>
      <c r="L87" s="24">
        <f>VLOOKUP($A87,racines_hs!$A$5:$R$632,12,FALSE)</f>
        <v>5.8353924299999999E-2</v>
      </c>
      <c r="M87" s="24">
        <f>VLOOKUP($A87,racines_hs!$A$5:$R$632,13,FALSE)</f>
        <v>6.0828469400000001E-2</v>
      </c>
      <c r="N87" s="24">
        <f>VLOOKUP($A87,racines_hs!$A$5:$R$632,14,FALSE)</f>
        <v>-2.3326530000000001E-3</v>
      </c>
      <c r="O87" s="24">
        <f>VLOOKUP($A87,racines_hs!$A$5:$R$632,15,FALSE)</f>
        <v>-9.9960630999999994E-2</v>
      </c>
      <c r="P87" s="24">
        <f>VLOOKUP($A87,racines_hs!$A$5:$R$632,16,FALSE)</f>
        <v>0.22504289220000001</v>
      </c>
      <c r="Q87" s="24">
        <f>VLOOKUP($A87,racines_hs!$A$5:$R$632,17,FALSE)</f>
        <v>7.7512976999999997E-3</v>
      </c>
      <c r="R87" s="24">
        <f>VLOOKUP($A87,racines_hs!$A$5:$R$632,18,FALSE)</f>
        <v>1.0075433199999999E-2</v>
      </c>
    </row>
    <row r="88" spans="1:18" ht="12" x14ac:dyDescent="0.2">
      <c r="A88" s="13" t="s">
        <v>2618</v>
      </c>
      <c r="B88" s="11" t="str">
        <f>VLOOKUP($A88,racines_hs!$A$5:$R$632,2,FALSE)</f>
        <v>Poses d'un défibrillateur cardiaque</v>
      </c>
      <c r="C88" s="22">
        <f>VLOOKUP($A88,racines_hs!$A$5:$R$632,3,FALSE)</f>
        <v>3212</v>
      </c>
      <c r="D88" s="23">
        <f>VLOOKUP($A88,racines_hs!$A$5:$R$632,4,FALSE)</f>
        <v>52911464.811999999</v>
      </c>
      <c r="E88" s="22">
        <f>VLOOKUP($A88,racines_hs!$A$5:$R$632,5,FALSE)</f>
        <v>3353</v>
      </c>
      <c r="F88" s="23">
        <f>VLOOKUP($A88,racines_hs!$A$5:$R$632,6,FALSE)</f>
        <v>55299400.283</v>
      </c>
      <c r="G88" s="22">
        <f>VLOOKUP($A88,racines_hs!$A$5:$R$632,7,FALSE)</f>
        <v>3569</v>
      </c>
      <c r="H88" s="23">
        <f>VLOOKUP($A88,racines_hs!$A$5:$R$632,8,FALSE)</f>
        <v>58703250.770999998</v>
      </c>
      <c r="I88" s="24">
        <f>VLOOKUP($A88,racines_hs!$A$5:$R$632,9,FALSE)</f>
        <v>4.5130776099999999E-2</v>
      </c>
      <c r="J88" s="24">
        <f>VLOOKUP($A88,racines_hs!$A$5:$R$632,10,FALSE)</f>
        <v>4.3897882899999997E-2</v>
      </c>
      <c r="K88" s="24">
        <f>VLOOKUP($A88,racines_hs!$A$5:$R$632,11,FALSE)</f>
        <v>1.1810477E-3</v>
      </c>
      <c r="L88" s="24">
        <f>VLOOKUP($A88,racines_hs!$A$5:$R$632,12,FALSE)</f>
        <v>6.1553117599999999E-2</v>
      </c>
      <c r="M88" s="24">
        <f>VLOOKUP($A88,racines_hs!$A$5:$R$632,13,FALSE)</f>
        <v>6.4419922500000004E-2</v>
      </c>
      <c r="N88" s="24">
        <f>VLOOKUP($A88,racines_hs!$A$5:$R$632,14,FALSE)</f>
        <v>-2.6933030000000002E-3</v>
      </c>
      <c r="O88" s="24">
        <f>VLOOKUP($A88,racines_hs!$A$5:$R$632,15,FALSE)</f>
        <v>-7.7305749999999999E-3</v>
      </c>
      <c r="P88" s="24">
        <f>VLOOKUP($A88,racines_hs!$A$5:$R$632,16,FALSE)</f>
        <v>0.2056677381</v>
      </c>
      <c r="Q88" s="24">
        <f>VLOOKUP($A88,racines_hs!$A$5:$R$632,17,FALSE)</f>
        <v>5.679522E-4</v>
      </c>
      <c r="R88" s="24">
        <f>VLOOKUP($A88,racines_hs!$A$5:$R$632,18,FALSE)</f>
        <v>8.7557916E-3</v>
      </c>
    </row>
    <row r="89" spans="1:18" ht="24.75" customHeight="1" x14ac:dyDescent="0.2">
      <c r="A89" s="13" t="s">
        <v>2866</v>
      </c>
      <c r="B89" s="11" t="str">
        <f>VLOOKUP($A89,racines_hs!$A$5:$R$632,2,FALSE)</f>
        <v>Interventions par voie transurétrale ou transcutanée pour lithiases urinaires</v>
      </c>
      <c r="C89" s="22">
        <f>VLOOKUP($A89,racines_hs!$A$5:$R$632,3,FALSE)</f>
        <v>32161</v>
      </c>
      <c r="D89" s="23">
        <f>VLOOKUP($A89,racines_hs!$A$5:$R$632,4,FALSE)</f>
        <v>35587336.368000001</v>
      </c>
      <c r="E89" s="22">
        <f>VLOOKUP($A89,racines_hs!$A$5:$R$632,5,FALSE)</f>
        <v>35577</v>
      </c>
      <c r="F89" s="23">
        <f>VLOOKUP($A89,racines_hs!$A$5:$R$632,6,FALSE)</f>
        <v>39213784.223999999</v>
      </c>
      <c r="G89" s="22">
        <f>VLOOKUP($A89,racines_hs!$A$5:$R$632,7,FALSE)</f>
        <v>38797</v>
      </c>
      <c r="H89" s="23">
        <f>VLOOKUP($A89,racines_hs!$A$5:$R$632,8,FALSE)</f>
        <v>42549811.674999997</v>
      </c>
      <c r="I89" s="24">
        <f>VLOOKUP($A89,racines_hs!$A$5:$R$632,9,FALSE)</f>
        <v>0.1019027617</v>
      </c>
      <c r="J89" s="24">
        <f>VLOOKUP($A89,racines_hs!$A$5:$R$632,10,FALSE)</f>
        <v>0.10621560269999999</v>
      </c>
      <c r="K89" s="24">
        <f>VLOOKUP($A89,racines_hs!$A$5:$R$632,11,FALSE)</f>
        <v>-3.898735E-3</v>
      </c>
      <c r="L89" s="24">
        <f>VLOOKUP($A89,racines_hs!$A$5:$R$632,12,FALSE)</f>
        <v>8.5072826200000007E-2</v>
      </c>
      <c r="M89" s="24">
        <f>VLOOKUP($A89,racines_hs!$A$5:$R$632,13,FALSE)</f>
        <v>9.0507912400000001E-2</v>
      </c>
      <c r="N89" s="24">
        <f>VLOOKUP($A89,racines_hs!$A$5:$R$632,14,FALSE)</f>
        <v>-4.9839949999999997E-3</v>
      </c>
      <c r="O89" s="24">
        <f>VLOOKUP($A89,racines_hs!$A$5:$R$632,15,FALSE)</f>
        <v>-0.115242833</v>
      </c>
      <c r="P89" s="24">
        <f>VLOOKUP($A89,racines_hs!$A$5:$R$632,16,FALSE)</f>
        <v>0.20156972889999999</v>
      </c>
      <c r="Q89" s="24">
        <f>VLOOKUP($A89,racines_hs!$A$5:$R$632,17,FALSE)</f>
        <v>6.1739534000000004E-3</v>
      </c>
      <c r="R89" s="24">
        <f>VLOOKUP($A89,racines_hs!$A$5:$R$632,18,FALSE)</f>
        <v>6.3464506000000002E-3</v>
      </c>
    </row>
    <row r="90" spans="1:18" ht="25.5" customHeight="1" x14ac:dyDescent="0.2">
      <c r="A90" s="13" t="s">
        <v>2623</v>
      </c>
      <c r="B90" s="11" t="str">
        <f>VLOOKUP($A90,racines_hs!$A$5:$R$632,2,FALSE)</f>
        <v>Endoprothèses vasculaires sans infarctus du myocarde</v>
      </c>
      <c r="C90" s="31">
        <f>VLOOKUP($A90,racines_hs!$A$5:$R$632,3,FALSE)</f>
        <v>65307</v>
      </c>
      <c r="D90" s="32">
        <f>VLOOKUP($A90,racines_hs!$A$5:$R$632,4,FALSE)</f>
        <v>133797235.90000001</v>
      </c>
      <c r="E90" s="31">
        <f>VLOOKUP($A90,racines_hs!$A$5:$R$632,5,FALSE)</f>
        <v>66754</v>
      </c>
      <c r="F90" s="32">
        <f>VLOOKUP($A90,racines_hs!$A$5:$R$632,6,FALSE)</f>
        <v>136038779.84999999</v>
      </c>
      <c r="G90" s="31">
        <f>VLOOKUP($A90,racines_hs!$A$5:$R$632,7,FALSE)</f>
        <v>68093</v>
      </c>
      <c r="H90" s="32">
        <f>VLOOKUP($A90,racines_hs!$A$5:$R$632,8,FALSE)</f>
        <v>138911030</v>
      </c>
      <c r="I90" s="33">
        <f>VLOOKUP($A90,racines_hs!$A$5:$R$632,9,FALSE)</f>
        <v>1.6753290399999999E-2</v>
      </c>
      <c r="J90" s="33">
        <f>VLOOKUP($A90,racines_hs!$A$5:$R$632,10,FALSE)</f>
        <v>2.2156889799999999E-2</v>
      </c>
      <c r="K90" s="33">
        <f>VLOOKUP($A90,racines_hs!$A$5:$R$632,11,FALSE)</f>
        <v>-5.2864679999999999E-3</v>
      </c>
      <c r="L90" s="33">
        <f>VLOOKUP($A90,racines_hs!$A$5:$R$632,12,FALSE)</f>
        <v>2.1113466000000001E-2</v>
      </c>
      <c r="M90" s="33">
        <f>VLOOKUP($A90,racines_hs!$A$5:$R$632,13,FALSE)</f>
        <v>2.0058723099999998E-2</v>
      </c>
      <c r="N90" s="33">
        <f>VLOOKUP($A90,racines_hs!$A$5:$R$632,14,FALSE)</f>
        <v>1.0340021E-3</v>
      </c>
      <c r="O90" s="33">
        <f>VLOOKUP($A90,racines_hs!$A$5:$R$632,15,FALSE)</f>
        <v>-4.7922408E-2</v>
      </c>
      <c r="P90" s="33">
        <f>VLOOKUP($A90,racines_hs!$A$5:$R$632,16,FALSE)</f>
        <v>0.1735473381</v>
      </c>
      <c r="Q90" s="33">
        <f>VLOOKUP($A90,racines_hs!$A$5:$R$632,17,FALSE)</f>
        <v>1.0835967E-2</v>
      </c>
      <c r="R90" s="33">
        <f>VLOOKUP($A90,racines_hs!$A$5:$R$632,18,FALSE)</f>
        <v>2.0719057499999999E-2</v>
      </c>
    </row>
    <row r="91" spans="1:18" ht="12.75" customHeight="1" x14ac:dyDescent="0.2">
      <c r="A91" s="30" t="s">
        <v>3105</v>
      </c>
    </row>
  </sheetData>
  <mergeCells count="3">
    <mergeCell ref="A12:B12"/>
    <mergeCell ref="A46:B46"/>
    <mergeCell ref="A80:B80"/>
  </mergeCells>
  <pageMargins left="0.70866141732283472" right="0.70866141732283472" top="0.74803149606299213" bottom="0.74803149606299213" header="0.31496062992125984" footer="0.31496062992125984"/>
  <pageSetup paperSize="9" scale="55" orientation="landscape" r:id="rId1"/>
  <headerFooter>
    <oddHeader>&amp;CPartie 1 &amp;K2092C6Analyse de l’activité de MCO&amp;REx OQN</oddHeader>
  </headerFooter>
  <rowBreaks count="1" manualBreakCount="1">
    <brk id="44" max="17" man="1"/>
  </rowBreaks>
  <colBreaks count="1" manualBreakCount="1">
    <brk id="18"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8:V28"/>
  <sheetViews>
    <sheetView view="pageBreakPreview" zoomScale="60" zoomScaleNormal="100" workbookViewId="0">
      <selection activeCell="D18" sqref="D18:I18"/>
    </sheetView>
  </sheetViews>
  <sheetFormatPr baseColWidth="10" defaultColWidth="9.140625" defaultRowHeight="12.75" x14ac:dyDescent="0.2"/>
  <cols>
    <col min="1" max="1" width="21.7109375" style="84" customWidth="1"/>
    <col min="2" max="7" width="10.7109375" style="84" customWidth="1"/>
    <col min="8" max="13" width="9.7109375" style="85" customWidth="1"/>
    <col min="14" max="15" width="10.7109375" style="85" customWidth="1"/>
    <col min="16" max="17" width="9.7109375" style="85" customWidth="1"/>
    <col min="18" max="20" width="9.140625" style="84"/>
    <col min="21" max="21" width="14.85546875" style="84" customWidth="1"/>
    <col min="22" max="16384" width="9.140625" style="84"/>
  </cols>
  <sheetData>
    <row r="8" spans="1:22" ht="34.5" customHeight="1" x14ac:dyDescent="0.2"/>
    <row r="11" spans="1:22" ht="56.25" x14ac:dyDescent="0.2">
      <c r="A11" s="52" t="s">
        <v>3143</v>
      </c>
      <c r="B11" s="3" t="s">
        <v>3090</v>
      </c>
      <c r="C11" s="3" t="s">
        <v>3091</v>
      </c>
      <c r="D11" s="3" t="s">
        <v>3092</v>
      </c>
      <c r="E11" s="3" t="s">
        <v>3093</v>
      </c>
      <c r="F11" s="3" t="s">
        <v>3094</v>
      </c>
      <c r="G11" s="3" t="s">
        <v>3095</v>
      </c>
      <c r="H11" s="3" t="s">
        <v>3096</v>
      </c>
      <c r="I11" s="3" t="s">
        <v>3097</v>
      </c>
      <c r="J11" s="3" t="s">
        <v>3098</v>
      </c>
      <c r="K11" s="3" t="s">
        <v>3099</v>
      </c>
      <c r="L11" s="3" t="s">
        <v>3100</v>
      </c>
      <c r="M11" s="3" t="s">
        <v>3101</v>
      </c>
      <c r="N11" s="104" t="s">
        <v>3218</v>
      </c>
      <c r="O11" s="3" t="s">
        <v>3102</v>
      </c>
      <c r="P11" s="3" t="s">
        <v>3103</v>
      </c>
      <c r="Q11" s="3" t="s">
        <v>3104</v>
      </c>
    </row>
    <row r="12" spans="1:22" x14ac:dyDescent="0.2">
      <c r="A12" s="2" t="s">
        <v>3138</v>
      </c>
      <c r="B12" s="39">
        <v>460183</v>
      </c>
      <c r="C12" s="40">
        <v>1395724951.7</v>
      </c>
      <c r="D12" s="39">
        <v>464038</v>
      </c>
      <c r="E12" s="40">
        <v>1409372678.5999999</v>
      </c>
      <c r="F12" s="39">
        <v>464310</v>
      </c>
      <c r="G12" s="40">
        <v>1428393400.7</v>
      </c>
      <c r="H12" s="41">
        <v>9.7782352000000006E-3</v>
      </c>
      <c r="I12" s="41">
        <v>8.3771022000000001E-3</v>
      </c>
      <c r="J12" s="41">
        <v>1.3894930999999999E-3</v>
      </c>
      <c r="K12" s="41">
        <v>1.34958783E-2</v>
      </c>
      <c r="L12" s="41">
        <v>5.8615890000000002E-4</v>
      </c>
      <c r="M12" s="41">
        <v>1.29021567E-2</v>
      </c>
      <c r="N12" s="106">
        <f>(F12-D12)/($F$14-$D$14)</f>
        <v>-9.7347983250420534E-3</v>
      </c>
      <c r="O12" s="106">
        <f>(G12-E12)/($G$14-$E$14)</f>
        <v>1.1492716643472258</v>
      </c>
      <c r="P12" s="106">
        <f>F12/$F$14</f>
        <v>7.3887886339549139E-2</v>
      </c>
      <c r="Q12" s="106">
        <f>G12/$G$14</f>
        <v>0.2130497847455359</v>
      </c>
    </row>
    <row r="13" spans="1:22" x14ac:dyDescent="0.2">
      <c r="A13" s="2" t="s">
        <v>3139</v>
      </c>
      <c r="B13" s="43">
        <v>5793792</v>
      </c>
      <c r="C13" s="44">
        <v>5216564213.5</v>
      </c>
      <c r="D13" s="43">
        <v>5847883</v>
      </c>
      <c r="E13" s="44">
        <v>5278582332.8999996</v>
      </c>
      <c r="F13" s="43">
        <v>5819670</v>
      </c>
      <c r="G13" s="44">
        <v>5276111851</v>
      </c>
      <c r="H13" s="45">
        <v>1.18886909E-2</v>
      </c>
      <c r="I13" s="45">
        <v>9.3360273000000008E-3</v>
      </c>
      <c r="J13" s="45">
        <v>2.5290523000000001E-3</v>
      </c>
      <c r="K13" s="45">
        <v>-4.6801999999999998E-4</v>
      </c>
      <c r="L13" s="45">
        <v>-4.8244810000000003E-3</v>
      </c>
      <c r="M13" s="45">
        <v>4.3775804999999996E-3</v>
      </c>
      <c r="N13" s="107">
        <f>(F13-D13)/($F$14-$D$14)</f>
        <v>1.009734798325042</v>
      </c>
      <c r="O13" s="107">
        <f>(G13-E13)/($G$14-$E$14)</f>
        <v>-0.14927166434718253</v>
      </c>
      <c r="P13" s="107">
        <f>F13/$F$14</f>
        <v>0.92611211366045088</v>
      </c>
      <c r="Q13" s="107">
        <f>G13/$G$14</f>
        <v>0.78695021525446407</v>
      </c>
    </row>
    <row r="14" spans="1:22" x14ac:dyDescent="0.2">
      <c r="A14" s="1" t="s">
        <v>3260</v>
      </c>
      <c r="B14" s="47">
        <f t="shared" ref="B14:G14" si="0">SUM(B12:B13)</f>
        <v>6253975</v>
      </c>
      <c r="C14" s="48">
        <f t="shared" si="0"/>
        <v>6612289165.1999998</v>
      </c>
      <c r="D14" s="47">
        <f t="shared" si="0"/>
        <v>6311921</v>
      </c>
      <c r="E14" s="48">
        <f t="shared" si="0"/>
        <v>6687955011.5</v>
      </c>
      <c r="F14" s="47">
        <f>SUM(F12:F13)</f>
        <v>6283980</v>
      </c>
      <c r="G14" s="48">
        <f t="shared" si="0"/>
        <v>6704505251.6999998</v>
      </c>
      <c r="H14" s="49">
        <f>E14/C14-1</f>
        <v>1.1443214960746628E-2</v>
      </c>
      <c r="I14" s="49">
        <f>D14/B14-1</f>
        <v>9.2654671628844554E-3</v>
      </c>
      <c r="J14" s="49">
        <f>(1+H14)/(1+I14)-1</f>
        <v>2.1577551880220813E-3</v>
      </c>
      <c r="K14" s="49">
        <f>G14/E14-1</f>
        <v>2.4746339010268681E-3</v>
      </c>
      <c r="L14" s="49">
        <f>F14/D14-1</f>
        <v>-4.426703059179582E-3</v>
      </c>
      <c r="M14" s="49">
        <f>(1+K14)/(1+L14)-1</f>
        <v>6.9320229674829648E-3</v>
      </c>
      <c r="N14" s="108">
        <f>(F14-D14)/($F$14-$D$14)</f>
        <v>1</v>
      </c>
      <c r="O14" s="108">
        <f>(G14-E14)/($G$14-$E$14)</f>
        <v>1</v>
      </c>
      <c r="P14" s="108">
        <f>F14/$F$14</f>
        <v>1</v>
      </c>
      <c r="Q14" s="108">
        <f>G14/$G$14</f>
        <v>1</v>
      </c>
    </row>
    <row r="15" spans="1:22" x14ac:dyDescent="0.2">
      <c r="A15" s="30" t="s">
        <v>3105</v>
      </c>
      <c r="R15" s="85"/>
    </row>
    <row r="16" spans="1:22" x14ac:dyDescent="0.2">
      <c r="R16" s="85"/>
      <c r="V16" s="85"/>
    </row>
    <row r="17" spans="2:22" x14ac:dyDescent="0.2">
      <c r="B17" s="34"/>
      <c r="P17" s="84"/>
      <c r="V17" s="85"/>
    </row>
    <row r="18" spans="2:22" x14ac:dyDescent="0.2">
      <c r="C18" s="34"/>
      <c r="D18" s="188" t="s">
        <v>3255</v>
      </c>
      <c r="E18" s="188"/>
      <c r="F18" s="188"/>
      <c r="G18" s="188"/>
      <c r="H18" s="188"/>
      <c r="I18" s="188"/>
      <c r="O18" s="84"/>
      <c r="P18" s="86"/>
    </row>
    <row r="19" spans="2:22" x14ac:dyDescent="0.2">
      <c r="P19" s="86"/>
      <c r="V19" s="85"/>
    </row>
    <row r="20" spans="2:22" x14ac:dyDescent="0.2">
      <c r="O20" s="84"/>
      <c r="P20" s="86"/>
      <c r="V20" s="85"/>
    </row>
    <row r="21" spans="2:22" x14ac:dyDescent="0.2">
      <c r="O21" s="84"/>
      <c r="P21" s="86"/>
    </row>
    <row r="23" spans="2:22" x14ac:dyDescent="0.2">
      <c r="Q23" s="84"/>
      <c r="R23" s="85"/>
    </row>
    <row r="24" spans="2:22" x14ac:dyDescent="0.2">
      <c r="O24" s="84"/>
    </row>
    <row r="25" spans="2:22" x14ac:dyDescent="0.2">
      <c r="D25" s="147"/>
      <c r="E25" s="147"/>
      <c r="O25" s="84"/>
    </row>
    <row r="26" spans="2:22" x14ac:dyDescent="0.2">
      <c r="D26" s="147"/>
      <c r="E26" s="147"/>
    </row>
    <row r="27" spans="2:22" x14ac:dyDescent="0.2">
      <c r="D27" s="147"/>
      <c r="E27" s="147"/>
    </row>
    <row r="28" spans="2:22" x14ac:dyDescent="0.2">
      <c r="D28" s="147"/>
      <c r="E28" s="147"/>
    </row>
  </sheetData>
  <mergeCells count="1">
    <mergeCell ref="D18:I18"/>
  </mergeCells>
  <pageMargins left="0.70866141732283472" right="0.70866141732283472" top="0.74803149606299213" bottom="0.74803149606299213" header="0.31496062992125984" footer="0.31496062992125984"/>
  <pageSetup paperSize="9" scale="72" orientation="landscape" r:id="rId1"/>
  <headerFooter>
    <oddHeader>&amp;CPartie 1 &amp;K2092C6Analyse de l’activité de MCO&amp;REx OQN</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5:Q37"/>
  <sheetViews>
    <sheetView view="pageBreakPreview" topLeftCell="A9" zoomScale="60" zoomScaleNormal="100" workbookViewId="0">
      <selection activeCell="P23" sqref="P23"/>
    </sheetView>
  </sheetViews>
  <sheetFormatPr baseColWidth="10" defaultColWidth="9.140625" defaultRowHeight="12.75" x14ac:dyDescent="0.2"/>
  <cols>
    <col min="1" max="1" width="21.7109375" style="84" customWidth="1"/>
    <col min="2" max="7" width="10.7109375" style="84" customWidth="1"/>
    <col min="8" max="13" width="9.7109375" style="85" customWidth="1"/>
    <col min="14" max="15" width="10.7109375" style="85" customWidth="1"/>
    <col min="16" max="17" width="9.7109375" style="85" customWidth="1"/>
    <col min="18" max="16384" width="9.140625" style="84"/>
  </cols>
  <sheetData>
    <row r="5" spans="1:17" ht="63" customHeight="1" x14ac:dyDescent="0.2"/>
    <row r="11" spans="1:17" ht="56.25" x14ac:dyDescent="0.2">
      <c r="A11" s="52" t="s">
        <v>3228</v>
      </c>
      <c r="B11" s="3" t="s">
        <v>3090</v>
      </c>
      <c r="C11" s="3" t="s">
        <v>3091</v>
      </c>
      <c r="D11" s="3" t="s">
        <v>3092</v>
      </c>
      <c r="E11" s="3" t="s">
        <v>3093</v>
      </c>
      <c r="F11" s="3" t="s">
        <v>3094</v>
      </c>
      <c r="G11" s="3" t="s">
        <v>3095</v>
      </c>
      <c r="H11" s="3" t="s">
        <v>3096</v>
      </c>
      <c r="I11" s="3" t="s">
        <v>3097</v>
      </c>
      <c r="J11" s="3" t="s">
        <v>3098</v>
      </c>
      <c r="K11" s="3" t="s">
        <v>3099</v>
      </c>
      <c r="L11" s="3" t="s">
        <v>3100</v>
      </c>
      <c r="M11" s="3" t="s">
        <v>3101</v>
      </c>
      <c r="N11" s="104" t="s">
        <v>3218</v>
      </c>
      <c r="O11" s="3" t="s">
        <v>3102</v>
      </c>
      <c r="P11" s="3" t="s">
        <v>3103</v>
      </c>
      <c r="Q11" s="3" t="s">
        <v>3104</v>
      </c>
    </row>
    <row r="12" spans="1:17" x14ac:dyDescent="0.2">
      <c r="A12" s="2" t="s">
        <v>3142</v>
      </c>
      <c r="B12" s="39">
        <f t="shared" ref="B12:G12" si="0">B15-B13-B14</f>
        <v>5877358</v>
      </c>
      <c r="C12" s="40">
        <f t="shared" si="0"/>
        <v>5832679722.749999</v>
      </c>
      <c r="D12" s="39">
        <f t="shared" si="0"/>
        <v>5926413</v>
      </c>
      <c r="E12" s="40">
        <f t="shared" si="0"/>
        <v>5891242493.8500004</v>
      </c>
      <c r="F12" s="39">
        <f t="shared" si="0"/>
        <v>5890425</v>
      </c>
      <c r="G12" s="40">
        <f t="shared" si="0"/>
        <v>5893214901.3000002</v>
      </c>
      <c r="H12" s="41">
        <f>E12/C12-1</f>
        <v>1.0040457196986319E-2</v>
      </c>
      <c r="I12" s="41">
        <f>D12/B12-1</f>
        <v>8.3464372937636089E-3</v>
      </c>
      <c r="J12" s="41">
        <f>(1+H12)/(1+I12)-1</f>
        <v>1.6799979060462267E-3</v>
      </c>
      <c r="K12" s="41">
        <f>G12/E12-1</f>
        <v>3.3480330372737122E-4</v>
      </c>
      <c r="L12" s="41">
        <f>F12/D12-1</f>
        <v>-6.0724758804355794E-3</v>
      </c>
      <c r="M12" s="41">
        <f>(1+K12)/(1+L12)-1</f>
        <v>6.4464249441513743E-3</v>
      </c>
      <c r="N12" s="106">
        <f>(F12-D12)/($F$15-$D$15)</f>
        <v>1.2879997136824022</v>
      </c>
      <c r="O12" s="106">
        <f>(G12-E12)/($G$15-$E$15)</f>
        <v>0.11917696747882184</v>
      </c>
      <c r="P12" s="106">
        <f>F12/$F$15</f>
        <v>0.93737169755473437</v>
      </c>
      <c r="Q12" s="106">
        <f>G12/$G$15</f>
        <v>0.87899325603566514</v>
      </c>
    </row>
    <row r="13" spans="1:17" x14ac:dyDescent="0.2">
      <c r="A13" s="2" t="s">
        <v>3140</v>
      </c>
      <c r="B13" s="43">
        <v>84833</v>
      </c>
      <c r="C13" s="44">
        <v>195983769</v>
      </c>
      <c r="D13" s="43">
        <v>87529</v>
      </c>
      <c r="E13" s="44">
        <v>198820271.31</v>
      </c>
      <c r="F13" s="43">
        <v>89755</v>
      </c>
      <c r="G13" s="44">
        <v>204052760.68000001</v>
      </c>
      <c r="H13" s="45">
        <v>1.4473149100000001E-2</v>
      </c>
      <c r="I13" s="45">
        <v>3.1780085600000001E-2</v>
      </c>
      <c r="J13" s="45">
        <v>-1.6773862E-2</v>
      </c>
      <c r="K13" s="45">
        <v>2.63176855E-2</v>
      </c>
      <c r="L13" s="45">
        <v>2.5431571300000001E-2</v>
      </c>
      <c r="M13" s="45">
        <v>8.6413790000000005E-4</v>
      </c>
      <c r="N13" s="107">
        <f t="shared" ref="N13:N15" si="1">(F13-D13)/($F$15-$D$15)</f>
        <v>-7.9667871586557387E-2</v>
      </c>
      <c r="O13" s="107">
        <f t="shared" ref="O13:O15" si="2">(G13-E13)/($G$15-$E$15)</f>
        <v>0.31615790919965947</v>
      </c>
      <c r="P13" s="107">
        <f t="shared" ref="P13:P15" si="3">F13/$F$15</f>
        <v>1.4283145395115835E-2</v>
      </c>
      <c r="Q13" s="107">
        <f t="shared" ref="Q13:Q15" si="4">G13/$G$15</f>
        <v>3.0435170533763128E-2</v>
      </c>
    </row>
    <row r="14" spans="1:17" x14ac:dyDescent="0.2">
      <c r="A14" s="2" t="s">
        <v>3141</v>
      </c>
      <c r="B14" s="43">
        <v>291784</v>
      </c>
      <c r="C14" s="44">
        <v>583625673.54999995</v>
      </c>
      <c r="D14" s="43">
        <v>297979</v>
      </c>
      <c r="E14" s="44">
        <v>597892246.24000001</v>
      </c>
      <c r="F14" s="43">
        <v>303800</v>
      </c>
      <c r="G14" s="44">
        <v>607237589.72000003</v>
      </c>
      <c r="H14" s="45">
        <v>2.44447312E-2</v>
      </c>
      <c r="I14" s="45">
        <v>2.12314589E-2</v>
      </c>
      <c r="J14" s="45">
        <v>3.1464682E-3</v>
      </c>
      <c r="K14" s="45">
        <v>1.5630481099999999E-2</v>
      </c>
      <c r="L14" s="45">
        <v>1.95349337E-2</v>
      </c>
      <c r="M14" s="45">
        <v>-3.8296409999999999E-3</v>
      </c>
      <c r="N14" s="107">
        <f t="shared" si="1"/>
        <v>-0.20833184209584482</v>
      </c>
      <c r="O14" s="107">
        <f t="shared" si="2"/>
        <v>0.5646651233214971</v>
      </c>
      <c r="P14" s="107">
        <f t="shared" si="3"/>
        <v>4.8345157050149745E-2</v>
      </c>
      <c r="Q14" s="107">
        <f t="shared" si="4"/>
        <v>9.0571573430571678E-2</v>
      </c>
    </row>
    <row r="15" spans="1:17" x14ac:dyDescent="0.2">
      <c r="A15" s="1" t="s">
        <v>3260</v>
      </c>
      <c r="B15" s="47">
        <v>6253975</v>
      </c>
      <c r="C15" s="48">
        <v>6612289165.2999992</v>
      </c>
      <c r="D15" s="47">
        <v>6311921</v>
      </c>
      <c r="E15" s="48">
        <v>6687955011.4000006</v>
      </c>
      <c r="F15" s="47">
        <v>6283980</v>
      </c>
      <c r="G15" s="48">
        <v>6704505251.7000008</v>
      </c>
      <c r="H15" s="49">
        <v>1.1443214930327184E-2</v>
      </c>
      <c r="I15" s="49">
        <v>9.2654671628844554E-3</v>
      </c>
      <c r="J15" s="49">
        <v>2.1577551578817467E-3</v>
      </c>
      <c r="K15" s="49">
        <v>2.4746339160159891E-3</v>
      </c>
      <c r="L15" s="49">
        <v>-4.426703059179582E-3</v>
      </c>
      <c r="M15" s="49">
        <v>6.9320229825386992E-3</v>
      </c>
      <c r="N15" s="108">
        <f t="shared" si="1"/>
        <v>1</v>
      </c>
      <c r="O15" s="108">
        <f t="shared" si="2"/>
        <v>1</v>
      </c>
      <c r="P15" s="108">
        <f t="shared" si="3"/>
        <v>1</v>
      </c>
      <c r="Q15" s="108">
        <f t="shared" si="4"/>
        <v>1</v>
      </c>
    </row>
    <row r="16" spans="1:17" x14ac:dyDescent="0.2">
      <c r="A16" s="30" t="s">
        <v>3105</v>
      </c>
    </row>
    <row r="19" spans="2:17" x14ac:dyDescent="0.2">
      <c r="B19" s="166" t="s">
        <v>3244</v>
      </c>
      <c r="C19" s="166"/>
      <c r="D19" s="166"/>
      <c r="E19" s="166"/>
      <c r="F19" s="166"/>
      <c r="H19" s="84"/>
      <c r="I19" s="166" t="s">
        <v>3245</v>
      </c>
      <c r="J19" s="166"/>
      <c r="K19" s="166"/>
      <c r="L19" s="166"/>
      <c r="M19" s="166"/>
      <c r="Q19" s="84"/>
    </row>
    <row r="20" spans="2:17" x14ac:dyDescent="0.2">
      <c r="H20" s="84"/>
    </row>
    <row r="21" spans="2:17" x14ac:dyDescent="0.2">
      <c r="H21" s="84"/>
    </row>
    <row r="22" spans="2:17" x14ac:dyDescent="0.2">
      <c r="H22" s="84"/>
    </row>
    <row r="23" spans="2:17" x14ac:dyDescent="0.2">
      <c r="H23" s="84"/>
    </row>
    <row r="24" spans="2:17" x14ac:dyDescent="0.2">
      <c r="H24" s="84"/>
    </row>
    <row r="25" spans="2:17" x14ac:dyDescent="0.2">
      <c r="D25" s="147"/>
      <c r="E25" s="147"/>
      <c r="H25" s="84"/>
    </row>
    <row r="26" spans="2:17" x14ac:dyDescent="0.2">
      <c r="D26" s="147"/>
      <c r="E26" s="147"/>
      <c r="H26" s="84"/>
    </row>
    <row r="27" spans="2:17" x14ac:dyDescent="0.2">
      <c r="D27" s="147"/>
      <c r="E27" s="147"/>
      <c r="H27" s="84"/>
    </row>
    <row r="28" spans="2:17" x14ac:dyDescent="0.2">
      <c r="D28" s="147"/>
      <c r="E28" s="147"/>
      <c r="H28" s="84"/>
    </row>
    <row r="29" spans="2:17" x14ac:dyDescent="0.2">
      <c r="H29" s="84"/>
    </row>
    <row r="30" spans="2:17" x14ac:dyDescent="0.2">
      <c r="H30" s="84"/>
    </row>
    <row r="31" spans="2:17" x14ac:dyDescent="0.2">
      <c r="H31" s="84"/>
    </row>
    <row r="32" spans="2:17" x14ac:dyDescent="0.2">
      <c r="H32" s="84"/>
    </row>
    <row r="33" spans="8:8" x14ac:dyDescent="0.2">
      <c r="H33" s="84"/>
    </row>
    <row r="34" spans="8:8" x14ac:dyDescent="0.2">
      <c r="H34" s="84"/>
    </row>
    <row r="35" spans="8:8" x14ac:dyDescent="0.2">
      <c r="H35" s="84"/>
    </row>
    <row r="36" spans="8:8" x14ac:dyDescent="0.2">
      <c r="H36" s="84"/>
    </row>
    <row r="37" spans="8:8" x14ac:dyDescent="0.2">
      <c r="H37" s="84"/>
    </row>
  </sheetData>
  <mergeCells count="2">
    <mergeCell ref="B19:F19"/>
    <mergeCell ref="I19:M19"/>
  </mergeCells>
  <pageMargins left="0.70866141732283472" right="0.70866141732283472" top="0.74803149606299213" bottom="0.74803149606299213" header="0.31496062992125984" footer="0.31496062992125984"/>
  <pageSetup paperSize="9" scale="72" orientation="landscape" r:id="rId1"/>
  <headerFooter>
    <oddHeader>&amp;CPartie 1 &amp;K2092C6Analyse de l’activité de MCO&amp;REx OQN</oddHead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R91"/>
  <sheetViews>
    <sheetView view="pageBreakPreview" zoomScale="60" zoomScaleNormal="100" workbookViewId="0">
      <selection activeCell="Y87" sqref="Y87"/>
    </sheetView>
  </sheetViews>
  <sheetFormatPr baseColWidth="10" defaultColWidth="9.140625" defaultRowHeight="12.75" x14ac:dyDescent="0.2"/>
  <cols>
    <col min="1" max="1" width="6.7109375" style="4" customWidth="1"/>
    <col min="2" max="2" width="30.7109375" style="4" customWidth="1"/>
    <col min="3" max="8" width="10.7109375" style="4" customWidth="1"/>
    <col min="9" max="14" width="9.7109375" style="5" customWidth="1"/>
    <col min="15" max="16" width="10.7109375" style="5" customWidth="1"/>
    <col min="17" max="18" width="9.7109375" style="5" customWidth="1"/>
    <col min="19" max="16384" width="9.140625" style="4"/>
  </cols>
  <sheetData>
    <row r="1" spans="1:18" s="12" customFormat="1" ht="12.75" customHeight="1" x14ac:dyDescent="0.2">
      <c r="I1" s="15"/>
      <c r="J1" s="15"/>
      <c r="K1" s="15"/>
      <c r="L1" s="15"/>
      <c r="M1" s="15"/>
      <c r="N1" s="15"/>
      <c r="O1" s="15"/>
      <c r="P1" s="15"/>
      <c r="Q1" s="15"/>
      <c r="R1" s="15"/>
    </row>
    <row r="2" spans="1:18" s="12" customFormat="1" ht="12.75" customHeight="1" x14ac:dyDescent="0.2">
      <c r="I2" s="15"/>
      <c r="J2" s="15"/>
      <c r="K2" s="15"/>
      <c r="L2" s="15"/>
      <c r="M2" s="15"/>
      <c r="N2" s="15"/>
      <c r="O2" s="15"/>
      <c r="P2" s="15"/>
      <c r="Q2" s="15"/>
      <c r="R2" s="15"/>
    </row>
    <row r="3" spans="1:18" s="12" customFormat="1" ht="12.75" customHeight="1" x14ac:dyDescent="0.2">
      <c r="I3" s="15"/>
      <c r="J3" s="15"/>
      <c r="K3" s="15"/>
      <c r="L3" s="15"/>
      <c r="M3" s="15"/>
      <c r="N3" s="15"/>
      <c r="O3" s="15"/>
      <c r="P3" s="15"/>
      <c r="Q3" s="15"/>
      <c r="R3" s="15"/>
    </row>
    <row r="4" spans="1:18" s="12" customFormat="1" ht="12.75" customHeight="1" x14ac:dyDescent="0.2">
      <c r="I4" s="15"/>
      <c r="J4" s="15"/>
      <c r="K4" s="15"/>
      <c r="L4" s="15"/>
      <c r="M4" s="15"/>
      <c r="N4" s="15"/>
      <c r="O4" s="15"/>
      <c r="P4" s="15"/>
      <c r="Q4" s="15"/>
      <c r="R4" s="15"/>
    </row>
    <row r="5" spans="1:18" s="12" customFormat="1" ht="12.75" customHeight="1" x14ac:dyDescent="0.2">
      <c r="I5" s="15"/>
      <c r="J5" s="15"/>
      <c r="K5" s="15"/>
      <c r="L5" s="15"/>
      <c r="M5" s="15"/>
      <c r="N5" s="15"/>
      <c r="O5" s="15"/>
      <c r="P5" s="15"/>
      <c r="Q5" s="15"/>
      <c r="R5" s="15"/>
    </row>
    <row r="6" spans="1:18" s="12" customFormat="1" ht="12.75" customHeight="1" x14ac:dyDescent="0.2">
      <c r="I6" s="15"/>
      <c r="J6" s="15"/>
      <c r="K6" s="15"/>
      <c r="L6" s="15"/>
      <c r="M6" s="15"/>
      <c r="N6" s="15"/>
      <c r="O6" s="15"/>
      <c r="P6" s="15"/>
      <c r="Q6" s="15"/>
      <c r="R6" s="15"/>
    </row>
    <row r="7" spans="1:18" s="12" customFormat="1" ht="12.75" customHeight="1" x14ac:dyDescent="0.2">
      <c r="I7" s="15"/>
      <c r="J7" s="15"/>
      <c r="K7" s="15"/>
      <c r="L7" s="15"/>
      <c r="M7" s="15"/>
      <c r="N7" s="15"/>
      <c r="O7" s="15"/>
      <c r="P7" s="15"/>
      <c r="Q7" s="15"/>
      <c r="R7" s="15"/>
    </row>
    <row r="8" spans="1:18" s="12" customFormat="1" ht="12.75" customHeight="1" x14ac:dyDescent="0.2">
      <c r="I8" s="15"/>
      <c r="J8" s="15"/>
      <c r="K8" s="15"/>
      <c r="L8" s="15"/>
      <c r="M8" s="15"/>
      <c r="N8" s="15"/>
      <c r="O8" s="15"/>
      <c r="P8" s="15"/>
      <c r="Q8" s="15"/>
      <c r="R8" s="15"/>
    </row>
    <row r="9" spans="1:18" s="12" customFormat="1" ht="12.75" customHeight="1" x14ac:dyDescent="0.2">
      <c r="I9" s="15"/>
      <c r="J9" s="15"/>
      <c r="K9" s="15"/>
      <c r="L9" s="15"/>
      <c r="M9" s="15"/>
      <c r="N9" s="15"/>
      <c r="O9" s="15"/>
      <c r="P9" s="15"/>
      <c r="Q9" s="15"/>
      <c r="R9" s="15"/>
    </row>
    <row r="11" spans="1:18" x14ac:dyDescent="0.2">
      <c r="A11" s="38" t="s">
        <v>3247</v>
      </c>
    </row>
    <row r="12" spans="1:18" ht="56.25" x14ac:dyDescent="0.2">
      <c r="A12" s="186" t="s">
        <v>2167</v>
      </c>
      <c r="B12" s="187"/>
      <c r="C12" s="87" t="s">
        <v>3090</v>
      </c>
      <c r="D12" s="11" t="s">
        <v>3091</v>
      </c>
      <c r="E12" s="11" t="s">
        <v>3092</v>
      </c>
      <c r="F12" s="11" t="s">
        <v>3093</v>
      </c>
      <c r="G12" s="11" t="s">
        <v>3094</v>
      </c>
      <c r="H12" s="11" t="s">
        <v>3095</v>
      </c>
      <c r="I12" s="11" t="s">
        <v>3096</v>
      </c>
      <c r="J12" s="11" t="s">
        <v>3097</v>
      </c>
      <c r="K12" s="11" t="s">
        <v>3098</v>
      </c>
      <c r="L12" s="11" t="s">
        <v>3099</v>
      </c>
      <c r="M12" s="11" t="s">
        <v>3100</v>
      </c>
      <c r="N12" s="11" t="s">
        <v>3101</v>
      </c>
      <c r="O12" s="104" t="s">
        <v>3218</v>
      </c>
      <c r="P12" s="11" t="s">
        <v>3102</v>
      </c>
      <c r="Q12" s="11" t="s">
        <v>3103</v>
      </c>
      <c r="R12" s="11" t="s">
        <v>3104</v>
      </c>
    </row>
    <row r="13" spans="1:18" ht="22.5" x14ac:dyDescent="0.2">
      <c r="A13" s="13" t="s">
        <v>1102</v>
      </c>
      <c r="B13" s="11" t="str">
        <f>VLOOKUP($A13,GHM_hs!$A$5:$R$2421,2,FALSE)</f>
        <v>Ménisectomie sous arthroscopie, en ambulatoire</v>
      </c>
      <c r="C13" s="19">
        <f>VLOOKUP($A13,GHM_hs!$A$5:$R$2421,3,FALSE)</f>
        <v>68631</v>
      </c>
      <c r="D13" s="20">
        <f>VLOOKUP($A13,GHM_hs!$A$5:$R$2421,4,FALSE)</f>
        <v>41133875.928999998</v>
      </c>
      <c r="E13" s="19">
        <f>VLOOKUP($A13,GHM_hs!$A$5:$R$2421,5,FALSE)</f>
        <v>69331</v>
      </c>
      <c r="F13" s="20">
        <f>VLOOKUP($A13,GHM_hs!$A$5:$R$2421,6,FALSE)</f>
        <v>41560354.077</v>
      </c>
      <c r="G13" s="19">
        <f>VLOOKUP($A13,GHM_hs!$A$5:$R$2421,7,FALSE)</f>
        <v>66607</v>
      </c>
      <c r="H13" s="20">
        <f>VLOOKUP($A13,GHM_hs!$A$5:$R$2421,8,FALSE)</f>
        <v>39951149.175999999</v>
      </c>
      <c r="I13" s="115">
        <f>VLOOKUP($A13,GHM_hs!$A$5:$R$2421,9,FALSE)</f>
        <v>1.0368051600000001E-2</v>
      </c>
      <c r="J13" s="115">
        <f>VLOOKUP($A13,GHM_hs!$A$5:$R$2421,10,FALSE)</f>
        <v>1.0199472500000001E-2</v>
      </c>
      <c r="K13" s="115">
        <f>VLOOKUP($A13,GHM_hs!$A$5:$R$2421,11,FALSE)</f>
        <v>1.6687700000000001E-4</v>
      </c>
      <c r="L13" s="115">
        <f>VLOOKUP($A13,GHM_hs!$A$5:$R$2421,12,FALSE)</f>
        <v>-3.8719710999999997E-2</v>
      </c>
      <c r="M13" s="115">
        <f>VLOOKUP($A13,GHM_hs!$A$5:$R$2421,13,FALSE)</f>
        <v>-3.9289784000000001E-2</v>
      </c>
      <c r="N13" s="115">
        <f>VLOOKUP($A13,GHM_hs!$A$5:$R$2421,14,FALSE)</f>
        <v>5.9338679999999995E-4</v>
      </c>
      <c r="O13" s="21">
        <f>VLOOKUP($A13,GHM_hs!$A$5:$R$2421,15,FALSE)</f>
        <v>9.7491142000000003E-2</v>
      </c>
      <c r="P13" s="21">
        <f>VLOOKUP($A13,GHM_hs!$A$5:$R$2421,16,FALSE)</f>
        <v>-9.7231513000000006E-2</v>
      </c>
      <c r="Q13" s="21">
        <f>VLOOKUP($A13,GHM_hs!$A$5:$R$2421,17,FALSE)</f>
        <v>1.0599492699999999E-2</v>
      </c>
      <c r="R13" s="21">
        <f>VLOOKUP($A13,GHM_hs!$A$5:$R$2421,18,FALSE)</f>
        <v>5.9588512000000003E-3</v>
      </c>
    </row>
    <row r="14" spans="1:18" ht="22.5" x14ac:dyDescent="0.2">
      <c r="A14" s="13" t="s">
        <v>598</v>
      </c>
      <c r="B14" s="11" t="str">
        <f>VLOOKUP($A14,GHM_hs!$A$5:$R$2421,2,FALSE)</f>
        <v>Ligatures de veines et éveinages, en ambulatoire</v>
      </c>
      <c r="C14" s="22">
        <f>VLOOKUP($A14,GHM_hs!$A$5:$R$2421,3,FALSE)</f>
        <v>67692</v>
      </c>
      <c r="D14" s="23">
        <f>VLOOKUP($A14,GHM_hs!$A$5:$R$2421,4,FALSE)</f>
        <v>50068144.526000001</v>
      </c>
      <c r="E14" s="22">
        <f>VLOOKUP($A14,GHM_hs!$A$5:$R$2421,5,FALSE)</f>
        <v>68974</v>
      </c>
      <c r="F14" s="23">
        <f>VLOOKUP($A14,GHM_hs!$A$5:$R$2421,6,FALSE)</f>
        <v>51010549.226999998</v>
      </c>
      <c r="G14" s="22">
        <f>VLOOKUP($A14,GHM_hs!$A$5:$R$2421,7,FALSE)</f>
        <v>69091</v>
      </c>
      <c r="H14" s="23">
        <f>VLOOKUP($A14,GHM_hs!$A$5:$R$2421,8,FALSE)</f>
        <v>51130383.658</v>
      </c>
      <c r="I14" s="116">
        <f>VLOOKUP($A14,GHM_hs!$A$5:$R$2421,9,FALSE)</f>
        <v>1.88224411E-2</v>
      </c>
      <c r="J14" s="116">
        <f>VLOOKUP($A14,GHM_hs!$A$5:$R$2421,10,FALSE)</f>
        <v>1.89387224E-2</v>
      </c>
      <c r="K14" s="116">
        <f>VLOOKUP($A14,GHM_hs!$A$5:$R$2421,11,FALSE)</f>
        <v>-1.1412E-4</v>
      </c>
      <c r="L14" s="116">
        <f>VLOOKUP($A14,GHM_hs!$A$5:$R$2421,12,FALSE)</f>
        <v>2.3492088E-3</v>
      </c>
      <c r="M14" s="116">
        <f>VLOOKUP($A14,GHM_hs!$A$5:$R$2421,13,FALSE)</f>
        <v>1.6962914000000001E-3</v>
      </c>
      <c r="N14" s="116">
        <f>VLOOKUP($A14,GHM_hs!$A$5:$R$2421,14,FALSE)</f>
        <v>6.5181180000000003E-4</v>
      </c>
      <c r="O14" s="24">
        <f>VLOOKUP($A14,GHM_hs!$A$5:$R$2421,15,FALSE)</f>
        <v>-4.187395E-3</v>
      </c>
      <c r="P14" s="24">
        <f>VLOOKUP($A14,GHM_hs!$A$5:$R$2421,16,FALSE)</f>
        <v>7.2406459999999999E-3</v>
      </c>
      <c r="Q14" s="24">
        <f>VLOOKUP($A14,GHM_hs!$A$5:$R$2421,17,FALSE)</f>
        <v>1.09947836E-2</v>
      </c>
      <c r="R14" s="24">
        <f>VLOOKUP($A14,GHM_hs!$A$5:$R$2421,18,FALSE)</f>
        <v>7.6262724E-3</v>
      </c>
    </row>
    <row r="15" spans="1:18" ht="22.5" x14ac:dyDescent="0.2">
      <c r="A15" s="13" t="s">
        <v>1097</v>
      </c>
      <c r="B15" s="11" t="str">
        <f>VLOOKUP($A15,GHM_hs!$A$5:$R$2421,2,FALSE)</f>
        <v>Autres interventions sur la main, en ambulatoire</v>
      </c>
      <c r="C15" s="22">
        <f>VLOOKUP($A15,GHM_hs!$A$5:$R$2421,3,FALSE)</f>
        <v>69236</v>
      </c>
      <c r="D15" s="23">
        <f>VLOOKUP($A15,GHM_hs!$A$5:$R$2421,4,FALSE)</f>
        <v>42104564.718000002</v>
      </c>
      <c r="E15" s="22">
        <f>VLOOKUP($A15,GHM_hs!$A$5:$R$2421,5,FALSE)</f>
        <v>71764</v>
      </c>
      <c r="F15" s="23">
        <f>VLOOKUP($A15,GHM_hs!$A$5:$R$2421,6,FALSE)</f>
        <v>43625007.531999998</v>
      </c>
      <c r="G15" s="22">
        <f>VLOOKUP($A15,GHM_hs!$A$5:$R$2421,7,FALSE)</f>
        <v>76825</v>
      </c>
      <c r="H15" s="23">
        <f>VLOOKUP($A15,GHM_hs!$A$5:$R$2421,8,FALSE)</f>
        <v>46725372.836000003</v>
      </c>
      <c r="I15" s="116">
        <f>VLOOKUP($A15,GHM_hs!$A$5:$R$2421,9,FALSE)</f>
        <v>3.6111115899999997E-2</v>
      </c>
      <c r="J15" s="116">
        <f>VLOOKUP($A15,GHM_hs!$A$5:$R$2421,10,FALSE)</f>
        <v>3.6512796799999997E-2</v>
      </c>
      <c r="K15" s="116">
        <f>VLOOKUP($A15,GHM_hs!$A$5:$R$2421,11,FALSE)</f>
        <v>-3.8753099999999999E-4</v>
      </c>
      <c r="L15" s="116">
        <f>VLOOKUP($A15,GHM_hs!$A$5:$R$2421,12,FALSE)</f>
        <v>7.1068533399999995E-2</v>
      </c>
      <c r="M15" s="116">
        <f>VLOOKUP($A15,GHM_hs!$A$5:$R$2421,13,FALSE)</f>
        <v>7.0522824799999995E-2</v>
      </c>
      <c r="N15" s="116">
        <f>VLOOKUP($A15,GHM_hs!$A$5:$R$2421,14,FALSE)</f>
        <v>5.097589E-4</v>
      </c>
      <c r="O15" s="24">
        <f>VLOOKUP($A15,GHM_hs!$A$5:$R$2421,15,FALSE)</f>
        <v>-0.18113166999999999</v>
      </c>
      <c r="P15" s="24">
        <f>VLOOKUP($A15,GHM_hs!$A$5:$R$2421,16,FALSE)</f>
        <v>0.18733053099999999</v>
      </c>
      <c r="Q15" s="24">
        <f>VLOOKUP($A15,GHM_hs!$A$5:$R$2421,17,FALSE)</f>
        <v>1.22255322E-2</v>
      </c>
      <c r="R15" s="24">
        <f>VLOOKUP($A15,GHM_hs!$A$5:$R$2421,18,FALSE)</f>
        <v>6.9692499000000002E-3</v>
      </c>
    </row>
    <row r="16" spans="1:18" ht="33.75" x14ac:dyDescent="0.2">
      <c r="A16" s="13" t="s">
        <v>2268</v>
      </c>
      <c r="B16" s="11" t="str">
        <f>VLOOKUP($A16,GHM_hs!$A$5:$R$2421,2,FALSE)</f>
        <v>Accouchements uniques par voie basse chez une multipare, sans complication significative</v>
      </c>
      <c r="C16" s="22">
        <f>VLOOKUP($A16,GHM_hs!$A$5:$R$2421,3,FALSE)</f>
        <v>90403</v>
      </c>
      <c r="D16" s="23">
        <f>VLOOKUP($A16,GHM_hs!$A$5:$R$2421,4,FALSE)</f>
        <v>119022521.40000001</v>
      </c>
      <c r="E16" s="22">
        <f>VLOOKUP($A16,GHM_hs!$A$5:$R$2421,5,FALSE)</f>
        <v>88710</v>
      </c>
      <c r="F16" s="23">
        <f>VLOOKUP($A16,GHM_hs!$A$5:$R$2421,6,FALSE)</f>
        <v>116740800.03</v>
      </c>
      <c r="G16" s="22">
        <f>VLOOKUP($A16,GHM_hs!$A$5:$R$2421,7,FALSE)</f>
        <v>85127</v>
      </c>
      <c r="H16" s="23">
        <f>VLOOKUP($A16,GHM_hs!$A$5:$R$2421,8,FALSE)</f>
        <v>111962404.17</v>
      </c>
      <c r="I16" s="116">
        <f>VLOOKUP($A16,GHM_hs!$A$5:$R$2421,9,FALSE)</f>
        <v>-1.9170501E-2</v>
      </c>
      <c r="J16" s="116">
        <f>VLOOKUP($A16,GHM_hs!$A$5:$R$2421,10,FALSE)</f>
        <v>-1.8727255000000002E-2</v>
      </c>
      <c r="K16" s="116">
        <f>VLOOKUP($A16,GHM_hs!$A$5:$R$2421,11,FALSE)</f>
        <v>-4.5170600000000002E-4</v>
      </c>
      <c r="L16" s="116">
        <f>VLOOKUP($A16,GHM_hs!$A$5:$R$2421,12,FALSE)</f>
        <v>-4.0931670000000003E-2</v>
      </c>
      <c r="M16" s="116">
        <f>VLOOKUP($A16,GHM_hs!$A$5:$R$2421,13,FALSE)</f>
        <v>-4.0390034999999998E-2</v>
      </c>
      <c r="N16" s="116">
        <f>VLOOKUP($A16,GHM_hs!$A$5:$R$2421,14,FALSE)</f>
        <v>-5.6443200000000002E-4</v>
      </c>
      <c r="O16" s="24">
        <f>VLOOKUP($A16,GHM_hs!$A$5:$R$2421,15,FALSE)</f>
        <v>0.12823449410000001</v>
      </c>
      <c r="P16" s="24">
        <f>VLOOKUP($A16,GHM_hs!$A$5:$R$2421,16,FALSE)</f>
        <v>-0.288720633</v>
      </c>
      <c r="Q16" s="24">
        <f>VLOOKUP($A16,GHM_hs!$A$5:$R$2421,17,FALSE)</f>
        <v>1.3546669500000001E-2</v>
      </c>
      <c r="R16" s="24">
        <f>VLOOKUP($A16,GHM_hs!$A$5:$R$2421,18,FALSE)</f>
        <v>1.6699577399999999E-2</v>
      </c>
    </row>
    <row r="17" spans="1:18" ht="22.5" x14ac:dyDescent="0.2">
      <c r="A17" s="13" t="s">
        <v>2344</v>
      </c>
      <c r="B17" s="11" t="str">
        <f>VLOOKUP($A17,GHM_hs!$A$5:$R$2421,2,FALSE)</f>
        <v>Libérations du médian au canal carpien, en ambulatoire</v>
      </c>
      <c r="C17" s="22">
        <f>VLOOKUP($A17,GHM_hs!$A$5:$R$2421,3,FALSE)</f>
        <v>91177</v>
      </c>
      <c r="D17" s="23">
        <f>VLOOKUP($A17,GHM_hs!$A$5:$R$2421,4,FALSE)</f>
        <v>42910646.824000001</v>
      </c>
      <c r="E17" s="22">
        <f>VLOOKUP($A17,GHM_hs!$A$5:$R$2421,5,FALSE)</f>
        <v>89842</v>
      </c>
      <c r="F17" s="23">
        <f>VLOOKUP($A17,GHM_hs!$A$5:$R$2421,6,FALSE)</f>
        <v>42288502.338</v>
      </c>
      <c r="G17" s="22">
        <f>VLOOKUP($A17,GHM_hs!$A$5:$R$2421,7,FALSE)</f>
        <v>89313</v>
      </c>
      <c r="H17" s="23">
        <f>VLOOKUP($A17,GHM_hs!$A$5:$R$2421,8,FALSE)</f>
        <v>42022562.479000002</v>
      </c>
      <c r="I17" s="116">
        <f>VLOOKUP($A17,GHM_hs!$A$5:$R$2421,9,FALSE)</f>
        <v>-1.4498604E-2</v>
      </c>
      <c r="J17" s="116">
        <f>VLOOKUP($A17,GHM_hs!$A$5:$R$2421,10,FALSE)</f>
        <v>-1.464185E-2</v>
      </c>
      <c r="K17" s="116">
        <f>VLOOKUP($A17,GHM_hs!$A$5:$R$2421,11,FALSE)</f>
        <v>1.4537480000000001E-4</v>
      </c>
      <c r="L17" s="116">
        <f>VLOOKUP($A17,GHM_hs!$A$5:$R$2421,12,FALSE)</f>
        <v>-6.288704E-3</v>
      </c>
      <c r="M17" s="116">
        <f>VLOOKUP($A17,GHM_hs!$A$5:$R$2421,13,FALSE)</f>
        <v>-5.8881150000000002E-3</v>
      </c>
      <c r="N17" s="116">
        <f>VLOOKUP($A17,GHM_hs!$A$5:$R$2421,14,FALSE)</f>
        <v>-4.0296199999999998E-4</v>
      </c>
      <c r="O17" s="24">
        <f>VLOOKUP($A17,GHM_hs!$A$5:$R$2421,15,FALSE)</f>
        <v>1.89327512E-2</v>
      </c>
      <c r="P17" s="24">
        <f>VLOOKUP($A17,GHM_hs!$A$5:$R$2421,16,FALSE)</f>
        <v>-1.6068639999999999E-2</v>
      </c>
      <c r="Q17" s="24">
        <f>VLOOKUP($A17,GHM_hs!$A$5:$R$2421,17,FALSE)</f>
        <v>1.4212807799999999E-2</v>
      </c>
      <c r="R17" s="24">
        <f>VLOOKUP($A17,GHM_hs!$A$5:$R$2421,18,FALSE)</f>
        <v>6.2678096000000003E-3</v>
      </c>
    </row>
    <row r="18" spans="1:18" ht="45" x14ac:dyDescent="0.2">
      <c r="A18" s="13" t="s">
        <v>2286</v>
      </c>
      <c r="B18" s="11" t="str">
        <f>VLOOKUP($A18,GHM_hs!$A$5:$R$2421,2,FALSE)</f>
        <v>Nouveau-nés de 3300g et âge gestationnel de 40 SA et assimilés (groupe nouveau-nés 1), sans problème significatif</v>
      </c>
      <c r="C18" s="22">
        <f>VLOOKUP($A18,GHM_hs!$A$5:$R$2421,3,FALSE)</f>
        <v>155315</v>
      </c>
      <c r="D18" s="23">
        <f>VLOOKUP($A18,GHM_hs!$A$5:$R$2421,4,FALSE)</f>
        <v>113886460.91</v>
      </c>
      <c r="E18" s="22">
        <f>VLOOKUP($A18,GHM_hs!$A$5:$R$2421,5,FALSE)</f>
        <v>148745</v>
      </c>
      <c r="F18" s="23">
        <f>VLOOKUP($A18,GHM_hs!$A$5:$R$2421,6,FALSE)</f>
        <v>108903324.31999999</v>
      </c>
      <c r="G18" s="22">
        <f>VLOOKUP($A18,GHM_hs!$A$5:$R$2421,7,FALSE)</f>
        <v>139525</v>
      </c>
      <c r="H18" s="23">
        <f>VLOOKUP($A18,GHM_hs!$A$5:$R$2421,8,FALSE)</f>
        <v>102011974.86</v>
      </c>
      <c r="I18" s="116">
        <f>VLOOKUP($A18,GHM_hs!$A$5:$R$2421,9,FALSE)</f>
        <v>-4.3755303000000002E-2</v>
      </c>
      <c r="J18" s="116">
        <f>VLOOKUP($A18,GHM_hs!$A$5:$R$2421,10,FALSE)</f>
        <v>-4.2301129999999999E-2</v>
      </c>
      <c r="K18" s="116">
        <f>VLOOKUP($A18,GHM_hs!$A$5:$R$2421,11,FALSE)</f>
        <v>-1.518403E-3</v>
      </c>
      <c r="L18" s="116">
        <f>VLOOKUP($A18,GHM_hs!$A$5:$R$2421,12,FALSE)</f>
        <v>-6.3279513999999995E-2</v>
      </c>
      <c r="M18" s="116">
        <f>VLOOKUP($A18,GHM_hs!$A$5:$R$2421,13,FALSE)</f>
        <v>-6.1985276999999998E-2</v>
      </c>
      <c r="N18" s="116">
        <f>VLOOKUP($A18,GHM_hs!$A$5:$R$2421,14,FALSE)</f>
        <v>-1.3797620000000001E-3</v>
      </c>
      <c r="O18" s="24">
        <f>VLOOKUP($A18,GHM_hs!$A$5:$R$2421,15,FALSE)</f>
        <v>0.32998103150000002</v>
      </c>
      <c r="P18" s="24">
        <f>VLOOKUP($A18,GHM_hs!$A$5:$R$2421,16,FALSE)</f>
        <v>-0.41638969199999998</v>
      </c>
      <c r="Q18" s="24">
        <f>VLOOKUP($A18,GHM_hs!$A$5:$R$2421,17,FALSE)</f>
        <v>2.2203285199999999E-2</v>
      </c>
      <c r="R18" s="24">
        <f>VLOOKUP($A18,GHM_hs!$A$5:$R$2421,18,FALSE)</f>
        <v>1.52154366E-2</v>
      </c>
    </row>
    <row r="19" spans="1:18" ht="33.75" x14ac:dyDescent="0.2">
      <c r="A19" s="13" t="s">
        <v>354</v>
      </c>
      <c r="B19" s="11" t="str">
        <f>VLOOKUP($A19,GHM_hs!$A$5:$R$2421,2,FALSE)</f>
        <v>Affections de la bouche et des dents avec certaines extractions, réparations et prothèses dentaires, en ambulatoire</v>
      </c>
      <c r="C19" s="22">
        <f>VLOOKUP($A19,GHM_hs!$A$5:$R$2421,3,FALSE)</f>
        <v>212795</v>
      </c>
      <c r="D19" s="23">
        <f>VLOOKUP($A19,GHM_hs!$A$5:$R$2421,4,FALSE)</f>
        <v>95805607.25</v>
      </c>
      <c r="E19" s="22">
        <f>VLOOKUP($A19,GHM_hs!$A$5:$R$2421,5,FALSE)</f>
        <v>222453</v>
      </c>
      <c r="F19" s="23">
        <f>VLOOKUP($A19,GHM_hs!$A$5:$R$2421,6,FALSE)</f>
        <v>100145322.5</v>
      </c>
      <c r="G19" s="22">
        <f>VLOOKUP($A19,GHM_hs!$A$5:$R$2421,7,FALSE)</f>
        <v>229039</v>
      </c>
      <c r="H19" s="23">
        <f>VLOOKUP($A19,GHM_hs!$A$5:$R$2421,8,FALSE)</f>
        <v>103116579.31</v>
      </c>
      <c r="I19" s="116">
        <f>VLOOKUP($A19,GHM_hs!$A$5:$R$2421,9,FALSE)</f>
        <v>4.5297090399999997E-2</v>
      </c>
      <c r="J19" s="116">
        <f>VLOOKUP($A19,GHM_hs!$A$5:$R$2421,10,FALSE)</f>
        <v>4.5386404800000002E-2</v>
      </c>
      <c r="K19" s="116">
        <f>VLOOKUP($A19,GHM_hs!$A$5:$R$2421,11,FALSE)</f>
        <v>-8.5437000000000002E-5</v>
      </c>
      <c r="L19" s="116">
        <f>VLOOKUP($A19,GHM_hs!$A$5:$R$2421,12,FALSE)</f>
        <v>2.9669451699999998E-2</v>
      </c>
      <c r="M19" s="116">
        <f>VLOOKUP($A19,GHM_hs!$A$5:$R$2421,13,FALSE)</f>
        <v>2.9606253900000001E-2</v>
      </c>
      <c r="N19" s="116">
        <f>VLOOKUP($A19,GHM_hs!$A$5:$R$2421,14,FALSE)</f>
        <v>6.13806E-5</v>
      </c>
      <c r="O19" s="24">
        <f>VLOOKUP($A19,GHM_hs!$A$5:$R$2421,15,FALSE)</f>
        <v>-0.235710962</v>
      </c>
      <c r="P19" s="24">
        <f>VLOOKUP($A19,GHM_hs!$A$5:$R$2421,16,FALSE)</f>
        <v>0.17952952699999999</v>
      </c>
      <c r="Q19" s="24">
        <f>VLOOKUP($A19,GHM_hs!$A$5:$R$2421,17,FALSE)</f>
        <v>3.6448079100000003E-2</v>
      </c>
      <c r="R19" s="24">
        <f>VLOOKUP($A19,GHM_hs!$A$5:$R$2421,18,FALSE)</f>
        <v>1.53801922E-2</v>
      </c>
    </row>
    <row r="20" spans="1:18" ht="22.5" x14ac:dyDescent="0.2">
      <c r="A20" s="13" t="s">
        <v>806</v>
      </c>
      <c r="B20" s="11" t="str">
        <f>VLOOKUP($A20,GHM_hs!$A$5:$R$2421,2,FALSE)</f>
        <v>Endoscopies digestives thérapeutiques et anesthésie : séjours de moins de 2 jours</v>
      </c>
      <c r="C20" s="22">
        <f>VLOOKUP($A20,GHM_hs!$A$5:$R$2421,3,FALSE)</f>
        <v>317046</v>
      </c>
      <c r="D20" s="23">
        <f>VLOOKUP($A20,GHM_hs!$A$5:$R$2421,4,FALSE)</f>
        <v>152700367.71000001</v>
      </c>
      <c r="E20" s="22">
        <f>VLOOKUP($A20,GHM_hs!$A$5:$R$2421,5,FALSE)</f>
        <v>318321</v>
      </c>
      <c r="F20" s="23">
        <f>VLOOKUP($A20,GHM_hs!$A$5:$R$2421,6,FALSE)</f>
        <v>153344297.09999999</v>
      </c>
      <c r="G20" s="22">
        <f>VLOOKUP($A20,GHM_hs!$A$5:$R$2421,7,FALSE)</f>
        <v>328077</v>
      </c>
      <c r="H20" s="23">
        <f>VLOOKUP($A20,GHM_hs!$A$5:$R$2421,8,FALSE)</f>
        <v>158125082.31999999</v>
      </c>
      <c r="I20" s="116">
        <f>VLOOKUP($A20,GHM_hs!$A$5:$R$2421,9,FALSE)</f>
        <v>4.2169471999999996E-3</v>
      </c>
      <c r="J20" s="116">
        <f>VLOOKUP($A20,GHM_hs!$A$5:$R$2421,10,FALSE)</f>
        <v>4.0214984999999998E-3</v>
      </c>
      <c r="K20" s="116">
        <f>VLOOKUP($A20,GHM_hs!$A$5:$R$2421,11,FALSE)</f>
        <v>1.9466589999999999E-4</v>
      </c>
      <c r="L20" s="116">
        <f>VLOOKUP($A20,GHM_hs!$A$5:$R$2421,12,FALSE)</f>
        <v>3.1176804799999999E-2</v>
      </c>
      <c r="M20" s="116">
        <f>VLOOKUP($A20,GHM_hs!$A$5:$R$2421,13,FALSE)</f>
        <v>3.06483078E-2</v>
      </c>
      <c r="N20" s="116">
        <f>VLOOKUP($A20,GHM_hs!$A$5:$R$2421,14,FALSE)</f>
        <v>5.1278109999999995E-4</v>
      </c>
      <c r="O20" s="24">
        <f>VLOOKUP($A20,GHM_hs!$A$5:$R$2421,15,FALSE)</f>
        <v>-0.349164311</v>
      </c>
      <c r="P20" s="24">
        <f>VLOOKUP($A20,GHM_hs!$A$5:$R$2421,16,FALSE)</f>
        <v>0.28886500329999998</v>
      </c>
      <c r="Q20" s="24">
        <f>VLOOKUP($A20,GHM_hs!$A$5:$R$2421,17,FALSE)</f>
        <v>5.2208472999999998E-2</v>
      </c>
      <c r="R20" s="24">
        <f>VLOOKUP($A20,GHM_hs!$A$5:$R$2421,18,FALSE)</f>
        <v>2.3584899499999999E-2</v>
      </c>
    </row>
    <row r="21" spans="1:18" ht="22.5" x14ac:dyDescent="0.2">
      <c r="A21" s="13" t="s">
        <v>214</v>
      </c>
      <c r="B21" s="11" t="str">
        <f>VLOOKUP($A21,GHM_hs!$A$5:$R$2421,2,FALSE)</f>
        <v>Interventions sur le cristallin avec ou sans vitrectomie, en ambulatoire</v>
      </c>
      <c r="C21" s="22">
        <f>VLOOKUP($A21,GHM_hs!$A$5:$R$2421,3,FALSE)</f>
        <v>439420</v>
      </c>
      <c r="D21" s="23">
        <f>VLOOKUP($A21,GHM_hs!$A$5:$R$2421,4,FALSE)</f>
        <v>352607628.66000003</v>
      </c>
      <c r="E21" s="22">
        <f>VLOOKUP($A21,GHM_hs!$A$5:$R$2421,5,FALSE)</f>
        <v>465136</v>
      </c>
      <c r="F21" s="23">
        <f>VLOOKUP($A21,GHM_hs!$A$5:$R$2421,6,FALSE)</f>
        <v>373442854.44</v>
      </c>
      <c r="G21" s="22">
        <f>VLOOKUP($A21,GHM_hs!$A$5:$R$2421,7,FALSE)</f>
        <v>484124</v>
      </c>
      <c r="H21" s="23">
        <f>VLOOKUP($A21,GHM_hs!$A$5:$R$2421,8,FALSE)</f>
        <v>388824008.23000002</v>
      </c>
      <c r="I21" s="116">
        <f>VLOOKUP($A21,GHM_hs!$A$5:$R$2421,9,FALSE)</f>
        <v>5.9088981899999997E-2</v>
      </c>
      <c r="J21" s="116">
        <f>VLOOKUP($A21,GHM_hs!$A$5:$R$2421,10,FALSE)</f>
        <v>5.8522598000000002E-2</v>
      </c>
      <c r="K21" s="116">
        <f>VLOOKUP($A21,GHM_hs!$A$5:$R$2421,11,FALSE)</f>
        <v>5.3507019999999997E-4</v>
      </c>
      <c r="L21" s="116">
        <f>VLOOKUP($A21,GHM_hs!$A$5:$R$2421,12,FALSE)</f>
        <v>4.1187436299999998E-2</v>
      </c>
      <c r="M21" s="116">
        <f>VLOOKUP($A21,GHM_hs!$A$5:$R$2421,13,FALSE)</f>
        <v>4.0822469100000001E-2</v>
      </c>
      <c r="N21" s="116">
        <f>VLOOKUP($A21,GHM_hs!$A$5:$R$2421,14,FALSE)</f>
        <v>3.5065269999999998E-4</v>
      </c>
      <c r="O21" s="24">
        <f>VLOOKUP($A21,GHM_hs!$A$5:$R$2421,15,FALSE)</f>
        <v>-0.67957481799999997</v>
      </c>
      <c r="P21" s="24">
        <f>VLOOKUP($A21,GHM_hs!$A$5:$R$2421,16,FALSE)</f>
        <v>0.92936135720000002</v>
      </c>
      <c r="Q21" s="24">
        <f>VLOOKUP($A21,GHM_hs!$A$5:$R$2421,17,FALSE)</f>
        <v>7.7040983600000001E-2</v>
      </c>
      <c r="R21" s="24">
        <f>VLOOKUP($A21,GHM_hs!$A$5:$R$2421,18,FALSE)</f>
        <v>5.7994437099999997E-2</v>
      </c>
    </row>
    <row r="22" spans="1:18" ht="22.5" x14ac:dyDescent="0.2">
      <c r="A22" s="13" t="s">
        <v>808</v>
      </c>
      <c r="B22" s="11" t="str">
        <f>VLOOKUP($A22,GHM_hs!$A$5:$R$2421,2,FALSE)</f>
        <v>Endoscopie digestive diagnostique et anesthésie, en ambulatoire</v>
      </c>
      <c r="C22" s="31">
        <f>VLOOKUP($A22,GHM_hs!$A$5:$R$2421,3,FALSE)</f>
        <v>704202</v>
      </c>
      <c r="D22" s="32">
        <f>VLOOKUP($A22,GHM_hs!$A$5:$R$2421,4,FALSE)</f>
        <v>261478160.94</v>
      </c>
      <c r="E22" s="31">
        <f>VLOOKUP($A22,GHM_hs!$A$5:$R$2421,5,FALSE)</f>
        <v>719394</v>
      </c>
      <c r="F22" s="32">
        <f>VLOOKUP($A22,GHM_hs!$A$5:$R$2421,6,FALSE)</f>
        <v>267123563.72999999</v>
      </c>
      <c r="G22" s="31">
        <f>VLOOKUP($A22,GHM_hs!$A$5:$R$2421,7,FALSE)</f>
        <v>721260</v>
      </c>
      <c r="H22" s="32">
        <f>VLOOKUP($A22,GHM_hs!$A$5:$R$2421,8,FALSE)</f>
        <v>267934557.58000001</v>
      </c>
      <c r="I22" s="117">
        <f>VLOOKUP($A22,GHM_hs!$A$5:$R$2421,9,FALSE)</f>
        <v>2.1590341499999999E-2</v>
      </c>
      <c r="J22" s="117">
        <f>VLOOKUP($A22,GHM_hs!$A$5:$R$2421,10,FALSE)</f>
        <v>2.1573355400000001E-2</v>
      </c>
      <c r="K22" s="117">
        <f>VLOOKUP($A22,GHM_hs!$A$5:$R$2421,11,FALSE)</f>
        <v>1.6627399999999999E-5</v>
      </c>
      <c r="L22" s="117">
        <f>VLOOKUP($A22,GHM_hs!$A$5:$R$2421,12,FALSE)</f>
        <v>3.0360251E-3</v>
      </c>
      <c r="M22" s="117">
        <f>VLOOKUP($A22,GHM_hs!$A$5:$R$2421,13,FALSE)</f>
        <v>2.5938497999999999E-3</v>
      </c>
      <c r="N22" s="117">
        <f>VLOOKUP($A22,GHM_hs!$A$5:$R$2421,14,FALSE)</f>
        <v>4.4103129999999998E-4</v>
      </c>
      <c r="O22" s="33">
        <f>VLOOKUP($A22,GHM_hs!$A$5:$R$2421,15,FALSE)</f>
        <v>-6.6783579999999995E-2</v>
      </c>
      <c r="P22" s="33">
        <f>VLOOKUP($A22,GHM_hs!$A$5:$R$2421,16,FALSE)</f>
        <v>4.9001937600000003E-2</v>
      </c>
      <c r="Q22" s="33">
        <f>VLOOKUP($A22,GHM_hs!$A$5:$R$2421,17,FALSE)</f>
        <v>0.1147775773</v>
      </c>
      <c r="R22" s="33">
        <f>VLOOKUP($A22,GHM_hs!$A$5:$R$2421,18,FALSE)</f>
        <v>3.9963360099999998E-2</v>
      </c>
    </row>
    <row r="23" spans="1:18" x14ac:dyDescent="0.2">
      <c r="A23" s="30" t="s">
        <v>3105</v>
      </c>
    </row>
    <row r="25" spans="1:18" x14ac:dyDescent="0.2">
      <c r="D25" s="146"/>
      <c r="E25" s="146"/>
    </row>
    <row r="26" spans="1:18" x14ac:dyDescent="0.2">
      <c r="D26" s="146"/>
      <c r="E26" s="146"/>
    </row>
    <row r="27" spans="1:18" x14ac:dyDescent="0.2">
      <c r="D27" s="146"/>
      <c r="E27" s="146"/>
    </row>
    <row r="28" spans="1:18" x14ac:dyDescent="0.2">
      <c r="D28" s="146"/>
      <c r="E28" s="146"/>
    </row>
    <row r="45" spans="1:18" x14ac:dyDescent="0.2">
      <c r="A45" s="38" t="s">
        <v>3256</v>
      </c>
    </row>
    <row r="46" spans="1:18" ht="56.25" x14ac:dyDescent="0.2">
      <c r="A46" s="186" t="s">
        <v>2167</v>
      </c>
      <c r="B46" s="187"/>
      <c r="C46" s="11" t="s">
        <v>3090</v>
      </c>
      <c r="D46" s="11" t="s">
        <v>3091</v>
      </c>
      <c r="E46" s="11" t="s">
        <v>3092</v>
      </c>
      <c r="F46" s="11" t="s">
        <v>3093</v>
      </c>
      <c r="G46" s="11" t="s">
        <v>3094</v>
      </c>
      <c r="H46" s="11" t="s">
        <v>3095</v>
      </c>
      <c r="I46" s="11" t="s">
        <v>3096</v>
      </c>
      <c r="J46" s="11" t="s">
        <v>3097</v>
      </c>
      <c r="K46" s="11" t="s">
        <v>3098</v>
      </c>
      <c r="L46" s="11" t="s">
        <v>3099</v>
      </c>
      <c r="M46" s="11" t="s">
        <v>3100</v>
      </c>
      <c r="N46" s="11" t="s">
        <v>3101</v>
      </c>
      <c r="O46" s="105" t="s">
        <v>3217</v>
      </c>
      <c r="P46" s="11" t="s">
        <v>3102</v>
      </c>
      <c r="Q46" s="11" t="s">
        <v>3103</v>
      </c>
      <c r="R46" s="11" t="s">
        <v>3104</v>
      </c>
    </row>
    <row r="47" spans="1:18" ht="33.75" x14ac:dyDescent="0.2">
      <c r="A47" s="13" t="s">
        <v>2263</v>
      </c>
      <c r="B47" s="11" t="str">
        <f>VLOOKUP($A47,GHM_hs!$A$5:$R$2421,2,FALSE)</f>
        <v>Accouchements uniques par voie basse chez une primipare, sans complication significative</v>
      </c>
      <c r="C47" s="19">
        <f>VLOOKUP($A47,GHM_hs!$A$5:$R$2421,3,FALSE)</f>
        <v>70567</v>
      </c>
      <c r="D47" s="20">
        <f>VLOOKUP($A47,GHM_hs!$A$5:$R$2421,4,FALSE)</f>
        <v>107861071.95999999</v>
      </c>
      <c r="E47" s="19">
        <f>VLOOKUP($A47,GHM_hs!$A$5:$R$2421,5,FALSE)</f>
        <v>67227</v>
      </c>
      <c r="F47" s="20">
        <f>VLOOKUP($A47,GHM_hs!$A$5:$R$2421,6,FALSE)</f>
        <v>102778386.3</v>
      </c>
      <c r="G47" s="19">
        <f>VLOOKUP($A47,GHM_hs!$A$5:$R$2421,7,FALSE)</f>
        <v>62318</v>
      </c>
      <c r="H47" s="20">
        <f>VLOOKUP($A47,GHM_hs!$A$5:$R$2421,8,FALSE)</f>
        <v>95207015.820999995</v>
      </c>
      <c r="I47" s="21">
        <f>VLOOKUP($A47,GHM_hs!$A$5:$R$2421,9,FALSE)</f>
        <v>-4.7122521000000001E-2</v>
      </c>
      <c r="J47" s="21">
        <f>VLOOKUP($A47,GHM_hs!$A$5:$R$2421,10,FALSE)</f>
        <v>-4.7330905E-2</v>
      </c>
      <c r="K47" s="21">
        <f>VLOOKUP($A47,GHM_hs!$A$5:$R$2421,11,FALSE)</f>
        <v>2.187371E-4</v>
      </c>
      <c r="L47" s="21">
        <f>VLOOKUP($A47,GHM_hs!$A$5:$R$2421,12,FALSE)</f>
        <v>-7.3666951999999994E-2</v>
      </c>
      <c r="M47" s="21">
        <f>VLOOKUP($A47,GHM_hs!$A$5:$R$2421,13,FALSE)</f>
        <v>-7.3021256000000007E-2</v>
      </c>
      <c r="N47" s="21">
        <f>VLOOKUP($A47,GHM_hs!$A$5:$R$2421,14,FALSE)</f>
        <v>-6.9656000000000004E-4</v>
      </c>
      <c r="O47" s="21">
        <f>VLOOKUP($A47,GHM_hs!$A$5:$R$2421,15,FALSE)</f>
        <v>0.1756916359</v>
      </c>
      <c r="P47" s="21">
        <f>VLOOKUP($A47,GHM_hs!$A$5:$R$2421,16,FALSE)</f>
        <v>-0.45747797899999998</v>
      </c>
      <c r="Q47" s="21">
        <f>VLOOKUP($A47,GHM_hs!$A$5:$R$2421,17,FALSE)</f>
        <v>9.9169635000000006E-3</v>
      </c>
      <c r="R47" s="21">
        <f>VLOOKUP($A47,GHM_hs!$A$5:$R$2421,18,FALSE)</f>
        <v>1.4200453599999999E-2</v>
      </c>
    </row>
    <row r="48" spans="1:18" x14ac:dyDescent="0.2">
      <c r="A48" s="13" t="s">
        <v>2149</v>
      </c>
      <c r="B48" s="11" t="str">
        <f>VLOOKUP($A48,GHM_hs!$A$5:$R$2421,2,FALSE)</f>
        <v>Soins Palliatifs, avec ou sans acte</v>
      </c>
      <c r="C48" s="22">
        <f>VLOOKUP($A48,GHM_hs!$A$5:$R$2421,3,FALSE)</f>
        <v>18349</v>
      </c>
      <c r="D48" s="23">
        <f>VLOOKUP($A48,GHM_hs!$A$5:$R$2421,4,FALSE)</f>
        <v>94928435.956</v>
      </c>
      <c r="E48" s="22">
        <f>VLOOKUP($A48,GHM_hs!$A$5:$R$2421,5,FALSE)</f>
        <v>18538</v>
      </c>
      <c r="F48" s="23">
        <f>VLOOKUP($A48,GHM_hs!$A$5:$R$2421,6,FALSE)</f>
        <v>97344461.539000005</v>
      </c>
      <c r="G48" s="22">
        <f>VLOOKUP($A48,GHM_hs!$A$5:$R$2421,7,FALSE)</f>
        <v>18065</v>
      </c>
      <c r="H48" s="23">
        <f>VLOOKUP($A48,GHM_hs!$A$5:$R$2421,8,FALSE)</f>
        <v>96022467.049999997</v>
      </c>
      <c r="I48" s="24">
        <f>VLOOKUP($A48,GHM_hs!$A$5:$R$2421,9,FALSE)</f>
        <v>2.5451020599999999E-2</v>
      </c>
      <c r="J48" s="24">
        <f>VLOOKUP($A48,GHM_hs!$A$5:$R$2421,10,FALSE)</f>
        <v>1.03002888E-2</v>
      </c>
      <c r="K48" s="24">
        <f>VLOOKUP($A48,GHM_hs!$A$5:$R$2421,11,FALSE)</f>
        <v>1.49962659E-2</v>
      </c>
      <c r="L48" s="24">
        <f>VLOOKUP($A48,GHM_hs!$A$5:$R$2421,12,FALSE)</f>
        <v>-1.3580582000000001E-2</v>
      </c>
      <c r="M48" s="24">
        <f>VLOOKUP($A48,GHM_hs!$A$5:$R$2421,13,FALSE)</f>
        <v>-2.5515158E-2</v>
      </c>
      <c r="N48" s="24">
        <f>VLOOKUP($A48,GHM_hs!$A$5:$R$2421,14,FALSE)</f>
        <v>1.2247061300000001E-2</v>
      </c>
      <c r="O48" s="24">
        <f>VLOOKUP($A48,GHM_hs!$A$5:$R$2421,15,FALSE)</f>
        <v>1.6928528000000002E-2</v>
      </c>
      <c r="P48" s="24">
        <f>VLOOKUP($A48,GHM_hs!$A$5:$R$2421,16,FALSE)</f>
        <v>-7.9877661000000003E-2</v>
      </c>
      <c r="Q48" s="24">
        <f>VLOOKUP($A48,GHM_hs!$A$5:$R$2421,17,FALSE)</f>
        <v>2.8747704000000002E-3</v>
      </c>
      <c r="R48" s="24">
        <f>VLOOKUP($A48,GHM_hs!$A$5:$R$2421,18,FALSE)</f>
        <v>1.4322081E-2</v>
      </c>
    </row>
    <row r="49" spans="1:18" ht="45" x14ac:dyDescent="0.2">
      <c r="A49" s="13" t="s">
        <v>2286</v>
      </c>
      <c r="B49" s="11" t="str">
        <f>VLOOKUP($A49,GHM_hs!$A$5:$R$2421,2,FALSE)</f>
        <v>Nouveau-nés de 3300g et âge gestationnel de 40 SA et assimilés (groupe nouveau-nés 1), sans problème significatif</v>
      </c>
      <c r="C49" s="22">
        <f>VLOOKUP($A49,GHM_hs!$A$5:$R$2421,3,FALSE)</f>
        <v>155315</v>
      </c>
      <c r="D49" s="23">
        <f>VLOOKUP($A49,GHM_hs!$A$5:$R$2421,4,FALSE)</f>
        <v>113886460.91</v>
      </c>
      <c r="E49" s="22">
        <f>VLOOKUP($A49,GHM_hs!$A$5:$R$2421,5,FALSE)</f>
        <v>148745</v>
      </c>
      <c r="F49" s="23">
        <f>VLOOKUP($A49,GHM_hs!$A$5:$R$2421,6,FALSE)</f>
        <v>108903324.31999999</v>
      </c>
      <c r="G49" s="22">
        <f>VLOOKUP($A49,GHM_hs!$A$5:$R$2421,7,FALSE)</f>
        <v>139525</v>
      </c>
      <c r="H49" s="23">
        <f>VLOOKUP($A49,GHM_hs!$A$5:$R$2421,8,FALSE)</f>
        <v>102011974.86</v>
      </c>
      <c r="I49" s="24">
        <f>VLOOKUP($A49,GHM_hs!$A$5:$R$2421,9,FALSE)</f>
        <v>-4.3755303000000002E-2</v>
      </c>
      <c r="J49" s="24">
        <f>VLOOKUP($A49,GHM_hs!$A$5:$R$2421,10,FALSE)</f>
        <v>-4.2301129999999999E-2</v>
      </c>
      <c r="K49" s="24">
        <f>VLOOKUP($A49,GHM_hs!$A$5:$R$2421,11,FALSE)</f>
        <v>-1.518403E-3</v>
      </c>
      <c r="L49" s="24">
        <f>VLOOKUP($A49,GHM_hs!$A$5:$R$2421,12,FALSE)</f>
        <v>-6.3279513999999995E-2</v>
      </c>
      <c r="M49" s="24">
        <f>VLOOKUP($A49,GHM_hs!$A$5:$R$2421,13,FALSE)</f>
        <v>-6.1985276999999998E-2</v>
      </c>
      <c r="N49" s="24">
        <f>VLOOKUP($A49,GHM_hs!$A$5:$R$2421,14,FALSE)</f>
        <v>-1.3797620000000001E-3</v>
      </c>
      <c r="O49" s="24">
        <f>VLOOKUP($A49,GHM_hs!$A$5:$R$2421,15,FALSE)</f>
        <v>0.32998103150000002</v>
      </c>
      <c r="P49" s="24">
        <f>VLOOKUP($A49,GHM_hs!$A$5:$R$2421,16,FALSE)</f>
        <v>-0.41638969199999998</v>
      </c>
      <c r="Q49" s="24">
        <f>VLOOKUP($A49,GHM_hs!$A$5:$R$2421,17,FALSE)</f>
        <v>2.2203285199999999E-2</v>
      </c>
      <c r="R49" s="24">
        <f>VLOOKUP($A49,GHM_hs!$A$5:$R$2421,18,FALSE)</f>
        <v>1.52154366E-2</v>
      </c>
    </row>
    <row r="50" spans="1:18" ht="33.75" x14ac:dyDescent="0.2">
      <c r="A50" s="13" t="s">
        <v>354</v>
      </c>
      <c r="B50" s="11" t="str">
        <f>VLOOKUP($A50,GHM_hs!$A$5:$R$2421,2,FALSE)</f>
        <v>Affections de la bouche et des dents avec certaines extractions, réparations et prothèses dentaires, en ambulatoire</v>
      </c>
      <c r="C50" s="22">
        <f>VLOOKUP($A50,GHM_hs!$A$5:$R$2421,3,FALSE)</f>
        <v>212795</v>
      </c>
      <c r="D50" s="23">
        <f>VLOOKUP($A50,GHM_hs!$A$5:$R$2421,4,FALSE)</f>
        <v>95805607.25</v>
      </c>
      <c r="E50" s="22">
        <f>VLOOKUP($A50,GHM_hs!$A$5:$R$2421,5,FALSE)</f>
        <v>222453</v>
      </c>
      <c r="F50" s="23">
        <f>VLOOKUP($A50,GHM_hs!$A$5:$R$2421,6,FALSE)</f>
        <v>100145322.5</v>
      </c>
      <c r="G50" s="22">
        <f>VLOOKUP($A50,GHM_hs!$A$5:$R$2421,7,FALSE)</f>
        <v>229039</v>
      </c>
      <c r="H50" s="23">
        <f>VLOOKUP($A50,GHM_hs!$A$5:$R$2421,8,FALSE)</f>
        <v>103116579.31</v>
      </c>
      <c r="I50" s="24">
        <f>VLOOKUP($A50,GHM_hs!$A$5:$R$2421,9,FALSE)</f>
        <v>4.5297090399999997E-2</v>
      </c>
      <c r="J50" s="24">
        <f>VLOOKUP($A50,GHM_hs!$A$5:$R$2421,10,FALSE)</f>
        <v>4.5386404800000002E-2</v>
      </c>
      <c r="K50" s="24">
        <f>VLOOKUP($A50,GHM_hs!$A$5:$R$2421,11,FALSE)</f>
        <v>-8.5437000000000002E-5</v>
      </c>
      <c r="L50" s="24">
        <f>VLOOKUP($A50,GHM_hs!$A$5:$R$2421,12,FALSE)</f>
        <v>2.9669451699999998E-2</v>
      </c>
      <c r="M50" s="24">
        <f>VLOOKUP($A50,GHM_hs!$A$5:$R$2421,13,FALSE)</f>
        <v>2.9606253900000001E-2</v>
      </c>
      <c r="N50" s="24">
        <f>VLOOKUP($A50,GHM_hs!$A$5:$R$2421,14,FALSE)</f>
        <v>6.13806E-5</v>
      </c>
      <c r="O50" s="24">
        <f>VLOOKUP($A50,GHM_hs!$A$5:$R$2421,15,FALSE)</f>
        <v>-0.235710962</v>
      </c>
      <c r="P50" s="24">
        <f>VLOOKUP($A50,GHM_hs!$A$5:$R$2421,16,FALSE)</f>
        <v>0.17952952699999999</v>
      </c>
      <c r="Q50" s="24">
        <f>VLOOKUP($A50,GHM_hs!$A$5:$R$2421,17,FALSE)</f>
        <v>3.6448079100000003E-2</v>
      </c>
      <c r="R50" s="24">
        <f>VLOOKUP($A50,GHM_hs!$A$5:$R$2421,18,FALSE)</f>
        <v>1.53801922E-2</v>
      </c>
    </row>
    <row r="51" spans="1:18" ht="33.75" x14ac:dyDescent="0.2">
      <c r="A51" s="13" t="s">
        <v>2268</v>
      </c>
      <c r="B51" s="11" t="str">
        <f>VLOOKUP($A51,GHM_hs!$A$5:$R$2421,2,FALSE)</f>
        <v>Accouchements uniques par voie basse chez une multipare, sans complication significative</v>
      </c>
      <c r="C51" s="22">
        <f>VLOOKUP($A51,GHM_hs!$A$5:$R$2421,3,FALSE)</f>
        <v>90403</v>
      </c>
      <c r="D51" s="23">
        <f>VLOOKUP($A51,GHM_hs!$A$5:$R$2421,4,FALSE)</f>
        <v>119022521.40000001</v>
      </c>
      <c r="E51" s="22">
        <f>VLOOKUP($A51,GHM_hs!$A$5:$R$2421,5,FALSE)</f>
        <v>88710</v>
      </c>
      <c r="F51" s="23">
        <f>VLOOKUP($A51,GHM_hs!$A$5:$R$2421,6,FALSE)</f>
        <v>116740800.03</v>
      </c>
      <c r="G51" s="22">
        <f>VLOOKUP($A51,GHM_hs!$A$5:$R$2421,7,FALSE)</f>
        <v>85127</v>
      </c>
      <c r="H51" s="23">
        <f>VLOOKUP($A51,GHM_hs!$A$5:$R$2421,8,FALSE)</f>
        <v>111962404.17</v>
      </c>
      <c r="I51" s="24">
        <f>VLOOKUP($A51,GHM_hs!$A$5:$R$2421,9,FALSE)</f>
        <v>-1.9170501E-2</v>
      </c>
      <c r="J51" s="24">
        <f>VLOOKUP($A51,GHM_hs!$A$5:$R$2421,10,FALSE)</f>
        <v>-1.8727255000000002E-2</v>
      </c>
      <c r="K51" s="24">
        <f>VLOOKUP($A51,GHM_hs!$A$5:$R$2421,11,FALSE)</f>
        <v>-4.5170600000000002E-4</v>
      </c>
      <c r="L51" s="24">
        <f>VLOOKUP($A51,GHM_hs!$A$5:$R$2421,12,FALSE)</f>
        <v>-4.0931670000000003E-2</v>
      </c>
      <c r="M51" s="24">
        <f>VLOOKUP($A51,GHM_hs!$A$5:$R$2421,13,FALSE)</f>
        <v>-4.0390034999999998E-2</v>
      </c>
      <c r="N51" s="24">
        <f>VLOOKUP($A51,GHM_hs!$A$5:$R$2421,14,FALSE)</f>
        <v>-5.6443200000000002E-4</v>
      </c>
      <c r="O51" s="24">
        <f>VLOOKUP($A51,GHM_hs!$A$5:$R$2421,15,FALSE)</f>
        <v>0.12823449410000001</v>
      </c>
      <c r="P51" s="24">
        <f>VLOOKUP($A51,GHM_hs!$A$5:$R$2421,16,FALSE)</f>
        <v>-0.288720633</v>
      </c>
      <c r="Q51" s="24">
        <f>VLOOKUP($A51,GHM_hs!$A$5:$R$2421,17,FALSE)</f>
        <v>1.3546669500000001E-2</v>
      </c>
      <c r="R51" s="24">
        <f>VLOOKUP($A51,GHM_hs!$A$5:$R$2421,18,FALSE)</f>
        <v>1.6699577399999999E-2</v>
      </c>
    </row>
    <row r="52" spans="1:18" x14ac:dyDescent="0.2">
      <c r="A52" s="13" t="s">
        <v>1016</v>
      </c>
      <c r="B52" s="11" t="str">
        <f>VLOOKUP($A52,GHM_hs!$A$5:$R$2421,2,FALSE)</f>
        <v>Prothèses de genou, niveau 1</v>
      </c>
      <c r="C52" s="22">
        <f>VLOOKUP($A52,GHM_hs!$A$5:$R$2421,3,FALSE)</f>
        <v>29948</v>
      </c>
      <c r="D52" s="23">
        <f>VLOOKUP($A52,GHM_hs!$A$5:$R$2421,4,FALSE)</f>
        <v>101209454.91</v>
      </c>
      <c r="E52" s="22">
        <f>VLOOKUP($A52,GHM_hs!$A$5:$R$2421,5,FALSE)</f>
        <v>32057</v>
      </c>
      <c r="F52" s="23">
        <f>VLOOKUP($A52,GHM_hs!$A$5:$R$2421,6,FALSE)</f>
        <v>108349805.63</v>
      </c>
      <c r="G52" s="22">
        <f>VLOOKUP($A52,GHM_hs!$A$5:$R$2421,7,FALSE)</f>
        <v>34728</v>
      </c>
      <c r="H52" s="23">
        <f>VLOOKUP($A52,GHM_hs!$A$5:$R$2421,8,FALSE)</f>
        <v>117320628.63</v>
      </c>
      <c r="I52" s="24">
        <f>VLOOKUP($A52,GHM_hs!$A$5:$R$2421,9,FALSE)</f>
        <v>7.0550234000000003E-2</v>
      </c>
      <c r="J52" s="24">
        <f>VLOOKUP($A52,GHM_hs!$A$5:$R$2421,10,FALSE)</f>
        <v>7.0422064899999998E-2</v>
      </c>
      <c r="K52" s="24">
        <f>VLOOKUP($A52,GHM_hs!$A$5:$R$2421,11,FALSE)</f>
        <v>1.197369E-4</v>
      </c>
      <c r="L52" s="24">
        <f>VLOOKUP($A52,GHM_hs!$A$5:$R$2421,12,FALSE)</f>
        <v>8.2795007800000001E-2</v>
      </c>
      <c r="M52" s="24">
        <f>VLOOKUP($A52,GHM_hs!$A$5:$R$2421,13,FALSE)</f>
        <v>8.3320335699999998E-2</v>
      </c>
      <c r="N52" s="24">
        <f>VLOOKUP($A52,GHM_hs!$A$5:$R$2421,14,FALSE)</f>
        <v>-4.8492400000000002E-4</v>
      </c>
      <c r="O52" s="24">
        <f>VLOOKUP($A52,GHM_hs!$A$5:$R$2421,15,FALSE)</f>
        <v>-9.5594287999999999E-2</v>
      </c>
      <c r="P52" s="24">
        <f>VLOOKUP($A52,GHM_hs!$A$5:$R$2421,16,FALSE)</f>
        <v>0.54203581550000002</v>
      </c>
      <c r="Q52" s="24">
        <f>VLOOKUP($A52,GHM_hs!$A$5:$R$2421,17,FALSE)</f>
        <v>5.5264338999999997E-3</v>
      </c>
      <c r="R52" s="24">
        <f>VLOOKUP($A52,GHM_hs!$A$5:$R$2421,18,FALSE)</f>
        <v>1.7498775000000001E-2</v>
      </c>
    </row>
    <row r="53" spans="1:18" ht="33.75" x14ac:dyDescent="0.2">
      <c r="A53" s="13" t="s">
        <v>1112</v>
      </c>
      <c r="B53" s="11" t="str">
        <f>VLOOKUP($A53,GHM_hs!$A$5:$R$2421,2,FALSE)</f>
        <v>Prothèses de hanche pour des affections autres que des traumatismes récents, niveau 1</v>
      </c>
      <c r="C53" s="22">
        <f>VLOOKUP($A53,GHM_hs!$A$5:$R$2421,3,FALSE)</f>
        <v>38561</v>
      </c>
      <c r="D53" s="23">
        <f>VLOOKUP($A53,GHM_hs!$A$5:$R$2421,4,FALSE)</f>
        <v>117390797.17</v>
      </c>
      <c r="E53" s="22">
        <f>VLOOKUP($A53,GHM_hs!$A$5:$R$2421,5,FALSE)</f>
        <v>38676</v>
      </c>
      <c r="F53" s="23">
        <f>VLOOKUP($A53,GHM_hs!$A$5:$R$2421,6,FALSE)</f>
        <v>117813816.48999999</v>
      </c>
      <c r="G53" s="22">
        <f>VLOOKUP($A53,GHM_hs!$A$5:$R$2421,7,FALSE)</f>
        <v>39256</v>
      </c>
      <c r="H53" s="23">
        <f>VLOOKUP($A53,GHM_hs!$A$5:$R$2421,8,FALSE)</f>
        <v>119456330.02</v>
      </c>
      <c r="I53" s="24">
        <f>VLOOKUP($A53,GHM_hs!$A$5:$R$2421,9,FALSE)</f>
        <v>3.6035135000000002E-3</v>
      </c>
      <c r="J53" s="24">
        <f>VLOOKUP($A53,GHM_hs!$A$5:$R$2421,10,FALSE)</f>
        <v>2.9822878E-3</v>
      </c>
      <c r="K53" s="24">
        <f>VLOOKUP($A53,GHM_hs!$A$5:$R$2421,11,FALSE)</f>
        <v>6.1937859999999995E-4</v>
      </c>
      <c r="L53" s="24">
        <f>VLOOKUP($A53,GHM_hs!$A$5:$R$2421,12,FALSE)</f>
        <v>1.39416036E-2</v>
      </c>
      <c r="M53" s="24">
        <f>VLOOKUP($A53,GHM_hs!$A$5:$R$2421,13,FALSE)</f>
        <v>1.4996380199999999E-2</v>
      </c>
      <c r="N53" s="24">
        <f>VLOOKUP($A53,GHM_hs!$A$5:$R$2421,14,FALSE)</f>
        <v>-1.039192E-3</v>
      </c>
      <c r="O53" s="24">
        <f>VLOOKUP($A53,GHM_hs!$A$5:$R$2421,15,FALSE)</f>
        <v>-2.0758025999999999E-2</v>
      </c>
      <c r="P53" s="24">
        <f>VLOOKUP($A53,GHM_hs!$A$5:$R$2421,16,FALSE)</f>
        <v>9.9244089699999996E-2</v>
      </c>
      <c r="Q53" s="24">
        <f>VLOOKUP($A53,GHM_hs!$A$5:$R$2421,17,FALSE)</f>
        <v>6.2469963E-3</v>
      </c>
      <c r="R53" s="24">
        <f>VLOOKUP($A53,GHM_hs!$A$5:$R$2421,18,FALSE)</f>
        <v>1.7817322199999999E-2</v>
      </c>
    </row>
    <row r="54" spans="1:18" ht="22.5" x14ac:dyDescent="0.2">
      <c r="A54" s="13" t="s">
        <v>806</v>
      </c>
      <c r="B54" s="11" t="str">
        <f>VLOOKUP($A54,GHM_hs!$A$5:$R$2421,2,FALSE)</f>
        <v>Endoscopies digestives thérapeutiques et anesthésie : séjours de moins de 2 jours</v>
      </c>
      <c r="C54" s="22">
        <f>VLOOKUP($A54,GHM_hs!$A$5:$R$2421,3,FALSE)</f>
        <v>317046</v>
      </c>
      <c r="D54" s="23">
        <f>VLOOKUP($A54,GHM_hs!$A$5:$R$2421,4,FALSE)</f>
        <v>152700367.71000001</v>
      </c>
      <c r="E54" s="22">
        <f>VLOOKUP($A54,GHM_hs!$A$5:$R$2421,5,FALSE)</f>
        <v>318321</v>
      </c>
      <c r="F54" s="23">
        <f>VLOOKUP($A54,GHM_hs!$A$5:$R$2421,6,FALSE)</f>
        <v>153344297.09999999</v>
      </c>
      <c r="G54" s="22">
        <f>VLOOKUP($A54,GHM_hs!$A$5:$R$2421,7,FALSE)</f>
        <v>328077</v>
      </c>
      <c r="H54" s="23">
        <f>VLOOKUP($A54,GHM_hs!$A$5:$R$2421,8,FALSE)</f>
        <v>158125082.31999999</v>
      </c>
      <c r="I54" s="24">
        <f>VLOOKUP($A54,GHM_hs!$A$5:$R$2421,9,FALSE)</f>
        <v>4.2169471999999996E-3</v>
      </c>
      <c r="J54" s="24">
        <f>VLOOKUP($A54,GHM_hs!$A$5:$R$2421,10,FALSE)</f>
        <v>4.0214984999999998E-3</v>
      </c>
      <c r="K54" s="24">
        <f>VLOOKUP($A54,GHM_hs!$A$5:$R$2421,11,FALSE)</f>
        <v>1.9466589999999999E-4</v>
      </c>
      <c r="L54" s="24">
        <f>VLOOKUP($A54,GHM_hs!$A$5:$R$2421,12,FALSE)</f>
        <v>3.1176804799999999E-2</v>
      </c>
      <c r="M54" s="24">
        <f>VLOOKUP($A54,GHM_hs!$A$5:$R$2421,13,FALSE)</f>
        <v>3.06483078E-2</v>
      </c>
      <c r="N54" s="24">
        <f>VLOOKUP($A54,GHM_hs!$A$5:$R$2421,14,FALSE)</f>
        <v>5.1278109999999995E-4</v>
      </c>
      <c r="O54" s="24">
        <f>VLOOKUP($A54,GHM_hs!$A$5:$R$2421,15,FALSE)</f>
        <v>-0.349164311</v>
      </c>
      <c r="P54" s="24">
        <f>VLOOKUP($A54,GHM_hs!$A$5:$R$2421,16,FALSE)</f>
        <v>0.28886500329999998</v>
      </c>
      <c r="Q54" s="24">
        <f>VLOOKUP($A54,GHM_hs!$A$5:$R$2421,17,FALSE)</f>
        <v>5.2208472999999998E-2</v>
      </c>
      <c r="R54" s="24">
        <f>VLOOKUP($A54,GHM_hs!$A$5:$R$2421,18,FALSE)</f>
        <v>2.3584899499999999E-2</v>
      </c>
    </row>
    <row r="55" spans="1:18" ht="22.5" x14ac:dyDescent="0.2">
      <c r="A55" s="13" t="s">
        <v>808</v>
      </c>
      <c r="B55" s="11" t="str">
        <f>VLOOKUP($A55,GHM_hs!$A$5:$R$2421,2,FALSE)</f>
        <v>Endoscopie digestive diagnostique et anesthésie, en ambulatoire</v>
      </c>
      <c r="C55" s="22">
        <f>VLOOKUP($A55,GHM_hs!$A$5:$R$2421,3,FALSE)</f>
        <v>704202</v>
      </c>
      <c r="D55" s="23">
        <f>VLOOKUP($A55,GHM_hs!$A$5:$R$2421,4,FALSE)</f>
        <v>261478160.94</v>
      </c>
      <c r="E55" s="22">
        <f>VLOOKUP($A55,GHM_hs!$A$5:$R$2421,5,FALSE)</f>
        <v>719394</v>
      </c>
      <c r="F55" s="23">
        <f>VLOOKUP($A55,GHM_hs!$A$5:$R$2421,6,FALSE)</f>
        <v>267123563.72999999</v>
      </c>
      <c r="G55" s="22">
        <f>VLOOKUP($A55,GHM_hs!$A$5:$R$2421,7,FALSE)</f>
        <v>721260</v>
      </c>
      <c r="H55" s="23">
        <f>VLOOKUP($A55,GHM_hs!$A$5:$R$2421,8,FALSE)</f>
        <v>267934557.58000001</v>
      </c>
      <c r="I55" s="24">
        <f>VLOOKUP($A55,GHM_hs!$A$5:$R$2421,9,FALSE)</f>
        <v>2.1590341499999999E-2</v>
      </c>
      <c r="J55" s="24">
        <f>VLOOKUP($A55,GHM_hs!$A$5:$R$2421,10,FALSE)</f>
        <v>2.1573355400000001E-2</v>
      </c>
      <c r="K55" s="24">
        <f>VLOOKUP($A55,GHM_hs!$A$5:$R$2421,11,FALSE)</f>
        <v>1.6627399999999999E-5</v>
      </c>
      <c r="L55" s="24">
        <f>VLOOKUP($A55,GHM_hs!$A$5:$R$2421,12,FALSE)</f>
        <v>3.0360251E-3</v>
      </c>
      <c r="M55" s="24">
        <f>VLOOKUP($A55,GHM_hs!$A$5:$R$2421,13,FALSE)</f>
        <v>2.5938497999999999E-3</v>
      </c>
      <c r="N55" s="24">
        <f>VLOOKUP($A55,GHM_hs!$A$5:$R$2421,14,FALSE)</f>
        <v>4.4103129999999998E-4</v>
      </c>
      <c r="O55" s="24">
        <f>VLOOKUP($A55,GHM_hs!$A$5:$R$2421,15,FALSE)</f>
        <v>-6.6783579999999995E-2</v>
      </c>
      <c r="P55" s="24">
        <f>VLOOKUP($A55,GHM_hs!$A$5:$R$2421,16,FALSE)</f>
        <v>4.9001937600000003E-2</v>
      </c>
      <c r="Q55" s="24">
        <f>VLOOKUP($A55,GHM_hs!$A$5:$R$2421,17,FALSE)</f>
        <v>0.1147775773</v>
      </c>
      <c r="R55" s="24">
        <f>VLOOKUP($A55,GHM_hs!$A$5:$R$2421,18,FALSE)</f>
        <v>3.9963360099999998E-2</v>
      </c>
    </row>
    <row r="56" spans="1:18" ht="22.5" x14ac:dyDescent="0.2">
      <c r="A56" s="13" t="s">
        <v>214</v>
      </c>
      <c r="B56" s="11" t="str">
        <f>VLOOKUP($A56,GHM_hs!$A$5:$R$2421,2,FALSE)</f>
        <v>Interventions sur le cristallin avec ou sans vitrectomie, en ambulatoire</v>
      </c>
      <c r="C56" s="31">
        <f>VLOOKUP($A56,GHM_hs!$A$5:$R$2421,3,FALSE)</f>
        <v>439420</v>
      </c>
      <c r="D56" s="32">
        <f>VLOOKUP($A56,GHM_hs!$A$5:$R$2421,4,FALSE)</f>
        <v>352607628.66000003</v>
      </c>
      <c r="E56" s="31">
        <f>VLOOKUP($A56,GHM_hs!$A$5:$R$2421,5,FALSE)</f>
        <v>465136</v>
      </c>
      <c r="F56" s="32">
        <f>VLOOKUP($A56,GHM_hs!$A$5:$R$2421,6,FALSE)</f>
        <v>373442854.44</v>
      </c>
      <c r="G56" s="31">
        <f>VLOOKUP($A56,GHM_hs!$A$5:$R$2421,7,FALSE)</f>
        <v>484124</v>
      </c>
      <c r="H56" s="32">
        <f>VLOOKUP($A56,GHM_hs!$A$5:$R$2421,8,FALSE)</f>
        <v>388824008.23000002</v>
      </c>
      <c r="I56" s="33">
        <f>VLOOKUP($A56,GHM_hs!$A$5:$R$2421,9,FALSE)</f>
        <v>5.9088981899999997E-2</v>
      </c>
      <c r="J56" s="33">
        <f>VLOOKUP($A56,GHM_hs!$A$5:$R$2421,10,FALSE)</f>
        <v>5.8522598000000002E-2</v>
      </c>
      <c r="K56" s="33">
        <f>VLOOKUP($A56,GHM_hs!$A$5:$R$2421,11,FALSE)</f>
        <v>5.3507019999999997E-4</v>
      </c>
      <c r="L56" s="33">
        <f>VLOOKUP($A56,GHM_hs!$A$5:$R$2421,12,FALSE)</f>
        <v>4.1187436299999998E-2</v>
      </c>
      <c r="M56" s="33">
        <f>VLOOKUP($A56,GHM_hs!$A$5:$R$2421,13,FALSE)</f>
        <v>4.0822469100000001E-2</v>
      </c>
      <c r="N56" s="33">
        <f>VLOOKUP($A56,GHM_hs!$A$5:$R$2421,14,FALSE)</f>
        <v>3.5065269999999998E-4</v>
      </c>
      <c r="O56" s="33">
        <f>VLOOKUP($A56,GHM_hs!$A$5:$R$2421,15,FALSE)</f>
        <v>-0.67957481799999997</v>
      </c>
      <c r="P56" s="33">
        <f>VLOOKUP($A56,GHM_hs!$A$5:$R$2421,16,FALSE)</f>
        <v>0.92936135720000002</v>
      </c>
      <c r="Q56" s="33">
        <f>VLOOKUP($A56,GHM_hs!$A$5:$R$2421,17,FALSE)</f>
        <v>7.7040983600000001E-2</v>
      </c>
      <c r="R56" s="33">
        <f>VLOOKUP($A56,GHM_hs!$A$5:$R$2421,18,FALSE)</f>
        <v>5.7994437099999997E-2</v>
      </c>
    </row>
    <row r="57" spans="1:18" x14ac:dyDescent="0.2">
      <c r="A57" s="30" t="s">
        <v>3105</v>
      </c>
    </row>
    <row r="79" spans="1:18" x14ac:dyDescent="0.2">
      <c r="A79" s="38" t="s">
        <v>3257</v>
      </c>
    </row>
    <row r="80" spans="1:18" ht="56.25" x14ac:dyDescent="0.2">
      <c r="A80" s="186" t="s">
        <v>2167</v>
      </c>
      <c r="B80" s="187"/>
      <c r="C80" s="11" t="s">
        <v>3090</v>
      </c>
      <c r="D80" s="11" t="s">
        <v>3091</v>
      </c>
      <c r="E80" s="11" t="s">
        <v>3092</v>
      </c>
      <c r="F80" s="11" t="s">
        <v>3093</v>
      </c>
      <c r="G80" s="11" t="s">
        <v>3094</v>
      </c>
      <c r="H80" s="11" t="s">
        <v>3095</v>
      </c>
      <c r="I80" s="11" t="s">
        <v>3096</v>
      </c>
      <c r="J80" s="11" t="s">
        <v>3097</v>
      </c>
      <c r="K80" s="11" t="s">
        <v>3098</v>
      </c>
      <c r="L80" s="11" t="s">
        <v>3099</v>
      </c>
      <c r="M80" s="11" t="s">
        <v>3100</v>
      </c>
      <c r="N80" s="11" t="s">
        <v>3101</v>
      </c>
      <c r="O80" s="105" t="s">
        <v>3217</v>
      </c>
      <c r="P80" s="11" t="s">
        <v>3102</v>
      </c>
      <c r="Q80" s="11" t="s">
        <v>3103</v>
      </c>
      <c r="R80" s="11" t="s">
        <v>3104</v>
      </c>
    </row>
    <row r="81" spans="1:18" ht="22.5" x14ac:dyDescent="0.2">
      <c r="A81" s="13" t="s">
        <v>214</v>
      </c>
      <c r="B81" s="11" t="str">
        <f>VLOOKUP($A81,GHM_hs!$A$5:$R$2421,2,FALSE)</f>
        <v>Interventions sur le cristallin avec ou sans vitrectomie, en ambulatoire</v>
      </c>
      <c r="C81" s="19">
        <f>VLOOKUP($A81,GHM_hs!$A$5:$R$2421,3,FALSE)</f>
        <v>439420</v>
      </c>
      <c r="D81" s="20">
        <f>VLOOKUP($A81,GHM_hs!$A$5:$R$2421,4,FALSE)</f>
        <v>352607628.66000003</v>
      </c>
      <c r="E81" s="19">
        <f>VLOOKUP($A81,GHM_hs!$A$5:$R$2421,5,FALSE)</f>
        <v>465136</v>
      </c>
      <c r="F81" s="20">
        <f>VLOOKUP($A81,GHM_hs!$A$5:$R$2421,6,FALSE)</f>
        <v>373442854.44</v>
      </c>
      <c r="G81" s="19">
        <f>VLOOKUP($A81,GHM_hs!$A$5:$R$2421,7,FALSE)</f>
        <v>484124</v>
      </c>
      <c r="H81" s="20">
        <f>VLOOKUP($A81,GHM_hs!$A$5:$R$2421,8,FALSE)</f>
        <v>388824008.23000002</v>
      </c>
      <c r="I81" s="21">
        <f>VLOOKUP($A81,GHM_hs!$A$5:$R$2421,9,FALSE)</f>
        <v>5.9088981899999997E-2</v>
      </c>
      <c r="J81" s="21">
        <f>VLOOKUP($A81,GHM_hs!$A$5:$R$2421,10,FALSE)</f>
        <v>5.8522598000000002E-2</v>
      </c>
      <c r="K81" s="21">
        <f>VLOOKUP($A81,GHM_hs!$A$5:$R$2421,11,FALSE)</f>
        <v>5.3507019999999997E-4</v>
      </c>
      <c r="L81" s="21">
        <f>VLOOKUP($A81,GHM_hs!$A$5:$R$2421,12,FALSE)</f>
        <v>4.1187436299999998E-2</v>
      </c>
      <c r="M81" s="21">
        <f>VLOOKUP($A81,GHM_hs!$A$5:$R$2421,13,FALSE)</f>
        <v>4.0822469100000001E-2</v>
      </c>
      <c r="N81" s="21">
        <f>VLOOKUP($A81,GHM_hs!$A$5:$R$2421,14,FALSE)</f>
        <v>3.5065269999999998E-4</v>
      </c>
      <c r="O81" s="21">
        <f>VLOOKUP($A81,GHM_hs!$A$5:$R$2421,15,FALSE)</f>
        <v>-0.67957481799999997</v>
      </c>
      <c r="P81" s="21">
        <f>VLOOKUP($A81,GHM_hs!$A$5:$R$2421,16,FALSE)</f>
        <v>0.92936135720000002</v>
      </c>
      <c r="Q81" s="21">
        <f>VLOOKUP($A81,GHM_hs!$A$5:$R$2421,17,FALSE)</f>
        <v>7.7040983600000001E-2</v>
      </c>
      <c r="R81" s="21">
        <f>VLOOKUP($A81,GHM_hs!$A$5:$R$2421,18,FALSE)</f>
        <v>5.7994437099999997E-2</v>
      </c>
    </row>
    <row r="82" spans="1:18" ht="22.5" x14ac:dyDescent="0.2">
      <c r="A82" s="13" t="s">
        <v>1431</v>
      </c>
      <c r="B82" s="11" t="str">
        <f>VLOOKUP($A82,GHM_hs!$A$5:$R$2421,2,FALSE)</f>
        <v>Interventions digestives autres que les gastroplasties, pour obésité, niveau 1</v>
      </c>
      <c r="C82" s="22">
        <f>VLOOKUP($A82,GHM_hs!$A$5:$R$2421,3,FALSE)</f>
        <v>10282</v>
      </c>
      <c r="D82" s="23">
        <f>VLOOKUP($A82,GHM_hs!$A$5:$R$2421,4,FALSE)</f>
        <v>39733781.656999998</v>
      </c>
      <c r="E82" s="22">
        <f>VLOOKUP($A82,GHM_hs!$A$5:$R$2421,5,FALSE)</f>
        <v>14818</v>
      </c>
      <c r="F82" s="23">
        <f>VLOOKUP($A82,GHM_hs!$A$5:$R$2421,6,FALSE)</f>
        <v>57175154.07</v>
      </c>
      <c r="G82" s="22">
        <f>VLOOKUP($A82,GHM_hs!$A$5:$R$2421,7,FALSE)</f>
        <v>17392</v>
      </c>
      <c r="H82" s="23">
        <f>VLOOKUP($A82,GHM_hs!$A$5:$R$2421,8,FALSE)</f>
        <v>67124629.711999997</v>
      </c>
      <c r="I82" s="24">
        <f>VLOOKUP($A82,GHM_hs!$A$5:$R$2421,9,FALSE)</f>
        <v>0.43895576219999999</v>
      </c>
      <c r="J82" s="24">
        <f>VLOOKUP($A82,GHM_hs!$A$5:$R$2421,10,FALSE)</f>
        <v>0.44115930749999999</v>
      </c>
      <c r="K82" s="24">
        <f>VLOOKUP($A82,GHM_hs!$A$5:$R$2421,11,FALSE)</f>
        <v>-1.529009E-3</v>
      </c>
      <c r="L82" s="24">
        <f>VLOOKUP($A82,GHM_hs!$A$5:$R$2421,12,FALSE)</f>
        <v>0.17401746970000001</v>
      </c>
      <c r="M82" s="24">
        <f>VLOOKUP($A82,GHM_hs!$A$5:$R$2421,13,FALSE)</f>
        <v>0.17370765290000001</v>
      </c>
      <c r="N82" s="24">
        <f>VLOOKUP($A82,GHM_hs!$A$5:$R$2421,14,FALSE)</f>
        <v>2.6396429999999999E-4</v>
      </c>
      <c r="O82" s="24">
        <f>VLOOKUP($A82,GHM_hs!$A$5:$R$2421,15,FALSE)</f>
        <v>-9.2122686999999995E-2</v>
      </c>
      <c r="P82" s="24">
        <f>VLOOKUP($A82,GHM_hs!$A$5:$R$2421,16,FALSE)</f>
        <v>0.60116804720000006</v>
      </c>
      <c r="Q82" s="24">
        <f>VLOOKUP($A82,GHM_hs!$A$5:$R$2421,17,FALSE)</f>
        <v>2.7676726999999999E-3</v>
      </c>
      <c r="R82" s="24">
        <f>VLOOKUP($A82,GHM_hs!$A$5:$R$2421,18,FALSE)</f>
        <v>1.0011869200000001E-2</v>
      </c>
    </row>
    <row r="83" spans="1:18" x14ac:dyDescent="0.2">
      <c r="A83" s="13" t="s">
        <v>1016</v>
      </c>
      <c r="B83" s="11" t="str">
        <f>VLOOKUP($A83,GHM_hs!$A$5:$R$2421,2,FALSE)</f>
        <v>Prothèses de genou, niveau 1</v>
      </c>
      <c r="C83" s="22">
        <f>VLOOKUP($A83,GHM_hs!$A$5:$R$2421,3,FALSE)</f>
        <v>29948</v>
      </c>
      <c r="D83" s="23">
        <f>VLOOKUP($A83,GHM_hs!$A$5:$R$2421,4,FALSE)</f>
        <v>101209454.91</v>
      </c>
      <c r="E83" s="22">
        <f>VLOOKUP($A83,GHM_hs!$A$5:$R$2421,5,FALSE)</f>
        <v>32057</v>
      </c>
      <c r="F83" s="23">
        <f>VLOOKUP($A83,GHM_hs!$A$5:$R$2421,6,FALSE)</f>
        <v>108349805.63</v>
      </c>
      <c r="G83" s="22">
        <f>VLOOKUP($A83,GHM_hs!$A$5:$R$2421,7,FALSE)</f>
        <v>34728</v>
      </c>
      <c r="H83" s="23">
        <f>VLOOKUP($A83,GHM_hs!$A$5:$R$2421,8,FALSE)</f>
        <v>117320628.63</v>
      </c>
      <c r="I83" s="24">
        <f>VLOOKUP($A83,GHM_hs!$A$5:$R$2421,9,FALSE)</f>
        <v>7.0550234000000003E-2</v>
      </c>
      <c r="J83" s="24">
        <f>VLOOKUP($A83,GHM_hs!$A$5:$R$2421,10,FALSE)</f>
        <v>7.0422064899999998E-2</v>
      </c>
      <c r="K83" s="24">
        <f>VLOOKUP($A83,GHM_hs!$A$5:$R$2421,11,FALSE)</f>
        <v>1.197369E-4</v>
      </c>
      <c r="L83" s="24">
        <f>VLOOKUP($A83,GHM_hs!$A$5:$R$2421,12,FALSE)</f>
        <v>8.2795007800000001E-2</v>
      </c>
      <c r="M83" s="24">
        <f>VLOOKUP($A83,GHM_hs!$A$5:$R$2421,13,FALSE)</f>
        <v>8.3320335699999998E-2</v>
      </c>
      <c r="N83" s="24">
        <f>VLOOKUP($A83,GHM_hs!$A$5:$R$2421,14,FALSE)</f>
        <v>-4.8492400000000002E-4</v>
      </c>
      <c r="O83" s="24">
        <f>VLOOKUP($A83,GHM_hs!$A$5:$R$2421,15,FALSE)</f>
        <v>-9.5594287999999999E-2</v>
      </c>
      <c r="P83" s="24">
        <f>VLOOKUP($A83,GHM_hs!$A$5:$R$2421,16,FALSE)</f>
        <v>0.54203581550000002</v>
      </c>
      <c r="Q83" s="24">
        <f>VLOOKUP($A83,GHM_hs!$A$5:$R$2421,17,FALSE)</f>
        <v>5.5264338999999997E-3</v>
      </c>
      <c r="R83" s="24">
        <f>VLOOKUP($A83,GHM_hs!$A$5:$R$2421,18,FALSE)</f>
        <v>1.7498775000000001E-2</v>
      </c>
    </row>
    <row r="84" spans="1:18" ht="22.5" x14ac:dyDescent="0.2">
      <c r="A84" s="13" t="s">
        <v>1432</v>
      </c>
      <c r="B84" s="11" t="str">
        <f>VLOOKUP($A84,GHM_hs!$A$5:$R$2421,2,FALSE)</f>
        <v>Interventions digestives autres que les gastroplasties, pour obésité, niveau 2</v>
      </c>
      <c r="C84" s="22">
        <f>VLOOKUP($A84,GHM_hs!$A$5:$R$2421,3,FALSE)</f>
        <v>2577</v>
      </c>
      <c r="D84" s="23">
        <f>VLOOKUP($A84,GHM_hs!$A$5:$R$2421,4,FALSE)</f>
        <v>12561948.585000001</v>
      </c>
      <c r="E84" s="22">
        <f>VLOOKUP($A84,GHM_hs!$A$5:$R$2421,5,FALSE)</f>
        <v>3271</v>
      </c>
      <c r="F84" s="23">
        <f>VLOOKUP($A84,GHM_hs!$A$5:$R$2421,6,FALSE)</f>
        <v>15924899.648</v>
      </c>
      <c r="G84" s="22">
        <f>VLOOKUP($A84,GHM_hs!$A$5:$R$2421,7,FALSE)</f>
        <v>4378</v>
      </c>
      <c r="H84" s="23">
        <f>VLOOKUP($A84,GHM_hs!$A$5:$R$2421,8,FALSE)</f>
        <v>21289050.079999998</v>
      </c>
      <c r="I84" s="24">
        <f>VLOOKUP($A84,GHM_hs!$A$5:$R$2421,9,FALSE)</f>
        <v>0.2677093478</v>
      </c>
      <c r="J84" s="24">
        <f>VLOOKUP($A84,GHM_hs!$A$5:$R$2421,10,FALSE)</f>
        <v>0.26930539390000002</v>
      </c>
      <c r="K84" s="24">
        <f>VLOOKUP($A84,GHM_hs!$A$5:$R$2421,11,FALSE)</f>
        <v>-1.257417E-3</v>
      </c>
      <c r="L84" s="24">
        <f>VLOOKUP($A84,GHM_hs!$A$5:$R$2421,12,FALSE)</f>
        <v>0.33684045439999999</v>
      </c>
      <c r="M84" s="24">
        <f>VLOOKUP($A84,GHM_hs!$A$5:$R$2421,13,FALSE)</f>
        <v>0.3384286151</v>
      </c>
      <c r="N84" s="24">
        <f>VLOOKUP($A84,GHM_hs!$A$5:$R$2421,14,FALSE)</f>
        <v>-1.1865860000000001E-3</v>
      </c>
      <c r="O84" s="24">
        <f>VLOOKUP($A84,GHM_hs!$A$5:$R$2421,15,FALSE)</f>
        <v>-3.9619198000000001E-2</v>
      </c>
      <c r="P84" s="24">
        <f>VLOOKUP($A84,GHM_hs!$A$5:$R$2421,16,FALSE)</f>
        <v>0.32411314489999998</v>
      </c>
      <c r="Q84" s="24">
        <f>VLOOKUP($A84,GHM_hs!$A$5:$R$2421,17,FALSE)</f>
        <v>6.9669220000000002E-4</v>
      </c>
      <c r="R84" s="24">
        <f>VLOOKUP($A84,GHM_hs!$A$5:$R$2421,18,FALSE)</f>
        <v>3.175335E-3</v>
      </c>
    </row>
    <row r="85" spans="1:18" ht="33.75" x14ac:dyDescent="0.2">
      <c r="A85" s="13" t="s">
        <v>766</v>
      </c>
      <c r="B85" s="11" t="str">
        <f>VLOOKUP($A85,GHM_hs!$A$5:$R$2421,2,FALSE)</f>
        <v>Interventions réparatrices pour hernies inguinales et crurales, âge supérieur à 17 ans, en ambulatoire</v>
      </c>
      <c r="C85" s="22">
        <f>VLOOKUP($A85,GHM_hs!$A$5:$R$2421,3,FALSE)</f>
        <v>31371</v>
      </c>
      <c r="D85" s="23">
        <f>VLOOKUP($A85,GHM_hs!$A$5:$R$2421,4,FALSE)</f>
        <v>35979914.505999997</v>
      </c>
      <c r="E85" s="22">
        <f>VLOOKUP($A85,GHM_hs!$A$5:$R$2421,5,FALSE)</f>
        <v>34355</v>
      </c>
      <c r="F85" s="23">
        <f>VLOOKUP($A85,GHM_hs!$A$5:$R$2421,6,FALSE)</f>
        <v>39405778.215000004</v>
      </c>
      <c r="G85" s="22">
        <f>VLOOKUP($A85,GHM_hs!$A$5:$R$2421,7,FALSE)</f>
        <v>38891</v>
      </c>
      <c r="H85" s="23">
        <f>VLOOKUP($A85,GHM_hs!$A$5:$R$2421,8,FALSE)</f>
        <v>44614903.684</v>
      </c>
      <c r="I85" s="24">
        <f>VLOOKUP($A85,GHM_hs!$A$5:$R$2421,9,FALSE)</f>
        <v>9.5216004699999995E-2</v>
      </c>
      <c r="J85" s="24">
        <f>VLOOKUP($A85,GHM_hs!$A$5:$R$2421,10,FALSE)</f>
        <v>9.5119696500000003E-2</v>
      </c>
      <c r="K85" s="24">
        <f>VLOOKUP($A85,GHM_hs!$A$5:$R$2421,11,FALSE)</f>
        <v>8.7942999999999995E-5</v>
      </c>
      <c r="L85" s="24">
        <f>VLOOKUP($A85,GHM_hs!$A$5:$R$2421,12,FALSE)</f>
        <v>0.13219191969999999</v>
      </c>
      <c r="M85" s="24">
        <f>VLOOKUP($A85,GHM_hs!$A$5:$R$2421,13,FALSE)</f>
        <v>0.13203318289999999</v>
      </c>
      <c r="N85" s="24">
        <f>VLOOKUP($A85,GHM_hs!$A$5:$R$2421,14,FALSE)</f>
        <v>1.4022270000000001E-4</v>
      </c>
      <c r="O85" s="24">
        <f>VLOOKUP($A85,GHM_hs!$A$5:$R$2421,15,FALSE)</f>
        <v>-0.162342078</v>
      </c>
      <c r="P85" s="24">
        <f>VLOOKUP($A85,GHM_hs!$A$5:$R$2421,16,FALSE)</f>
        <v>0.31474621359999999</v>
      </c>
      <c r="Q85" s="24">
        <f>VLOOKUP($A85,GHM_hs!$A$5:$R$2421,17,FALSE)</f>
        <v>6.1889121E-3</v>
      </c>
      <c r="R85" s="24">
        <f>VLOOKUP($A85,GHM_hs!$A$5:$R$2421,18,FALSE)</f>
        <v>6.6544661999999996E-3</v>
      </c>
    </row>
    <row r="86" spans="1:18" ht="33.75" x14ac:dyDescent="0.2">
      <c r="A86" s="13" t="s">
        <v>2211</v>
      </c>
      <c r="B86" s="11" t="str">
        <f>VLOOKUP($A86,GHM_hs!$A$5:$R$2421,2,FALSE)</f>
        <v>Cholécystectomies sans exploration de la voie biliaire principale à l'exception des affections aigües, en ambulatoire</v>
      </c>
      <c r="C86" s="22">
        <f>VLOOKUP($A86,GHM_hs!$A$5:$R$2421,3,FALSE)</f>
        <v>1234</v>
      </c>
      <c r="D86" s="23">
        <f>VLOOKUP($A86,GHM_hs!$A$5:$R$2421,4,FALSE)</f>
        <v>1822400.3472</v>
      </c>
      <c r="E86" s="22">
        <f>VLOOKUP($A86,GHM_hs!$A$5:$R$2421,5,FALSE)</f>
        <v>2883</v>
      </c>
      <c r="F86" s="23">
        <f>VLOOKUP($A86,GHM_hs!$A$5:$R$2421,6,FALSE)</f>
        <v>4232793.9840000002</v>
      </c>
      <c r="G86" s="22">
        <f>VLOOKUP($A86,GHM_hs!$A$5:$R$2421,7,FALSE)</f>
        <v>6325</v>
      </c>
      <c r="H86" s="23">
        <f>VLOOKUP($A86,GHM_hs!$A$5:$R$2421,8,FALSE)</f>
        <v>9305846.9392000008</v>
      </c>
      <c r="I86" s="24">
        <f>VLOOKUP($A86,GHM_hs!$A$5:$R$2421,9,FALSE)</f>
        <v>1.3226477050000001</v>
      </c>
      <c r="J86" s="24">
        <f>VLOOKUP($A86,GHM_hs!$A$5:$R$2421,10,FALSE)</f>
        <v>1.3363047001999999</v>
      </c>
      <c r="K86" s="24">
        <f>VLOOKUP($A86,GHM_hs!$A$5:$R$2421,11,FALSE)</f>
        <v>-5.8455540000000002E-3</v>
      </c>
      <c r="L86" s="24">
        <f>VLOOKUP($A86,GHM_hs!$A$5:$R$2421,12,FALSE)</f>
        <v>1.1985116626000001</v>
      </c>
      <c r="M86" s="24">
        <f>VLOOKUP($A86,GHM_hs!$A$5:$R$2421,13,FALSE)</f>
        <v>1.193895248</v>
      </c>
      <c r="N86" s="24">
        <f>VLOOKUP($A86,GHM_hs!$A$5:$R$2421,14,FALSE)</f>
        <v>2.1042092000000002E-3</v>
      </c>
      <c r="O86" s="24">
        <f>VLOOKUP($A86,GHM_hs!$A$5:$R$2421,15,FALSE)</f>
        <v>-0.123188146</v>
      </c>
      <c r="P86" s="24">
        <f>VLOOKUP($A86,GHM_hs!$A$5:$R$2421,16,FALSE)</f>
        <v>0.30652442880000003</v>
      </c>
      <c r="Q86" s="24">
        <f>VLOOKUP($A86,GHM_hs!$A$5:$R$2421,17,FALSE)</f>
        <v>1.0065276999999999E-3</v>
      </c>
      <c r="R86" s="24">
        <f>VLOOKUP($A86,GHM_hs!$A$5:$R$2421,18,FALSE)</f>
        <v>1.3879991E-3</v>
      </c>
    </row>
    <row r="87" spans="1:18" ht="22.5" x14ac:dyDescent="0.2">
      <c r="A87" s="13" t="s">
        <v>806</v>
      </c>
      <c r="B87" s="11" t="str">
        <f>VLOOKUP($A87,GHM_hs!$A$5:$R$2421,2,FALSE)</f>
        <v>Endoscopies digestives thérapeutiques et anesthésie : séjours de moins de 2 jours</v>
      </c>
      <c r="C87" s="22">
        <f>VLOOKUP($A87,GHM_hs!$A$5:$R$2421,3,FALSE)</f>
        <v>317046</v>
      </c>
      <c r="D87" s="23">
        <f>VLOOKUP($A87,GHM_hs!$A$5:$R$2421,4,FALSE)</f>
        <v>152700367.71000001</v>
      </c>
      <c r="E87" s="22">
        <f>VLOOKUP($A87,GHM_hs!$A$5:$R$2421,5,FALSE)</f>
        <v>318321</v>
      </c>
      <c r="F87" s="23">
        <f>VLOOKUP($A87,GHM_hs!$A$5:$R$2421,6,FALSE)</f>
        <v>153344297.09999999</v>
      </c>
      <c r="G87" s="22">
        <f>VLOOKUP($A87,GHM_hs!$A$5:$R$2421,7,FALSE)</f>
        <v>328077</v>
      </c>
      <c r="H87" s="23">
        <f>VLOOKUP($A87,GHM_hs!$A$5:$R$2421,8,FALSE)</f>
        <v>158125082.31999999</v>
      </c>
      <c r="I87" s="24">
        <f>VLOOKUP($A87,GHM_hs!$A$5:$R$2421,9,FALSE)</f>
        <v>4.2169471999999996E-3</v>
      </c>
      <c r="J87" s="24">
        <f>VLOOKUP($A87,GHM_hs!$A$5:$R$2421,10,FALSE)</f>
        <v>4.0214984999999998E-3</v>
      </c>
      <c r="K87" s="24">
        <f>VLOOKUP($A87,GHM_hs!$A$5:$R$2421,11,FALSE)</f>
        <v>1.9466589999999999E-4</v>
      </c>
      <c r="L87" s="24">
        <f>VLOOKUP($A87,GHM_hs!$A$5:$R$2421,12,FALSE)</f>
        <v>3.1176804799999999E-2</v>
      </c>
      <c r="M87" s="24">
        <f>VLOOKUP($A87,GHM_hs!$A$5:$R$2421,13,FALSE)</f>
        <v>3.06483078E-2</v>
      </c>
      <c r="N87" s="24">
        <f>VLOOKUP($A87,GHM_hs!$A$5:$R$2421,14,FALSE)</f>
        <v>5.1278109999999995E-4</v>
      </c>
      <c r="O87" s="24">
        <f>VLOOKUP($A87,GHM_hs!$A$5:$R$2421,15,FALSE)</f>
        <v>-0.349164311</v>
      </c>
      <c r="P87" s="24">
        <f>VLOOKUP($A87,GHM_hs!$A$5:$R$2421,16,FALSE)</f>
        <v>0.28886500329999998</v>
      </c>
      <c r="Q87" s="24">
        <f>VLOOKUP($A87,GHM_hs!$A$5:$R$2421,17,FALSE)</f>
        <v>5.2208472999999998E-2</v>
      </c>
      <c r="R87" s="24">
        <f>VLOOKUP($A87,GHM_hs!$A$5:$R$2421,18,FALSE)</f>
        <v>2.3584899499999999E-2</v>
      </c>
    </row>
    <row r="88" spans="1:18" x14ac:dyDescent="0.2">
      <c r="A88" s="13" t="s">
        <v>2402</v>
      </c>
      <c r="B88" s="11" t="str">
        <f>VLOOKUP($A88,GHM_hs!$A$5:$R$2421,2,FALSE)</f>
        <v>Arthroscopies de l'épaule, en ambulatoire</v>
      </c>
      <c r="C88" s="22">
        <f>VLOOKUP($A88,GHM_hs!$A$5:$R$2421,3,FALSE)</f>
        <v>3191</v>
      </c>
      <c r="D88" s="23">
        <f>VLOOKUP($A88,GHM_hs!$A$5:$R$2421,4,FALSE)</f>
        <v>4336682.3273</v>
      </c>
      <c r="E88" s="22">
        <f>VLOOKUP($A88,GHM_hs!$A$5:$R$2421,5,FALSE)</f>
        <v>4078</v>
      </c>
      <c r="F88" s="23">
        <f>VLOOKUP($A88,GHM_hs!$A$5:$R$2421,6,FALSE)</f>
        <v>5540251.9859999996</v>
      </c>
      <c r="G88" s="22">
        <f>VLOOKUP($A88,GHM_hs!$A$5:$R$2421,7,FALSE)</f>
        <v>6901</v>
      </c>
      <c r="H88" s="23">
        <f>VLOOKUP($A88,GHM_hs!$A$5:$R$2421,8,FALSE)</f>
        <v>9392260.0083000008</v>
      </c>
      <c r="I88" s="24">
        <f>VLOOKUP($A88,GHM_hs!$A$5:$R$2421,9,FALSE)</f>
        <v>0.2775323549</v>
      </c>
      <c r="J88" s="24">
        <f>VLOOKUP($A88,GHM_hs!$A$5:$R$2421,10,FALSE)</f>
        <v>0.27796928859999998</v>
      </c>
      <c r="K88" s="24">
        <f>VLOOKUP($A88,GHM_hs!$A$5:$R$2421,11,FALSE)</f>
        <v>-3.4189700000000002E-4</v>
      </c>
      <c r="L88" s="24">
        <f>VLOOKUP($A88,GHM_hs!$A$5:$R$2421,12,FALSE)</f>
        <v>0.69527668269999998</v>
      </c>
      <c r="M88" s="24">
        <f>VLOOKUP($A88,GHM_hs!$A$5:$R$2421,13,FALSE)</f>
        <v>0.69225110349999996</v>
      </c>
      <c r="N88" s="24">
        <f>VLOOKUP($A88,GHM_hs!$A$5:$R$2421,14,FALSE)</f>
        <v>1.7879021000000001E-3</v>
      </c>
      <c r="O88" s="24">
        <f>VLOOKUP($A88,GHM_hs!$A$5:$R$2421,15,FALSE)</f>
        <v>-0.101034322</v>
      </c>
      <c r="P88" s="24">
        <f>VLOOKUP($A88,GHM_hs!$A$5:$R$2421,16,FALSE)</f>
        <v>0.2327463501</v>
      </c>
      <c r="Q88" s="24">
        <f>VLOOKUP($A88,GHM_hs!$A$5:$R$2421,17,FALSE)</f>
        <v>1.0981894E-3</v>
      </c>
      <c r="R88" s="24">
        <f>VLOOKUP($A88,GHM_hs!$A$5:$R$2421,18,FALSE)</f>
        <v>1.4008879000000001E-3</v>
      </c>
    </row>
    <row r="89" spans="1:18" ht="22.5" x14ac:dyDescent="0.2">
      <c r="A89" s="13" t="s">
        <v>644</v>
      </c>
      <c r="B89" s="11" t="str">
        <f>VLOOKUP($A89,GHM_hs!$A$5:$R$2421,2,FALSE)</f>
        <v>Traitements majeurs de troubles du rythme par voie vasculaire, niveau 1</v>
      </c>
      <c r="C89" s="22">
        <f>VLOOKUP($A89,GHM_hs!$A$5:$R$2421,3,FALSE)</f>
        <v>2522</v>
      </c>
      <c r="D89" s="23">
        <f>VLOOKUP($A89,GHM_hs!$A$5:$R$2421,4,FALSE)</f>
        <v>14979318.757999999</v>
      </c>
      <c r="E89" s="22">
        <f>VLOOKUP($A89,GHM_hs!$A$5:$R$2421,5,FALSE)</f>
        <v>3108</v>
      </c>
      <c r="F89" s="23">
        <f>VLOOKUP($A89,GHM_hs!$A$5:$R$2421,6,FALSE)</f>
        <v>18417504.835999999</v>
      </c>
      <c r="G89" s="22">
        <f>VLOOKUP($A89,GHM_hs!$A$5:$R$2421,7,FALSE)</f>
        <v>3671</v>
      </c>
      <c r="H89" s="23">
        <f>VLOOKUP($A89,GHM_hs!$A$5:$R$2421,8,FALSE)</f>
        <v>21727446.416999999</v>
      </c>
      <c r="I89" s="24">
        <f>VLOOKUP($A89,GHM_hs!$A$5:$R$2421,9,FALSE)</f>
        <v>0.22952886810000001</v>
      </c>
      <c r="J89" s="24">
        <f>VLOOKUP($A89,GHM_hs!$A$5:$R$2421,10,FALSE)</f>
        <v>0.2323552736</v>
      </c>
      <c r="K89" s="24">
        <f>VLOOKUP($A89,GHM_hs!$A$5:$R$2421,11,FALSE)</f>
        <v>-2.2934990000000001E-3</v>
      </c>
      <c r="L89" s="24">
        <f>VLOOKUP($A89,GHM_hs!$A$5:$R$2421,12,FALSE)</f>
        <v>0.1797171555</v>
      </c>
      <c r="M89" s="24">
        <f>VLOOKUP($A89,GHM_hs!$A$5:$R$2421,13,FALSE)</f>
        <v>0.1811454311</v>
      </c>
      <c r="N89" s="24">
        <f>VLOOKUP($A89,GHM_hs!$A$5:$R$2421,14,FALSE)</f>
        <v>-1.209229E-3</v>
      </c>
      <c r="O89" s="24">
        <f>VLOOKUP($A89,GHM_hs!$A$5:$R$2421,15,FALSE)</f>
        <v>-2.0149601E-2</v>
      </c>
      <c r="P89" s="24">
        <f>VLOOKUP($A89,GHM_hs!$A$5:$R$2421,16,FALSE)</f>
        <v>0.19999356630000001</v>
      </c>
      <c r="Q89" s="24">
        <f>VLOOKUP($A89,GHM_hs!$A$5:$R$2421,17,FALSE)</f>
        <v>5.8418390000000004E-4</v>
      </c>
      <c r="R89" s="24">
        <f>VLOOKUP($A89,GHM_hs!$A$5:$R$2421,18,FALSE)</f>
        <v>3.2407233000000001E-3</v>
      </c>
    </row>
    <row r="90" spans="1:18" ht="20.25" customHeight="1" x14ac:dyDescent="0.2">
      <c r="A90" s="13" t="s">
        <v>1097</v>
      </c>
      <c r="B90" s="11" t="str">
        <f>VLOOKUP($A90,GHM_hs!$A$5:$R$2421,2,FALSE)</f>
        <v>Autres interventions sur la main, en ambulatoire</v>
      </c>
      <c r="C90" s="31">
        <f>VLOOKUP($A90,GHM_hs!$A$5:$R$2421,3,FALSE)</f>
        <v>69236</v>
      </c>
      <c r="D90" s="32">
        <f>VLOOKUP($A90,GHM_hs!$A$5:$R$2421,4,FALSE)</f>
        <v>42104564.718000002</v>
      </c>
      <c r="E90" s="31">
        <f>VLOOKUP($A90,GHM_hs!$A$5:$R$2421,5,FALSE)</f>
        <v>71764</v>
      </c>
      <c r="F90" s="32">
        <f>VLOOKUP($A90,GHM_hs!$A$5:$R$2421,6,FALSE)</f>
        <v>43625007.531999998</v>
      </c>
      <c r="G90" s="31">
        <f>VLOOKUP($A90,GHM_hs!$A$5:$R$2421,7,FALSE)</f>
        <v>76825</v>
      </c>
      <c r="H90" s="32">
        <f>VLOOKUP($A90,GHM_hs!$A$5:$R$2421,8,FALSE)</f>
        <v>46725372.836000003</v>
      </c>
      <c r="I90" s="33">
        <f>VLOOKUP($A90,GHM_hs!$A$5:$R$2421,9,FALSE)</f>
        <v>3.6111115899999997E-2</v>
      </c>
      <c r="J90" s="33">
        <f>VLOOKUP($A90,GHM_hs!$A$5:$R$2421,10,FALSE)</f>
        <v>3.6512796799999997E-2</v>
      </c>
      <c r="K90" s="33">
        <f>VLOOKUP($A90,GHM_hs!$A$5:$R$2421,11,FALSE)</f>
        <v>-3.8753099999999999E-4</v>
      </c>
      <c r="L90" s="33">
        <f>VLOOKUP($A90,GHM_hs!$A$5:$R$2421,12,FALSE)</f>
        <v>7.1068533399999995E-2</v>
      </c>
      <c r="M90" s="33">
        <f>VLOOKUP($A90,GHM_hs!$A$5:$R$2421,13,FALSE)</f>
        <v>7.0522824799999995E-2</v>
      </c>
      <c r="N90" s="33">
        <f>VLOOKUP($A90,GHM_hs!$A$5:$R$2421,14,FALSE)</f>
        <v>5.097589E-4</v>
      </c>
      <c r="O90" s="33">
        <f>VLOOKUP($A90,GHM_hs!$A$5:$R$2421,15,FALSE)</f>
        <v>-0.18113166999999999</v>
      </c>
      <c r="P90" s="33">
        <f>VLOOKUP($A90,GHM_hs!$A$5:$R$2421,16,FALSE)</f>
        <v>0.18733053099999999</v>
      </c>
      <c r="Q90" s="33">
        <f>VLOOKUP($A90,GHM_hs!$A$5:$R$2421,17,FALSE)</f>
        <v>1.22255322E-2</v>
      </c>
      <c r="R90" s="33">
        <f>VLOOKUP($A90,GHM_hs!$A$5:$R$2421,18,FALSE)</f>
        <v>6.9692499000000002E-3</v>
      </c>
    </row>
    <row r="91" spans="1:18" x14ac:dyDescent="0.2">
      <c r="A91" s="30" t="s">
        <v>3105</v>
      </c>
    </row>
  </sheetData>
  <mergeCells count="3">
    <mergeCell ref="A80:B80"/>
    <mergeCell ref="A46:B46"/>
    <mergeCell ref="A12:B12"/>
  </mergeCells>
  <pageMargins left="0.70866141732283472" right="0.70866141732283472" top="0.74803149606299213" bottom="0.74803149606299213" header="0.31496062992125984" footer="0.31496062992125984"/>
  <pageSetup paperSize="9" scale="61" orientation="landscape" r:id="rId1"/>
  <headerFooter>
    <oddHeader>&amp;CPartie 1 &amp;K2092C6Analyse de l’activité de MCO&amp;REx OQN</oddHeader>
  </headerFooter>
  <rowBreaks count="2" manualBreakCount="2">
    <brk id="44" max="16383" man="1"/>
    <brk id="7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0:P39"/>
  <sheetViews>
    <sheetView view="pageBreakPreview" topLeftCell="A4" zoomScaleNormal="100" zoomScaleSheetLayoutView="100" workbookViewId="0">
      <selection activeCell="J29" sqref="J29"/>
    </sheetView>
  </sheetViews>
  <sheetFormatPr baseColWidth="10" defaultColWidth="9.140625" defaultRowHeight="12.75" customHeight="1" x14ac:dyDescent="0.2"/>
  <cols>
    <col min="1" max="1" width="30.7109375" style="12" customWidth="1"/>
    <col min="2" max="7" width="10.7109375" style="12" customWidth="1"/>
    <col min="8" max="13" width="9.7109375" style="12" customWidth="1"/>
    <col min="14" max="16384" width="9.140625" style="12"/>
  </cols>
  <sheetData>
    <row r="10" spans="1:13" ht="56.25" x14ac:dyDescent="0.2">
      <c r="A10" s="18" t="s">
        <v>3258</v>
      </c>
      <c r="B10" s="11" t="s">
        <v>3144</v>
      </c>
      <c r="C10" s="11" t="s">
        <v>3091</v>
      </c>
      <c r="D10" s="11" t="s">
        <v>3145</v>
      </c>
      <c r="E10" s="11" t="s">
        <v>3093</v>
      </c>
      <c r="F10" s="11" t="s">
        <v>3146</v>
      </c>
      <c r="G10" s="11" t="s">
        <v>3095</v>
      </c>
      <c r="H10" s="11" t="s">
        <v>3096</v>
      </c>
      <c r="I10" s="11" t="s">
        <v>3147</v>
      </c>
      <c r="J10" s="11" t="s">
        <v>3098</v>
      </c>
      <c r="K10" s="11" t="s">
        <v>3099</v>
      </c>
      <c r="L10" s="11" t="s">
        <v>3148</v>
      </c>
      <c r="M10" s="11" t="s">
        <v>3101</v>
      </c>
    </row>
    <row r="11" spans="1:13" ht="24" customHeight="1" x14ac:dyDescent="0.2">
      <c r="A11" s="11" t="s">
        <v>3114</v>
      </c>
      <c r="B11" s="19">
        <v>2000.3953737078311</v>
      </c>
      <c r="C11" s="20">
        <v>784183.86281672399</v>
      </c>
      <c r="D11" s="19">
        <v>1773.5078955597351</v>
      </c>
      <c r="E11" s="20">
        <v>690738.64585050009</v>
      </c>
      <c r="F11" s="19">
        <v>1339.7219319217622</v>
      </c>
      <c r="G11" s="20">
        <v>512101.78986587195</v>
      </c>
      <c r="H11" s="115">
        <f t="shared" ref="H11:H17" si="0">E11/C11-1</f>
        <v>-0.11916238193244166</v>
      </c>
      <c r="I11" s="115">
        <f t="shared" ref="I11:I17" si="1">D11/B11-1</f>
        <v>-0.1134213171706896</v>
      </c>
      <c r="J11" s="115">
        <f t="shared" ref="J11:J17" si="2">(1+H11)/(1+I11)-1</f>
        <v>-6.4755276355514813E-3</v>
      </c>
      <c r="K11" s="115">
        <f t="shared" ref="K11:K17" si="3">G11/E11-1</f>
        <v>-0.25861714420897097</v>
      </c>
      <c r="L11" s="115">
        <f t="shared" ref="L11:L17" si="4">F11/D11-1</f>
        <v>-0.2445920679146828</v>
      </c>
      <c r="M11" s="115">
        <f t="shared" ref="M11:M17" si="5">(1+K11)/(1+L11)-1</f>
        <v>-1.8566228521815664E-2</v>
      </c>
    </row>
    <row r="12" spans="1:13" ht="24" customHeight="1" x14ac:dyDescent="0.2">
      <c r="A12" s="11" t="s">
        <v>3115</v>
      </c>
      <c r="B12" s="22">
        <v>4656.3395505865574</v>
      </c>
      <c r="C12" s="23">
        <v>1657330.3806190889</v>
      </c>
      <c r="D12" s="22">
        <v>4799.0989650898646</v>
      </c>
      <c r="E12" s="23">
        <v>1715439.487461142</v>
      </c>
      <c r="F12" s="22">
        <v>4361.5561719952166</v>
      </c>
      <c r="G12" s="23">
        <v>1546708.815688737</v>
      </c>
      <c r="H12" s="116">
        <f t="shared" si="0"/>
        <v>3.5061872709017061E-2</v>
      </c>
      <c r="I12" s="116">
        <f t="shared" si="1"/>
        <v>3.065915038032907E-2</v>
      </c>
      <c r="J12" s="116">
        <f t="shared" si="2"/>
        <v>4.2717539809968841E-3</v>
      </c>
      <c r="K12" s="116">
        <f t="shared" si="3"/>
        <v>-9.8360025524495298E-2</v>
      </c>
      <c r="L12" s="116">
        <f t="shared" si="4"/>
        <v>-9.1171862942912796E-2</v>
      </c>
      <c r="M12" s="116">
        <f t="shared" si="5"/>
        <v>-7.9092650067578152E-3</v>
      </c>
    </row>
    <row r="13" spans="1:13" ht="12.75" customHeight="1" x14ac:dyDescent="0.2">
      <c r="A13" s="11" t="s">
        <v>3116</v>
      </c>
      <c r="B13" s="22">
        <v>59435.353093145379</v>
      </c>
      <c r="C13" s="23">
        <v>22095902.051918171</v>
      </c>
      <c r="D13" s="22">
        <v>57708.887347836295</v>
      </c>
      <c r="E13" s="23">
        <v>21498846.27254793</v>
      </c>
      <c r="F13" s="22">
        <v>60828.52662682713</v>
      </c>
      <c r="G13" s="23">
        <v>22641475.17900091</v>
      </c>
      <c r="H13" s="116">
        <f t="shared" si="0"/>
        <v>-2.7021109071146077E-2</v>
      </c>
      <c r="I13" s="116">
        <f t="shared" si="1"/>
        <v>-2.9047791515655952E-2</v>
      </c>
      <c r="J13" s="116">
        <f t="shared" si="2"/>
        <v>2.0873143155764051E-3</v>
      </c>
      <c r="K13" s="116">
        <f t="shared" si="3"/>
        <v>5.314838256748744E-2</v>
      </c>
      <c r="L13" s="116">
        <f t="shared" si="4"/>
        <v>5.4058212215865931E-2</v>
      </c>
      <c r="M13" s="116">
        <f t="shared" si="5"/>
        <v>-8.6316831256005866E-4</v>
      </c>
    </row>
    <row r="14" spans="1:13" ht="12.75" customHeight="1" x14ac:dyDescent="0.2">
      <c r="A14" s="11" t="s">
        <v>3117</v>
      </c>
      <c r="B14" s="22">
        <v>1996861.9679041072</v>
      </c>
      <c r="C14" s="23">
        <v>577515383.475196</v>
      </c>
      <c r="D14" s="22">
        <v>2057540.409256601</v>
      </c>
      <c r="E14" s="23">
        <v>595453408.79649305</v>
      </c>
      <c r="F14" s="22">
        <v>2089950.1435379044</v>
      </c>
      <c r="G14" s="23">
        <v>604850172.31695902</v>
      </c>
      <c r="H14" s="116">
        <f t="shared" si="0"/>
        <v>3.1060688311634443E-2</v>
      </c>
      <c r="I14" s="116">
        <f t="shared" si="1"/>
        <v>3.0386898207181323E-2</v>
      </c>
      <c r="J14" s="116">
        <f t="shared" si="2"/>
        <v>6.5391951860549469E-4</v>
      </c>
      <c r="K14" s="116">
        <f t="shared" si="3"/>
        <v>1.578085435678056E-2</v>
      </c>
      <c r="L14" s="116">
        <f t="shared" si="4"/>
        <v>1.575168785774328E-2</v>
      </c>
      <c r="M14" s="116">
        <f t="shared" si="5"/>
        <v>2.8714201891988367E-5</v>
      </c>
    </row>
    <row r="15" spans="1:13" ht="12.75" customHeight="1" x14ac:dyDescent="0.2">
      <c r="A15" s="16" t="s">
        <v>3118</v>
      </c>
      <c r="B15" s="25">
        <f t="shared" ref="B15:G15" si="6">SUM(B11:B14)</f>
        <v>2062954.0559215469</v>
      </c>
      <c r="C15" s="26">
        <f t="shared" si="6"/>
        <v>602052799.77055001</v>
      </c>
      <c r="D15" s="25">
        <f t="shared" si="6"/>
        <v>2121821.9034650871</v>
      </c>
      <c r="E15" s="26">
        <f t="shared" si="6"/>
        <v>619358433.20235264</v>
      </c>
      <c r="F15" s="25">
        <f t="shared" si="6"/>
        <v>2156479.9482686482</v>
      </c>
      <c r="G15" s="26">
        <f t="shared" si="6"/>
        <v>629550458.10151458</v>
      </c>
      <c r="H15" s="118">
        <f t="shared" si="0"/>
        <v>2.8744378297714146E-2</v>
      </c>
      <c r="I15" s="118">
        <f t="shared" si="1"/>
        <v>2.8535704600189504E-2</v>
      </c>
      <c r="J15" s="118">
        <f t="shared" si="2"/>
        <v>2.0288425242931396E-4</v>
      </c>
      <c r="K15" s="118">
        <f t="shared" si="3"/>
        <v>1.6455778032220758E-2</v>
      </c>
      <c r="L15" s="118">
        <f t="shared" si="4"/>
        <v>1.6334097007369985E-2</v>
      </c>
      <c r="M15" s="118">
        <f t="shared" si="5"/>
        <v>1.1972541825477911E-4</v>
      </c>
    </row>
    <row r="16" spans="1:13" ht="12.75" customHeight="1" x14ac:dyDescent="0.2">
      <c r="A16" s="16" t="s">
        <v>3119</v>
      </c>
      <c r="B16" s="25">
        <v>2129783.1463816925</v>
      </c>
      <c r="C16" s="26">
        <v>575987764.29964817</v>
      </c>
      <c r="D16" s="25">
        <v>2232338.6912554856</v>
      </c>
      <c r="E16" s="26">
        <v>604603800.05071354</v>
      </c>
      <c r="F16" s="25">
        <v>2357610.368624053</v>
      </c>
      <c r="G16" s="26">
        <v>638749996.15458119</v>
      </c>
      <c r="H16" s="118">
        <f t="shared" si="0"/>
        <v>4.9681672988071135E-2</v>
      </c>
      <c r="I16" s="118">
        <f t="shared" si="1"/>
        <v>4.8153045556786234E-2</v>
      </c>
      <c r="J16" s="118">
        <f t="shared" si="2"/>
        <v>1.4584009823421784E-3</v>
      </c>
      <c r="K16" s="118">
        <f t="shared" si="3"/>
        <v>5.6476978975328107E-2</v>
      </c>
      <c r="L16" s="118">
        <f t="shared" si="4"/>
        <v>5.6116788128647954E-2</v>
      </c>
      <c r="M16" s="118">
        <f t="shared" si="5"/>
        <v>3.4105209833690253E-4</v>
      </c>
    </row>
    <row r="17" spans="1:16" ht="12.75" customHeight="1" x14ac:dyDescent="0.2">
      <c r="A17" s="16" t="s">
        <v>3120</v>
      </c>
      <c r="B17" s="25">
        <f t="shared" ref="B17:G17" si="7">SUM(B15:B16)</f>
        <v>4192737.2023032391</v>
      </c>
      <c r="C17" s="26">
        <f t="shared" si="7"/>
        <v>1178040564.0701981</v>
      </c>
      <c r="D17" s="25">
        <f t="shared" si="7"/>
        <v>4354160.5947205722</v>
      </c>
      <c r="E17" s="26">
        <f t="shared" si="7"/>
        <v>1223962233.2530661</v>
      </c>
      <c r="F17" s="25">
        <f t="shared" si="7"/>
        <v>4514090.3168927012</v>
      </c>
      <c r="G17" s="26">
        <f t="shared" si="7"/>
        <v>1268300454.2560959</v>
      </c>
      <c r="H17" s="118">
        <f t="shared" si="0"/>
        <v>3.898139892925756E-2</v>
      </c>
      <c r="I17" s="118">
        <f t="shared" si="1"/>
        <v>3.85007179387864E-2</v>
      </c>
      <c r="J17" s="118">
        <f t="shared" si="2"/>
        <v>4.6286052784361154E-4</v>
      </c>
      <c r="K17" s="118">
        <f t="shared" si="3"/>
        <v>3.6225154501039691E-2</v>
      </c>
      <c r="L17" s="118">
        <f t="shared" si="4"/>
        <v>3.6730322341818056E-2</v>
      </c>
      <c r="M17" s="118">
        <f t="shared" si="5"/>
        <v>-4.8727024751937797E-4</v>
      </c>
      <c r="N17" s="15"/>
    </row>
    <row r="18" spans="1:16" ht="12.75" customHeight="1" x14ac:dyDescent="0.2">
      <c r="A18" s="11" t="s">
        <v>3121</v>
      </c>
      <c r="B18" s="22">
        <v>686849</v>
      </c>
      <c r="C18" s="23">
        <v>207533185.19</v>
      </c>
      <c r="D18" s="22">
        <v>697294</v>
      </c>
      <c r="E18" s="23">
        <v>210545155.44</v>
      </c>
      <c r="F18" s="22">
        <v>706864</v>
      </c>
      <c r="G18" s="23">
        <v>213738247.41</v>
      </c>
      <c r="H18" s="116">
        <v>1.451E-2</v>
      </c>
      <c r="I18" s="116">
        <v>1.521E-2</v>
      </c>
      <c r="J18" s="116">
        <v>-6.8000000000000005E-4</v>
      </c>
      <c r="K18" s="116">
        <v>1.5169999999999999E-2</v>
      </c>
      <c r="L18" s="116">
        <v>1.372E-2</v>
      </c>
      <c r="M18" s="116">
        <v>1.42E-3</v>
      </c>
      <c r="N18" s="15"/>
    </row>
    <row r="19" spans="1:16" ht="24" customHeight="1" x14ac:dyDescent="0.2">
      <c r="A19" s="11" t="s">
        <v>3122</v>
      </c>
      <c r="B19" s="22">
        <v>31408</v>
      </c>
      <c r="C19" s="23">
        <v>6790735.71</v>
      </c>
      <c r="D19" s="22">
        <v>34757</v>
      </c>
      <c r="E19" s="23">
        <v>7499149.4000000004</v>
      </c>
      <c r="F19" s="22">
        <v>39846</v>
      </c>
      <c r="G19" s="23">
        <v>8609517.7899999991</v>
      </c>
      <c r="H19" s="116">
        <v>0.10432</v>
      </c>
      <c r="I19" s="116">
        <v>0.10663</v>
      </c>
      <c r="J19" s="116">
        <v>-2.0899999999999998E-3</v>
      </c>
      <c r="K19" s="116">
        <v>0.14807000000000001</v>
      </c>
      <c r="L19" s="116">
        <v>0.14641999999999999</v>
      </c>
      <c r="M19" s="116">
        <v>1.4400000000000001E-3</v>
      </c>
      <c r="N19" s="15"/>
    </row>
    <row r="20" spans="1:16" ht="12.75" customHeight="1" x14ac:dyDescent="0.2">
      <c r="A20" s="16" t="s">
        <v>3123</v>
      </c>
      <c r="B20" s="25">
        <f t="shared" ref="B20:G20" si="8">SUM(B18:B19)</f>
        <v>718257</v>
      </c>
      <c r="C20" s="26">
        <f t="shared" si="8"/>
        <v>214323920.90000001</v>
      </c>
      <c r="D20" s="25">
        <f t="shared" si="8"/>
        <v>732051</v>
      </c>
      <c r="E20" s="26">
        <f t="shared" si="8"/>
        <v>218044304.84</v>
      </c>
      <c r="F20" s="25">
        <f t="shared" si="8"/>
        <v>746710</v>
      </c>
      <c r="G20" s="26">
        <f t="shared" si="8"/>
        <v>222347765.19999999</v>
      </c>
      <c r="H20" s="118">
        <f>E20/C20-1</f>
        <v>1.7358696707195254E-2</v>
      </c>
      <c r="I20" s="118">
        <f>D20/B20-1</f>
        <v>1.9204825013887872E-2</v>
      </c>
      <c r="J20" s="118">
        <f>(1+H20)/(1+I20)-1</f>
        <v>-1.811341804300648E-3</v>
      </c>
      <c r="K20" s="118">
        <f>G20/E20-1</f>
        <v>1.9736632713969859E-2</v>
      </c>
      <c r="L20" s="118">
        <f>F20/D20-1</f>
        <v>2.002456113030382E-2</v>
      </c>
      <c r="M20" s="118">
        <f>(1+K20)/(1+L20)-1</f>
        <v>-2.8227596403651578E-4</v>
      </c>
      <c r="N20" s="15"/>
    </row>
    <row r="21" spans="1:16" ht="12.75" customHeight="1" x14ac:dyDescent="0.2">
      <c r="A21" s="16" t="s">
        <v>3124</v>
      </c>
      <c r="B21" s="25"/>
      <c r="C21" s="26"/>
      <c r="D21" s="25"/>
      <c r="E21" s="26"/>
      <c r="F21" s="25"/>
      <c r="G21" s="26"/>
      <c r="H21" s="118"/>
      <c r="I21" s="118"/>
      <c r="J21" s="118"/>
      <c r="K21" s="118"/>
      <c r="L21" s="118"/>
      <c r="M21" s="118"/>
      <c r="N21" s="15"/>
    </row>
    <row r="22" spans="1:16" ht="12.75" customHeight="1" x14ac:dyDescent="0.2">
      <c r="A22" s="11" t="s">
        <v>3125</v>
      </c>
      <c r="B22" s="22">
        <v>16139</v>
      </c>
      <c r="C22" s="23">
        <v>7687216.75</v>
      </c>
      <c r="D22" s="22">
        <v>16751</v>
      </c>
      <c r="E22" s="23">
        <v>7982675.6900000004</v>
      </c>
      <c r="F22" s="22">
        <v>17985</v>
      </c>
      <c r="G22" s="23">
        <v>8567626.6500000004</v>
      </c>
      <c r="H22" s="116">
        <v>3.8440000000000002E-2</v>
      </c>
      <c r="I22" s="116">
        <v>3.7920000000000002E-2</v>
      </c>
      <c r="J22" s="116">
        <v>5.0000000000000001E-4</v>
      </c>
      <c r="K22" s="116">
        <v>7.3279999999999998E-2</v>
      </c>
      <c r="L22" s="116">
        <v>7.3669999999999999E-2</v>
      </c>
      <c r="M22" s="116">
        <v>-3.6000000000000002E-4</v>
      </c>
      <c r="N22" s="15"/>
    </row>
    <row r="23" spans="1:16" ht="12.75" customHeight="1" x14ac:dyDescent="0.2">
      <c r="A23" s="11" t="s">
        <v>3126</v>
      </c>
      <c r="B23" s="22">
        <v>9651</v>
      </c>
      <c r="C23" s="23">
        <v>706356.69</v>
      </c>
      <c r="D23" s="22">
        <v>10715</v>
      </c>
      <c r="E23" s="23">
        <v>784230.85</v>
      </c>
      <c r="F23" s="22">
        <v>13581</v>
      </c>
      <c r="G23" s="23">
        <v>993993.39</v>
      </c>
      <c r="H23" s="116">
        <v>0.11025</v>
      </c>
      <c r="I23" s="116">
        <v>0.11025</v>
      </c>
      <c r="J23" s="116">
        <v>0</v>
      </c>
      <c r="K23" s="116">
        <v>0.26748</v>
      </c>
      <c r="L23" s="116">
        <v>0.26748</v>
      </c>
      <c r="M23" s="116">
        <v>0</v>
      </c>
      <c r="N23" s="15"/>
    </row>
    <row r="24" spans="1:16" ht="12.75" customHeight="1" x14ac:dyDescent="0.2">
      <c r="A24" s="11" t="s">
        <v>3127</v>
      </c>
      <c r="B24" s="22">
        <v>35</v>
      </c>
      <c r="C24" s="23">
        <v>22199.1</v>
      </c>
      <c r="D24" s="22">
        <v>36</v>
      </c>
      <c r="E24" s="23">
        <v>22985.58</v>
      </c>
      <c r="F24" s="22">
        <v>27</v>
      </c>
      <c r="G24" s="23">
        <v>17125.02</v>
      </c>
      <c r="H24" s="116">
        <v>3.5430000000000003E-2</v>
      </c>
      <c r="I24" s="116">
        <v>2.8570000000000002E-2</v>
      </c>
      <c r="J24" s="116">
        <v>6.6699999999999997E-3</v>
      </c>
      <c r="K24" s="116">
        <v>-0.25496999999999997</v>
      </c>
      <c r="L24" s="116">
        <v>-0.25</v>
      </c>
      <c r="M24" s="116">
        <v>-6.62E-3</v>
      </c>
      <c r="N24" s="15"/>
    </row>
    <row r="25" spans="1:16" ht="12.75" customHeight="1" x14ac:dyDescent="0.2">
      <c r="A25" s="16" t="s">
        <v>3128</v>
      </c>
      <c r="B25" s="27">
        <f t="shared" ref="B25:G25" si="9">SUM(B22:B24)</f>
        <v>25825</v>
      </c>
      <c r="C25" s="130">
        <f t="shared" si="9"/>
        <v>8415772.5399999991</v>
      </c>
      <c r="D25" s="130">
        <f t="shared" si="9"/>
        <v>27502</v>
      </c>
      <c r="E25" s="130">
        <f t="shared" si="9"/>
        <v>8789892.120000001</v>
      </c>
      <c r="F25" s="136">
        <f t="shared" si="9"/>
        <v>31593</v>
      </c>
      <c r="G25" s="28">
        <f t="shared" si="9"/>
        <v>9578745.0600000005</v>
      </c>
      <c r="H25" s="119">
        <f>E25/C25-1</f>
        <v>4.4454573626107274E-2</v>
      </c>
      <c r="I25" s="119">
        <f>D25/B25-1</f>
        <v>6.4937076476282662E-2</v>
      </c>
      <c r="J25" s="119">
        <f>(1+H25)/(1+I25)-1</f>
        <v>-1.923353341959777E-2</v>
      </c>
      <c r="K25" s="119">
        <f>G25/E25-1</f>
        <v>8.9745463224183419E-2</v>
      </c>
      <c r="L25" s="119">
        <f>F25/D25-1</f>
        <v>0.14875281797687445</v>
      </c>
      <c r="M25" s="119">
        <f>(1+K25)/(1+L25)-1</f>
        <v>-5.1366450492466909E-2</v>
      </c>
      <c r="N25" s="15"/>
    </row>
    <row r="26" spans="1:16" ht="12.75" customHeight="1" x14ac:dyDescent="0.2">
      <c r="A26" s="16" t="s">
        <v>3281</v>
      </c>
      <c r="B26" s="27">
        <f>SUM(B17,B20,B25)</f>
        <v>4936819.2023032391</v>
      </c>
      <c r="C26" s="130">
        <f t="shared" ref="C26:G26" si="10">SUM(C17,C20,C25)</f>
        <v>1400780257.5101981</v>
      </c>
      <c r="D26" s="35">
        <f t="shared" si="10"/>
        <v>5113713.5947205722</v>
      </c>
      <c r="E26" s="36">
        <f t="shared" si="10"/>
        <v>1450796430.2130659</v>
      </c>
      <c r="F26" s="136">
        <f t="shared" si="10"/>
        <v>5292393.3168927012</v>
      </c>
      <c r="G26" s="28">
        <f t="shared" si="10"/>
        <v>1500226964.5160959</v>
      </c>
      <c r="H26" s="119">
        <f>E26/C26-1</f>
        <v>3.5705937769117568E-2</v>
      </c>
      <c r="I26" s="119">
        <f>D26/B26-1</f>
        <v>3.5831652966915151E-2</v>
      </c>
      <c r="J26" s="119">
        <f>(1+H26)/(1+I26)-1</f>
        <v>-1.213664377194279E-4</v>
      </c>
      <c r="K26" s="119">
        <f>G26/E26-1</f>
        <v>3.4071309574266406E-2</v>
      </c>
      <c r="L26" s="119">
        <f>F26/D26-1</f>
        <v>3.4941284618794199E-2</v>
      </c>
      <c r="M26" s="119">
        <f>(1+K26)/(1+L26)-1</f>
        <v>-8.4060328586488264E-4</v>
      </c>
      <c r="N26" s="15"/>
    </row>
    <row r="27" spans="1:16" ht="12.75" customHeight="1" x14ac:dyDescent="0.2">
      <c r="A27" s="29" t="s">
        <v>3129</v>
      </c>
    </row>
    <row r="28" spans="1:16" ht="12.75" customHeight="1" x14ac:dyDescent="0.2">
      <c r="A28" s="30" t="s">
        <v>3105</v>
      </c>
      <c r="B28" s="123"/>
      <c r="C28" s="123"/>
      <c r="F28" s="123"/>
      <c r="G28" s="123"/>
    </row>
    <row r="31" spans="1:16" ht="12.75" customHeight="1" x14ac:dyDescent="0.2">
      <c r="P31" s="12" t="s">
        <v>3229</v>
      </c>
    </row>
    <row r="32" spans="1:16" ht="25.5" customHeight="1" x14ac:dyDescent="0.2">
      <c r="A32" s="192" t="s">
        <v>3258</v>
      </c>
      <c r="B32" s="168" t="s">
        <v>3135</v>
      </c>
      <c r="C32" s="169"/>
      <c r="D32" s="170"/>
      <c r="E32" s="189" t="s">
        <v>3136</v>
      </c>
      <c r="F32" s="190"/>
      <c r="G32" s="191"/>
    </row>
    <row r="33" spans="1:7" ht="12.75" customHeight="1" x14ac:dyDescent="0.2">
      <c r="A33" s="193"/>
      <c r="B33" s="67">
        <v>2011</v>
      </c>
      <c r="C33" s="68">
        <v>2012</v>
      </c>
      <c r="D33" s="68">
        <v>2013</v>
      </c>
      <c r="E33" s="67">
        <v>2011</v>
      </c>
      <c r="F33" s="68">
        <v>2012</v>
      </c>
      <c r="G33" s="68">
        <v>2013</v>
      </c>
    </row>
    <row r="34" spans="1:7" ht="12.75" customHeight="1" x14ac:dyDescent="0.2">
      <c r="A34" s="81" t="s">
        <v>3118</v>
      </c>
      <c r="B34" s="95">
        <v>24841</v>
      </c>
      <c r="C34" s="96">
        <v>25739</v>
      </c>
      <c r="D34" s="97">
        <v>26489</v>
      </c>
      <c r="E34" s="72">
        <v>79.88</v>
      </c>
      <c r="F34" s="73">
        <v>79.849999999999994</v>
      </c>
      <c r="G34" s="74">
        <v>78.62</v>
      </c>
    </row>
    <row r="35" spans="1:7" ht="12.75" customHeight="1" x14ac:dyDescent="0.2">
      <c r="A35" s="81" t="s">
        <v>3119</v>
      </c>
      <c r="B35" s="98">
        <v>21039</v>
      </c>
      <c r="C35" s="99">
        <v>23092</v>
      </c>
      <c r="D35" s="100">
        <v>24194</v>
      </c>
      <c r="E35" s="75">
        <v>87.84</v>
      </c>
      <c r="F35" s="76">
        <v>91.1</v>
      </c>
      <c r="G35" s="77">
        <v>91.77</v>
      </c>
    </row>
    <row r="36" spans="1:7" ht="12.75" customHeight="1" x14ac:dyDescent="0.2">
      <c r="A36" s="81" t="s">
        <v>3124</v>
      </c>
      <c r="B36" s="98"/>
      <c r="C36" s="99"/>
      <c r="D36" s="100"/>
      <c r="E36" s="75"/>
      <c r="F36" s="76"/>
      <c r="G36" s="77"/>
    </row>
    <row r="37" spans="1:7" ht="12.75" customHeight="1" x14ac:dyDescent="0.2">
      <c r="A37" s="81" t="s">
        <v>3123</v>
      </c>
      <c r="B37" s="98">
        <v>81896</v>
      </c>
      <c r="C37" s="99">
        <v>82559</v>
      </c>
      <c r="D37" s="100">
        <v>83382</v>
      </c>
      <c r="E37" s="75">
        <v>8.83</v>
      </c>
      <c r="F37" s="76">
        <v>8.91</v>
      </c>
      <c r="G37" s="77">
        <v>8.9600000000000009</v>
      </c>
    </row>
    <row r="38" spans="1:7" ht="12.75" customHeight="1" x14ac:dyDescent="0.2">
      <c r="A38" s="81" t="s">
        <v>3128</v>
      </c>
      <c r="B38" s="101">
        <v>7294</v>
      </c>
      <c r="C38" s="102">
        <v>7584</v>
      </c>
      <c r="D38" s="103">
        <v>8262</v>
      </c>
      <c r="E38" s="78">
        <v>3.54</v>
      </c>
      <c r="F38" s="79">
        <v>3.62</v>
      </c>
      <c r="G38" s="80">
        <v>3.83</v>
      </c>
    </row>
    <row r="39" spans="1:7" ht="12.75" customHeight="1" x14ac:dyDescent="0.2">
      <c r="A39" s="82"/>
    </row>
  </sheetData>
  <mergeCells count="3">
    <mergeCell ref="E32:G32"/>
    <mergeCell ref="B32:D32"/>
    <mergeCell ref="A32:A33"/>
  </mergeCells>
  <pageMargins left="0.70866141732283472" right="0.70866141732283472" top="0.74803149606299213" bottom="0.74803149606299213" header="0.31496062992125984" footer="0.31496062992125984"/>
  <pageSetup paperSize="9" scale="84" orientation="landscape" r:id="rId1"/>
  <headerFooter>
    <oddHeader>&amp;CPartie 1 &amp;K2092C6Analyse de l’activité de MCO&amp;REx OQN</oddHeader>
  </headerFooter>
  <colBreaks count="1" manualBreakCount="1">
    <brk id="13"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4:R2423"/>
  <sheetViews>
    <sheetView zoomScaleNormal="100" workbookViewId="0">
      <selection activeCell="F38" sqref="F38"/>
    </sheetView>
  </sheetViews>
  <sheetFormatPr baseColWidth="10" defaultColWidth="9.140625" defaultRowHeight="12.75" x14ac:dyDescent="0.2"/>
  <cols>
    <col min="1" max="1" width="6.7109375" style="4" customWidth="1"/>
    <col min="2" max="2" width="30.7109375" style="4" customWidth="1"/>
    <col min="3" max="8" width="10.7109375" style="4" customWidth="1"/>
    <col min="9" max="14" width="9.7109375" style="5" customWidth="1"/>
    <col min="15" max="16" width="10.7109375" style="5" customWidth="1"/>
    <col min="17" max="18" width="9.7109375" style="5" customWidth="1"/>
    <col min="19" max="16384" width="9.140625" style="4"/>
  </cols>
  <sheetData>
    <row r="4" spans="1:18" ht="56.25" x14ac:dyDescent="0.2">
      <c r="A4" s="186" t="s">
        <v>2167</v>
      </c>
      <c r="B4" s="187"/>
      <c r="C4" s="11" t="s">
        <v>3090</v>
      </c>
      <c r="D4" s="11" t="s">
        <v>3091</v>
      </c>
      <c r="E4" s="11" t="s">
        <v>3092</v>
      </c>
      <c r="F4" s="11" t="s">
        <v>3093</v>
      </c>
      <c r="G4" s="11" t="s">
        <v>3094</v>
      </c>
      <c r="H4" s="11" t="s">
        <v>3095</v>
      </c>
      <c r="I4" s="11" t="s">
        <v>3096</v>
      </c>
      <c r="J4" s="11" t="s">
        <v>3097</v>
      </c>
      <c r="K4" s="11" t="s">
        <v>3098</v>
      </c>
      <c r="L4" s="11" t="s">
        <v>3099</v>
      </c>
      <c r="M4" s="11" t="s">
        <v>3100</v>
      </c>
      <c r="N4" s="11" t="s">
        <v>3101</v>
      </c>
      <c r="O4" s="104" t="s">
        <v>3218</v>
      </c>
      <c r="P4" s="11" t="s">
        <v>3102</v>
      </c>
      <c r="Q4" s="11" t="s">
        <v>3103</v>
      </c>
      <c r="R4" s="11" t="s">
        <v>3104</v>
      </c>
    </row>
    <row r="5" spans="1:18" ht="22.5" x14ac:dyDescent="0.2">
      <c r="A5" s="13" t="s">
        <v>20</v>
      </c>
      <c r="B5" s="11" t="str">
        <f>VLOOKUP(A5,[2]Feuil1!$A$4:$B$2591,2,FALSE)</f>
        <v>Craniotomies pour traumatisme, âge supérieur à 17 ans, niveau 1</v>
      </c>
      <c r="C5" s="19">
        <v>84</v>
      </c>
      <c r="D5" s="20">
        <v>140600.77220000001</v>
      </c>
      <c r="E5" s="19">
        <v>75</v>
      </c>
      <c r="F5" s="20">
        <v>128223.9068</v>
      </c>
      <c r="G5" s="19">
        <v>58</v>
      </c>
      <c r="H5" s="20">
        <v>94728.6152</v>
      </c>
      <c r="I5" s="115">
        <v>-8.8028431000000004E-2</v>
      </c>
      <c r="J5" s="115">
        <v>-0.10714285699999999</v>
      </c>
      <c r="K5" s="115">
        <v>2.1408157099999998E-2</v>
      </c>
      <c r="L5" s="115">
        <v>-0.26122501199999998</v>
      </c>
      <c r="M5" s="115">
        <v>-0.22666666699999999</v>
      </c>
      <c r="N5" s="115">
        <v>-4.4687515999999997E-2</v>
      </c>
      <c r="O5" s="21">
        <v>6.0842489999999997E-4</v>
      </c>
      <c r="P5" s="21">
        <v>-2.0238550000000002E-3</v>
      </c>
      <c r="Q5" s="21">
        <v>9.2298192999999994E-6</v>
      </c>
      <c r="R5" s="21">
        <v>1.41291E-5</v>
      </c>
    </row>
    <row r="6" spans="1:18" ht="22.5" x14ac:dyDescent="0.2">
      <c r="A6" s="13" t="s">
        <v>21</v>
      </c>
      <c r="B6" s="11" t="str">
        <f>VLOOKUP(A6,[2]Feuil1!$A$4:$B$2591,2,FALSE)</f>
        <v>Craniotomies pour traumatisme, âge supérieur à 17 ans, niveau 2</v>
      </c>
      <c r="C6" s="22">
        <v>102</v>
      </c>
      <c r="D6" s="23">
        <v>320740.27480000001</v>
      </c>
      <c r="E6" s="22">
        <v>87</v>
      </c>
      <c r="F6" s="23">
        <v>270120.04940000002</v>
      </c>
      <c r="G6" s="22">
        <v>76</v>
      </c>
      <c r="H6" s="23">
        <v>230184.39840000001</v>
      </c>
      <c r="I6" s="116">
        <v>-0.15782310299999999</v>
      </c>
      <c r="J6" s="116">
        <v>-0.147058824</v>
      </c>
      <c r="K6" s="116">
        <v>-1.262019E-2</v>
      </c>
      <c r="L6" s="116">
        <v>-0.14784408299999999</v>
      </c>
      <c r="M6" s="116">
        <v>-0.126436782</v>
      </c>
      <c r="N6" s="116">
        <v>-2.4505727000000001E-2</v>
      </c>
      <c r="O6" s="24">
        <v>3.9368669999999999E-4</v>
      </c>
      <c r="P6" s="24">
        <v>-2.4129949999999998E-3</v>
      </c>
      <c r="Q6" s="24">
        <v>1.20942E-5</v>
      </c>
      <c r="R6" s="24">
        <v>3.4332799999999998E-5</v>
      </c>
    </row>
    <row r="7" spans="1:18" ht="22.5" x14ac:dyDescent="0.2">
      <c r="A7" s="13" t="s">
        <v>22</v>
      </c>
      <c r="B7" s="11" t="str">
        <f>VLOOKUP(A7,[2]Feuil1!$A$4:$B$2591,2,FALSE)</f>
        <v>Craniotomies pour traumatisme, âge supérieur à 17 ans, niveau 3</v>
      </c>
      <c r="C7" s="22">
        <v>41</v>
      </c>
      <c r="D7" s="23">
        <v>292460.35310000001</v>
      </c>
      <c r="E7" s="22">
        <v>51</v>
      </c>
      <c r="F7" s="23">
        <v>379004.34279999998</v>
      </c>
      <c r="G7" s="22">
        <v>37</v>
      </c>
      <c r="H7" s="23">
        <v>261100.7886</v>
      </c>
      <c r="I7" s="116">
        <v>0.29591699789999998</v>
      </c>
      <c r="J7" s="116">
        <v>0.243902439</v>
      </c>
      <c r="K7" s="116">
        <v>4.1815625799999999E-2</v>
      </c>
      <c r="L7" s="116">
        <v>-0.31108760699999999</v>
      </c>
      <c r="M7" s="116">
        <v>-0.27450980400000002</v>
      </c>
      <c r="N7" s="116">
        <v>-5.0418052999999997E-2</v>
      </c>
      <c r="O7" s="24">
        <v>5.0105579999999998E-4</v>
      </c>
      <c r="P7" s="24">
        <v>-7.1239780000000004E-3</v>
      </c>
      <c r="Q7" s="24">
        <v>5.8879881999999998E-6</v>
      </c>
      <c r="R7" s="24">
        <v>3.8944099999999999E-5</v>
      </c>
    </row>
    <row r="8" spans="1:18" ht="22.5" x14ac:dyDescent="0.2">
      <c r="A8" s="13" t="s">
        <v>23</v>
      </c>
      <c r="B8" s="11" t="str">
        <f>VLOOKUP(A8,[2]Feuil1!$A$4:$B$2591,2,FALSE)</f>
        <v>Craniotomies pour traumatisme, âge supérieur à 17 ans, niveau 4</v>
      </c>
      <c r="C8" s="22">
        <v>30</v>
      </c>
      <c r="D8" s="23">
        <v>325569.78080000001</v>
      </c>
      <c r="E8" s="22">
        <v>27</v>
      </c>
      <c r="F8" s="23">
        <v>288303.84000000003</v>
      </c>
      <c r="G8" s="22">
        <v>18</v>
      </c>
      <c r="H8" s="23">
        <v>193697.4688</v>
      </c>
      <c r="I8" s="116">
        <v>-0.114463759</v>
      </c>
      <c r="J8" s="116">
        <v>-0.1</v>
      </c>
      <c r="K8" s="116">
        <v>-1.6070843000000001E-2</v>
      </c>
      <c r="L8" s="116">
        <v>-0.32814814799999997</v>
      </c>
      <c r="M8" s="116">
        <v>-0.33333333300000001</v>
      </c>
      <c r="N8" s="116">
        <v>7.7777777999999999E-3</v>
      </c>
      <c r="O8" s="24">
        <v>3.2210730000000002E-4</v>
      </c>
      <c r="P8" s="24">
        <v>-5.7163140000000001E-3</v>
      </c>
      <c r="Q8" s="24">
        <v>2.8644266999999999E-6</v>
      </c>
      <c r="R8" s="24">
        <v>2.8890600000000001E-5</v>
      </c>
    </row>
    <row r="9" spans="1:18" ht="33.75" x14ac:dyDescent="0.2">
      <c r="A9" s="13" t="s">
        <v>24</v>
      </c>
      <c r="B9" s="11" t="str">
        <f>VLOOKUP(A9,[2]Feuil1!$A$4:$B$2591,2,FALSE)</f>
        <v>Craniotomies en dehors de tout traumatisme, âge supérieur à 17 ans, niveau 1</v>
      </c>
      <c r="C9" s="22">
        <v>698</v>
      </c>
      <c r="D9" s="23">
        <v>1809967.0708000001</v>
      </c>
      <c r="E9" s="22">
        <v>651</v>
      </c>
      <c r="F9" s="23">
        <v>1671605.5234999999</v>
      </c>
      <c r="G9" s="22">
        <v>709</v>
      </c>
      <c r="H9" s="23">
        <v>1811586.3485999999</v>
      </c>
      <c r="I9" s="116">
        <v>-7.6444234999999999E-2</v>
      </c>
      <c r="J9" s="116">
        <v>-6.7335244000000002E-2</v>
      </c>
      <c r="K9" s="116">
        <v>-9.7666290000000006E-3</v>
      </c>
      <c r="L9" s="116">
        <v>8.3740346100000002E-2</v>
      </c>
      <c r="M9" s="116">
        <v>8.9093701999999997E-2</v>
      </c>
      <c r="N9" s="116">
        <v>-4.9154230000000004E-3</v>
      </c>
      <c r="O9" s="24">
        <v>-2.0758030000000002E-3</v>
      </c>
      <c r="P9" s="24">
        <v>8.4579331000000004E-3</v>
      </c>
      <c r="Q9" s="24">
        <v>1.1282659999999999E-4</v>
      </c>
      <c r="R9" s="24">
        <v>2.7020430000000001E-4</v>
      </c>
    </row>
    <row r="10" spans="1:18" ht="33.75" x14ac:dyDescent="0.2">
      <c r="A10" s="13" t="s">
        <v>25</v>
      </c>
      <c r="B10" s="11" t="str">
        <f>VLOOKUP(A10,[2]Feuil1!$A$4:$B$2591,2,FALSE)</f>
        <v>Craniotomies en dehors de tout traumatisme, âge supérieur à 17 ans, niveau 2</v>
      </c>
      <c r="C10" s="22">
        <v>539</v>
      </c>
      <c r="D10" s="23">
        <v>2402758.7855000002</v>
      </c>
      <c r="E10" s="22">
        <v>570</v>
      </c>
      <c r="F10" s="23">
        <v>2519191.253</v>
      </c>
      <c r="G10" s="22">
        <v>478</v>
      </c>
      <c r="H10" s="23">
        <v>2130030.486</v>
      </c>
      <c r="I10" s="116">
        <v>4.8457826099999997E-2</v>
      </c>
      <c r="J10" s="116">
        <v>5.7513914700000002E-2</v>
      </c>
      <c r="K10" s="116">
        <v>-8.5635639999999992E-3</v>
      </c>
      <c r="L10" s="116">
        <v>-0.15447845299999999</v>
      </c>
      <c r="M10" s="116">
        <v>-0.161403509</v>
      </c>
      <c r="N10" s="116">
        <v>8.2579119999999992E-3</v>
      </c>
      <c r="O10" s="24">
        <v>3.2926524000000002E-3</v>
      </c>
      <c r="P10" s="24">
        <v>-2.3513903999999999E-2</v>
      </c>
      <c r="Q10" s="24">
        <v>7.6066400000000001E-5</v>
      </c>
      <c r="R10" s="24">
        <v>3.1770140000000001E-4</v>
      </c>
    </row>
    <row r="11" spans="1:18" ht="33.75" x14ac:dyDescent="0.2">
      <c r="A11" s="13" t="s">
        <v>26</v>
      </c>
      <c r="B11" s="11" t="str">
        <f>VLOOKUP(A11,[2]Feuil1!$A$4:$B$2591,2,FALSE)</f>
        <v>Craniotomies en dehors de tout traumatisme, âge supérieur à 17 ans, niveau 3</v>
      </c>
      <c r="C11" s="22">
        <v>242</v>
      </c>
      <c r="D11" s="23">
        <v>1552702.1577000001</v>
      </c>
      <c r="E11" s="22">
        <v>225</v>
      </c>
      <c r="F11" s="23">
        <v>1429229.585</v>
      </c>
      <c r="G11" s="22">
        <v>231</v>
      </c>
      <c r="H11" s="23">
        <v>1471488.827</v>
      </c>
      <c r="I11" s="116">
        <v>-7.9521093000000001E-2</v>
      </c>
      <c r="J11" s="116">
        <v>-7.0247933999999998E-2</v>
      </c>
      <c r="K11" s="116">
        <v>-9.9737980000000007E-3</v>
      </c>
      <c r="L11" s="116">
        <v>2.95678472E-2</v>
      </c>
      <c r="M11" s="116">
        <v>2.6666666700000001E-2</v>
      </c>
      <c r="N11" s="116">
        <v>2.8258252000000002E-3</v>
      </c>
      <c r="O11" s="24">
        <v>-2.1473799999999999E-4</v>
      </c>
      <c r="P11" s="24">
        <v>2.5533914E-3</v>
      </c>
      <c r="Q11" s="24">
        <v>3.6760100000000001E-5</v>
      </c>
      <c r="R11" s="24">
        <v>2.194776E-4</v>
      </c>
    </row>
    <row r="12" spans="1:18" ht="33.75" x14ac:dyDescent="0.2">
      <c r="A12" s="13" t="s">
        <v>27</v>
      </c>
      <c r="B12" s="11" t="str">
        <f>VLOOKUP(A12,[2]Feuil1!$A$4:$B$2591,2,FALSE)</f>
        <v>Craniotomies en dehors de tout traumatisme, âge supérieur à 17 ans, niveau 4</v>
      </c>
      <c r="C12" s="22">
        <v>121</v>
      </c>
      <c r="D12" s="23">
        <v>1355503.2327000001</v>
      </c>
      <c r="E12" s="22">
        <v>130</v>
      </c>
      <c r="F12" s="23">
        <v>1414340.2535000001</v>
      </c>
      <c r="G12" s="22">
        <v>91</v>
      </c>
      <c r="H12" s="23">
        <v>970370.25800000003</v>
      </c>
      <c r="I12" s="116">
        <v>4.3406035000000003E-2</v>
      </c>
      <c r="J12" s="116">
        <v>7.4380165299999995E-2</v>
      </c>
      <c r="K12" s="116">
        <v>-2.8829766999999999E-2</v>
      </c>
      <c r="L12" s="116">
        <v>-0.31390607300000001</v>
      </c>
      <c r="M12" s="116">
        <v>-0.3</v>
      </c>
      <c r="N12" s="116">
        <v>-1.9865819E-2</v>
      </c>
      <c r="O12" s="24">
        <v>1.3957983000000001E-3</v>
      </c>
      <c r="P12" s="24">
        <v>-2.6825591999999999E-2</v>
      </c>
      <c r="Q12" s="24">
        <v>1.44813E-5</v>
      </c>
      <c r="R12" s="24">
        <v>1.4473409999999999E-4</v>
      </c>
    </row>
    <row r="13" spans="1:18" ht="33.75" x14ac:dyDescent="0.2">
      <c r="A13" s="13" t="s">
        <v>28</v>
      </c>
      <c r="B13" s="11" t="str">
        <f>VLOOKUP(A13,[2]Feuil1!$A$4:$B$2591,2,FALSE)</f>
        <v>Interventions sur le rachis et la moelle pour des affections neurologiques, niveau 1</v>
      </c>
      <c r="C13" s="22">
        <v>6507</v>
      </c>
      <c r="D13" s="23">
        <v>14690502.858999999</v>
      </c>
      <c r="E13" s="22">
        <v>5325</v>
      </c>
      <c r="F13" s="23">
        <v>11964671.926000001</v>
      </c>
      <c r="G13" s="22">
        <v>4949</v>
      </c>
      <c r="H13" s="23">
        <v>11024145.213</v>
      </c>
      <c r="I13" s="116">
        <v>-0.18555055300000001</v>
      </c>
      <c r="J13" s="116">
        <v>-0.18165053</v>
      </c>
      <c r="K13" s="116">
        <v>-4.7657180000000004E-3</v>
      </c>
      <c r="L13" s="116">
        <v>-7.8608650000000002E-2</v>
      </c>
      <c r="M13" s="116">
        <v>-7.0610328999999999E-2</v>
      </c>
      <c r="N13" s="116">
        <v>-8.6059940000000005E-3</v>
      </c>
      <c r="O13" s="24">
        <v>1.34569271E-2</v>
      </c>
      <c r="P13" s="24">
        <v>-5.6828584000000001E-2</v>
      </c>
      <c r="Q13" s="24">
        <v>7.8755820000000001E-4</v>
      </c>
      <c r="R13" s="24">
        <v>1.6442891E-3</v>
      </c>
    </row>
    <row r="14" spans="1:18" ht="33.75" x14ac:dyDescent="0.2">
      <c r="A14" s="13" t="s">
        <v>29</v>
      </c>
      <c r="B14" s="11" t="str">
        <f>VLOOKUP(A14,[2]Feuil1!$A$4:$B$2591,2,FALSE)</f>
        <v>Interventions sur le rachis et la moelle pour des affections neurologiques, niveau 2</v>
      </c>
      <c r="C14" s="22">
        <v>1919</v>
      </c>
      <c r="D14" s="23">
        <v>5794085.3859000001</v>
      </c>
      <c r="E14" s="22">
        <v>1833</v>
      </c>
      <c r="F14" s="23">
        <v>5559353.4365999997</v>
      </c>
      <c r="G14" s="22">
        <v>1828</v>
      </c>
      <c r="H14" s="23">
        <v>5527770.9347999999</v>
      </c>
      <c r="I14" s="116">
        <v>-4.0512339000000001E-2</v>
      </c>
      <c r="J14" s="116">
        <v>-4.4815008000000003E-2</v>
      </c>
      <c r="K14" s="116">
        <v>4.5045401999999997E-3</v>
      </c>
      <c r="L14" s="116">
        <v>-5.6809670000000003E-3</v>
      </c>
      <c r="M14" s="116">
        <v>-2.7277690000000001E-3</v>
      </c>
      <c r="N14" s="116">
        <v>-2.9612760000000001E-3</v>
      </c>
      <c r="O14" s="24">
        <v>1.7894849999999999E-4</v>
      </c>
      <c r="P14" s="24">
        <v>-1.908281E-3</v>
      </c>
      <c r="Q14" s="24">
        <v>2.9089840000000002E-4</v>
      </c>
      <c r="R14" s="24">
        <v>8.2448600000000003E-4</v>
      </c>
    </row>
    <row r="15" spans="1:18" ht="33.75" x14ac:dyDescent="0.2">
      <c r="A15" s="13" t="s">
        <v>30</v>
      </c>
      <c r="B15" s="11" t="str">
        <f>VLOOKUP(A15,[2]Feuil1!$A$4:$B$2591,2,FALSE)</f>
        <v>Interventions sur le rachis et la moelle pour des affections neurologiques, niveau 3</v>
      </c>
      <c r="C15" s="22">
        <v>377</v>
      </c>
      <c r="D15" s="23">
        <v>2174922.7667999999</v>
      </c>
      <c r="E15" s="22">
        <v>432</v>
      </c>
      <c r="F15" s="23">
        <v>2455014.2385999998</v>
      </c>
      <c r="G15" s="22">
        <v>478</v>
      </c>
      <c r="H15" s="23">
        <v>2725984.9780000001</v>
      </c>
      <c r="I15" s="116">
        <v>0.1287822612</v>
      </c>
      <c r="J15" s="116">
        <v>0.1458885942</v>
      </c>
      <c r="K15" s="116">
        <v>-1.4928443E-2</v>
      </c>
      <c r="L15" s="116">
        <v>0.1103744064</v>
      </c>
      <c r="M15" s="116">
        <v>0.1064814815</v>
      </c>
      <c r="N15" s="116">
        <v>3.5182920000000001E-3</v>
      </c>
      <c r="O15" s="24">
        <v>-1.646326E-3</v>
      </c>
      <c r="P15" s="24">
        <v>1.6372616600000001E-2</v>
      </c>
      <c r="Q15" s="24">
        <v>7.6066400000000001E-5</v>
      </c>
      <c r="R15" s="24">
        <v>4.0659000000000002E-4</v>
      </c>
    </row>
    <row r="16" spans="1:18" ht="33.75" x14ac:dyDescent="0.2">
      <c r="A16" s="13" t="s">
        <v>31</v>
      </c>
      <c r="B16" s="11" t="str">
        <f>VLOOKUP(A16,[2]Feuil1!$A$4:$B$2591,2,FALSE)</f>
        <v>Interventions sur le rachis et la moelle pour des affections neurologiques, niveau 4</v>
      </c>
      <c r="C16" s="22">
        <v>115</v>
      </c>
      <c r="D16" s="23">
        <v>1210370.6057</v>
      </c>
      <c r="E16" s="22">
        <v>128</v>
      </c>
      <c r="F16" s="23">
        <v>1201105.7010999999</v>
      </c>
      <c r="G16" s="22">
        <v>145</v>
      </c>
      <c r="H16" s="23">
        <v>1465999.8352999999</v>
      </c>
      <c r="I16" s="116">
        <v>-7.6546009999999996E-3</v>
      </c>
      <c r="J16" s="116">
        <v>0.1130434783</v>
      </c>
      <c r="K16" s="116">
        <v>-0.108439681</v>
      </c>
      <c r="L16" s="116">
        <v>0.22054190060000001</v>
      </c>
      <c r="M16" s="116">
        <v>0.1328125</v>
      </c>
      <c r="N16" s="116">
        <v>7.7443884700000007E-2</v>
      </c>
      <c r="O16" s="24">
        <v>-6.08425E-4</v>
      </c>
      <c r="P16" s="24">
        <v>1.6005455500000002E-2</v>
      </c>
      <c r="Q16" s="24">
        <v>2.3074500000000001E-5</v>
      </c>
      <c r="R16" s="24">
        <v>2.186589E-4</v>
      </c>
    </row>
    <row r="17" spans="1:18" ht="22.5" x14ac:dyDescent="0.2">
      <c r="A17" s="13" t="s">
        <v>32</v>
      </c>
      <c r="B17" s="11" t="str">
        <f>VLOOKUP(A17,[2]Feuil1!$A$4:$B$2591,2,FALSE)</f>
        <v>Interventions sur le système vasculaire précérébral, niveau 1</v>
      </c>
      <c r="C17" s="22">
        <v>6767</v>
      </c>
      <c r="D17" s="23">
        <v>17971556.138999999</v>
      </c>
      <c r="E17" s="22">
        <v>6740</v>
      </c>
      <c r="F17" s="23">
        <v>17864493.09</v>
      </c>
      <c r="G17" s="22">
        <v>6399</v>
      </c>
      <c r="H17" s="23">
        <v>16981444.745000001</v>
      </c>
      <c r="I17" s="116">
        <v>-5.9573610000000004E-3</v>
      </c>
      <c r="J17" s="116">
        <v>-3.9899510000000003E-3</v>
      </c>
      <c r="K17" s="116">
        <v>-1.9752910000000001E-3</v>
      </c>
      <c r="L17" s="116">
        <v>-4.9430360999999999E-2</v>
      </c>
      <c r="M17" s="116">
        <v>-5.0593472E-2</v>
      </c>
      <c r="N17" s="116">
        <v>1.2250923E-3</v>
      </c>
      <c r="O17" s="24">
        <v>1.22042876E-2</v>
      </c>
      <c r="P17" s="24">
        <v>-5.3355620999999999E-2</v>
      </c>
      <c r="Q17" s="24">
        <v>1.0183036999999999E-3</v>
      </c>
      <c r="R17" s="24">
        <v>2.5328408E-3</v>
      </c>
    </row>
    <row r="18" spans="1:18" ht="22.5" x14ac:dyDescent="0.2">
      <c r="A18" s="13" t="s">
        <v>33</v>
      </c>
      <c r="B18" s="11" t="str">
        <f>VLOOKUP(A18,[2]Feuil1!$A$4:$B$2591,2,FALSE)</f>
        <v>Interventions sur le système vasculaire précérébral, niveau 2</v>
      </c>
      <c r="C18" s="22">
        <v>1985</v>
      </c>
      <c r="D18" s="23">
        <v>6834340.3786000004</v>
      </c>
      <c r="E18" s="22">
        <v>1968</v>
      </c>
      <c r="F18" s="23">
        <v>6784640.6812000005</v>
      </c>
      <c r="G18" s="22">
        <v>2113</v>
      </c>
      <c r="H18" s="23">
        <v>7306715.1446000002</v>
      </c>
      <c r="I18" s="116">
        <v>-7.2720550000000004E-3</v>
      </c>
      <c r="J18" s="116">
        <v>-8.5642319999999997E-3</v>
      </c>
      <c r="K18" s="116">
        <v>1.3033391E-3</v>
      </c>
      <c r="L18" s="116">
        <v>7.6949463900000001E-2</v>
      </c>
      <c r="M18" s="116">
        <v>7.3678861799999995E-2</v>
      </c>
      <c r="N18" s="116">
        <v>3.0461642000000001E-3</v>
      </c>
      <c r="O18" s="24">
        <v>-5.189506E-3</v>
      </c>
      <c r="P18" s="24">
        <v>3.1544826800000002E-2</v>
      </c>
      <c r="Q18" s="24">
        <v>3.3625190000000001E-4</v>
      </c>
      <c r="R18" s="24">
        <v>1.0898217E-3</v>
      </c>
    </row>
    <row r="19" spans="1:18" ht="22.5" x14ac:dyDescent="0.2">
      <c r="A19" s="13" t="s">
        <v>34</v>
      </c>
      <c r="B19" s="11" t="str">
        <f>VLOOKUP(A19,[2]Feuil1!$A$4:$B$2591,2,FALSE)</f>
        <v>Interventions sur le système vasculaire précérébral, niveau 3</v>
      </c>
      <c r="C19" s="22">
        <v>305</v>
      </c>
      <c r="D19" s="23">
        <v>2000388.5216000001</v>
      </c>
      <c r="E19" s="22">
        <v>341</v>
      </c>
      <c r="F19" s="23">
        <v>2140729.7113999999</v>
      </c>
      <c r="G19" s="22">
        <v>325</v>
      </c>
      <c r="H19" s="23">
        <v>1981842.4173999999</v>
      </c>
      <c r="I19" s="116">
        <v>7.0156966200000004E-2</v>
      </c>
      <c r="J19" s="116">
        <v>0.11803278690000001</v>
      </c>
      <c r="K19" s="116">
        <v>-4.2821482000000001E-2</v>
      </c>
      <c r="L19" s="116">
        <v>-7.4221091000000003E-2</v>
      </c>
      <c r="M19" s="116">
        <v>-4.6920821000000001E-2</v>
      </c>
      <c r="N19" s="116">
        <v>-2.8644283E-2</v>
      </c>
      <c r="O19" s="24">
        <v>5.7263520000000001E-4</v>
      </c>
      <c r="P19" s="24">
        <v>-9.6003010000000003E-3</v>
      </c>
      <c r="Q19" s="24">
        <v>5.1718799999999997E-5</v>
      </c>
      <c r="R19" s="24">
        <v>2.9559859999999999E-4</v>
      </c>
    </row>
    <row r="20" spans="1:18" ht="22.5" x14ac:dyDescent="0.2">
      <c r="A20" s="13" t="s">
        <v>35</v>
      </c>
      <c r="B20" s="11" t="str">
        <f>VLOOKUP(A20,[2]Feuil1!$A$4:$B$2591,2,FALSE)</f>
        <v>Interventions sur le système vasculaire précérébral, niveau 4</v>
      </c>
      <c r="C20" s="22">
        <v>59</v>
      </c>
      <c r="D20" s="23">
        <v>718857.5172</v>
      </c>
      <c r="E20" s="22">
        <v>77</v>
      </c>
      <c r="F20" s="23">
        <v>970021.47270000004</v>
      </c>
      <c r="G20" s="22">
        <v>73</v>
      </c>
      <c r="H20" s="23">
        <v>880267.18440000003</v>
      </c>
      <c r="I20" s="116">
        <v>0.34939323789999999</v>
      </c>
      <c r="J20" s="116">
        <v>0.3050847458</v>
      </c>
      <c r="K20" s="116">
        <v>3.3950662800000003E-2</v>
      </c>
      <c r="L20" s="116">
        <v>-9.2528146000000006E-2</v>
      </c>
      <c r="M20" s="116">
        <v>-5.1948052000000002E-2</v>
      </c>
      <c r="N20" s="116">
        <v>-4.2803661E-2</v>
      </c>
      <c r="O20" s="24">
        <v>1.431588E-4</v>
      </c>
      <c r="P20" s="24">
        <v>-5.4231410000000002E-3</v>
      </c>
      <c r="Q20" s="24">
        <v>1.16168E-5</v>
      </c>
      <c r="R20" s="24">
        <v>1.3129489999999999E-4</v>
      </c>
    </row>
    <row r="21" spans="1:18" ht="33.75" x14ac:dyDescent="0.2">
      <c r="A21" s="13" t="s">
        <v>36</v>
      </c>
      <c r="B21" s="11" t="str">
        <f>VLOOKUP(A21,[2]Feuil1!$A$4:$B$2591,2,FALSE)</f>
        <v>Interventions sur les nerfs crâniens ou périphériques et autres interventions sur le système nerveux, niveau 1</v>
      </c>
      <c r="C21" s="22">
        <v>2198</v>
      </c>
      <c r="D21" s="23">
        <v>2439973.7703</v>
      </c>
      <c r="E21" s="22">
        <v>2146</v>
      </c>
      <c r="F21" s="23">
        <v>2386763.6061</v>
      </c>
      <c r="G21" s="22">
        <v>2259</v>
      </c>
      <c r="H21" s="23">
        <v>2495968.9539000001</v>
      </c>
      <c r="I21" s="116">
        <v>-2.1807679E-2</v>
      </c>
      <c r="J21" s="116">
        <v>-2.3657871E-2</v>
      </c>
      <c r="K21" s="116">
        <v>1.8950243E-3</v>
      </c>
      <c r="L21" s="116">
        <v>4.5754572200000003E-2</v>
      </c>
      <c r="M21" s="116">
        <v>5.2656104400000001E-2</v>
      </c>
      <c r="N21" s="116">
        <v>-6.5563030000000003E-3</v>
      </c>
      <c r="O21" s="24">
        <v>-4.0442359999999997E-3</v>
      </c>
      <c r="P21" s="24">
        <v>6.5984145999999997E-3</v>
      </c>
      <c r="Q21" s="24">
        <v>3.594855E-4</v>
      </c>
      <c r="R21" s="24">
        <v>3.7228229999999998E-4</v>
      </c>
    </row>
    <row r="22" spans="1:18" ht="33.75" x14ac:dyDescent="0.2">
      <c r="A22" s="13" t="s">
        <v>37</v>
      </c>
      <c r="B22" s="11" t="str">
        <f>VLOOKUP(A22,[2]Feuil1!$A$4:$B$2591,2,FALSE)</f>
        <v>Interventions sur les nerfs crâniens ou périphériques et autres interventions sur le système nerveux, niveau 2</v>
      </c>
      <c r="C22" s="22">
        <v>114</v>
      </c>
      <c r="D22" s="23">
        <v>333333.09779999999</v>
      </c>
      <c r="E22" s="22">
        <v>102</v>
      </c>
      <c r="F22" s="23">
        <v>245514.4338</v>
      </c>
      <c r="G22" s="22">
        <v>110</v>
      </c>
      <c r="H22" s="23">
        <v>261060.2942</v>
      </c>
      <c r="I22" s="116">
        <v>-0.26345617799999999</v>
      </c>
      <c r="J22" s="116">
        <v>-0.105263158</v>
      </c>
      <c r="K22" s="116">
        <v>-0.17680396400000001</v>
      </c>
      <c r="L22" s="116">
        <v>6.3319537499999995E-2</v>
      </c>
      <c r="M22" s="116">
        <v>7.8431372499999999E-2</v>
      </c>
      <c r="N22" s="116">
        <v>-1.4012792E-2</v>
      </c>
      <c r="O22" s="24">
        <v>-2.8631799999999998E-4</v>
      </c>
      <c r="P22" s="24">
        <v>9.3931329999999999E-4</v>
      </c>
      <c r="Q22" s="24">
        <v>1.7504799999999999E-5</v>
      </c>
      <c r="R22" s="24">
        <v>3.8937999999999999E-5</v>
      </c>
    </row>
    <row r="23" spans="1:18" ht="33.75" x14ac:dyDescent="0.2">
      <c r="A23" s="13" t="s">
        <v>38</v>
      </c>
      <c r="B23" s="11" t="str">
        <f>VLOOKUP(A23,[2]Feuil1!$A$4:$B$2591,2,FALSE)</f>
        <v>Interventions sur les nerfs crâniens ou périphériques et autres interventions sur le système nerveux, niveau 3</v>
      </c>
      <c r="C23" s="22">
        <v>22</v>
      </c>
      <c r="D23" s="23">
        <v>103835.988</v>
      </c>
      <c r="E23" s="22">
        <v>28</v>
      </c>
      <c r="F23" s="23">
        <v>131300.19</v>
      </c>
      <c r="G23" s="22">
        <v>24</v>
      </c>
      <c r="H23" s="23">
        <v>114534.522</v>
      </c>
      <c r="I23" s="116">
        <v>0.26449598569999999</v>
      </c>
      <c r="J23" s="116">
        <v>0.27272727270000002</v>
      </c>
      <c r="K23" s="116">
        <v>-6.4674399999999996E-3</v>
      </c>
      <c r="L23" s="116">
        <v>-0.12768959399999999</v>
      </c>
      <c r="M23" s="116">
        <v>-0.14285714299999999</v>
      </c>
      <c r="N23" s="116">
        <v>1.76954733E-2</v>
      </c>
      <c r="O23" s="24">
        <v>1.431588E-4</v>
      </c>
      <c r="P23" s="24">
        <v>-1.013017E-3</v>
      </c>
      <c r="Q23" s="24">
        <v>3.8192356000000002E-6</v>
      </c>
      <c r="R23" s="24">
        <v>1.7083199999999999E-5</v>
      </c>
    </row>
    <row r="24" spans="1:18" ht="33.75" x14ac:dyDescent="0.2">
      <c r="A24" s="13" t="s">
        <v>39</v>
      </c>
      <c r="B24" s="11" t="str">
        <f>VLOOKUP(A24,[2]Feuil1!$A$4:$B$2591,2,FALSE)</f>
        <v>Interventions sur les nerfs crâniens ou périphériques et autres interventions sur le système nerveux, niveau 4</v>
      </c>
      <c r="C24" s="22">
        <v>11</v>
      </c>
      <c r="D24" s="23">
        <v>80881.943599999999</v>
      </c>
      <c r="E24" s="22">
        <v>11</v>
      </c>
      <c r="F24" s="23">
        <v>81387.004799999995</v>
      </c>
      <c r="G24" s="22">
        <v>15</v>
      </c>
      <c r="H24" s="23">
        <v>112267.88959999999</v>
      </c>
      <c r="I24" s="116">
        <v>6.2444246000000004E-3</v>
      </c>
      <c r="J24" s="116">
        <v>0</v>
      </c>
      <c r="K24" s="116">
        <v>6.2444246000000004E-3</v>
      </c>
      <c r="L24" s="116">
        <v>0.3794326241</v>
      </c>
      <c r="M24" s="116">
        <v>0.36363636360000001</v>
      </c>
      <c r="N24" s="116">
        <v>1.1583924299999999E-2</v>
      </c>
      <c r="O24" s="24">
        <v>-1.4315899999999999E-4</v>
      </c>
      <c r="P24" s="24">
        <v>1.8658874E-3</v>
      </c>
      <c r="Q24" s="24">
        <v>2.3870221999999998E-6</v>
      </c>
      <c r="R24" s="24">
        <v>1.67451E-5</v>
      </c>
    </row>
    <row r="25" spans="1:18" ht="33.75" x14ac:dyDescent="0.2">
      <c r="A25" s="13" t="s">
        <v>40</v>
      </c>
      <c r="B25" s="11" t="str">
        <f>VLOOKUP(A25,[2]Feuil1!$A$4:$B$2591,2,FALSE)</f>
        <v>Interventions sur les nerfs crâniens ou périphériques et autres interventions sur le système nerveux, en ambulatoire</v>
      </c>
      <c r="C25" s="129">
        <v>4252</v>
      </c>
      <c r="D25" s="143">
        <v>3517869.4281000001</v>
      </c>
      <c r="E25" s="144">
        <v>4830</v>
      </c>
      <c r="F25" s="135">
        <v>3993740.2376999999</v>
      </c>
      <c r="G25" s="22">
        <v>4561</v>
      </c>
      <c r="H25" s="23">
        <v>3775133.8305000002</v>
      </c>
      <c r="I25" s="116">
        <v>0.1352724481</v>
      </c>
      <c r="J25" s="116">
        <v>0.13593603009999999</v>
      </c>
      <c r="K25" s="116">
        <v>-5.8417199999999999E-4</v>
      </c>
      <c r="L25" s="116">
        <v>-5.4737262000000002E-2</v>
      </c>
      <c r="M25" s="116">
        <v>-5.5693581999999998E-2</v>
      </c>
      <c r="N25" s="116">
        <v>1.0127215E-3</v>
      </c>
      <c r="O25" s="24">
        <v>9.6274292000000008E-3</v>
      </c>
      <c r="P25" s="24">
        <v>-1.3208655E-2</v>
      </c>
      <c r="Q25" s="24">
        <v>7.2581390000000005E-4</v>
      </c>
      <c r="R25" s="24">
        <v>5.6307419999999996E-4</v>
      </c>
    </row>
    <row r="26" spans="1:18" x14ac:dyDescent="0.2">
      <c r="A26" s="13" t="s">
        <v>41</v>
      </c>
      <c r="B26" s="11" t="str">
        <f>VLOOKUP(A26,[2]Feuil1!$A$4:$B$2591,2,FALSE)</f>
        <v>Pose d'un stimulateur cérébral, niveau 1</v>
      </c>
      <c r="C26" s="129">
        <v>5</v>
      </c>
      <c r="D26" s="143">
        <v>27262.05</v>
      </c>
      <c r="E26" s="144">
        <v>2</v>
      </c>
      <c r="F26" s="135">
        <v>10904.82</v>
      </c>
      <c r="G26" s="22">
        <v>4</v>
      </c>
      <c r="H26" s="23">
        <v>21809.64</v>
      </c>
      <c r="I26" s="116">
        <v>-0.6</v>
      </c>
      <c r="J26" s="116">
        <v>-0.6</v>
      </c>
      <c r="K26" s="116">
        <v>0</v>
      </c>
      <c r="L26" s="116">
        <v>1</v>
      </c>
      <c r="M26" s="116">
        <v>1</v>
      </c>
      <c r="N26" s="116">
        <v>0</v>
      </c>
      <c r="O26" s="24">
        <v>-7.1579E-5</v>
      </c>
      <c r="P26" s="24">
        <v>6.5889189999999997E-4</v>
      </c>
      <c r="Q26" s="24">
        <v>6.3653925999999997E-7</v>
      </c>
      <c r="R26" s="24">
        <v>3.2529827999999999E-6</v>
      </c>
    </row>
    <row r="27" spans="1:18" x14ac:dyDescent="0.2">
      <c r="A27" s="13" t="s">
        <v>42</v>
      </c>
      <c r="B27" s="11" t="str">
        <f>VLOOKUP(A27,[2]Feuil1!$A$4:$B$2591,2,FALSE)</f>
        <v>Pose d'un stimulateur cérébral, niveau 2</v>
      </c>
      <c r="C27" s="129">
        <v>1</v>
      </c>
      <c r="D27" s="143">
        <v>8885.6</v>
      </c>
      <c r="E27" s="144" t="s">
        <v>3213</v>
      </c>
      <c r="F27" s="135" t="s">
        <v>3213</v>
      </c>
      <c r="G27" s="22" t="s">
        <v>3213</v>
      </c>
      <c r="H27" s="23" t="s">
        <v>3213</v>
      </c>
      <c r="I27" s="116" t="s">
        <v>3213</v>
      </c>
      <c r="J27" s="116" t="s">
        <v>3213</v>
      </c>
      <c r="K27" s="116" t="s">
        <v>3213</v>
      </c>
      <c r="L27" s="116" t="s">
        <v>3213</v>
      </c>
      <c r="M27" s="116" t="s">
        <v>3213</v>
      </c>
      <c r="N27" s="116" t="s">
        <v>3213</v>
      </c>
      <c r="O27" s="24" t="s">
        <v>3213</v>
      </c>
      <c r="P27" s="24" t="s">
        <v>3213</v>
      </c>
      <c r="Q27" s="24" t="s">
        <v>3213</v>
      </c>
      <c r="R27" s="24" t="s">
        <v>3214</v>
      </c>
    </row>
    <row r="28" spans="1:18" x14ac:dyDescent="0.2">
      <c r="A28" s="13" t="s">
        <v>43</v>
      </c>
      <c r="B28" s="11" t="str">
        <f>VLOOKUP(A28,[2]Feuil1!$A$4:$B$2591,2,FALSE)</f>
        <v>Pose d'un stimulateur médullaire, niveau 1</v>
      </c>
      <c r="C28" s="129">
        <v>1343</v>
      </c>
      <c r="D28" s="143">
        <v>1252098.1394</v>
      </c>
      <c r="E28" s="144">
        <v>1413</v>
      </c>
      <c r="F28" s="135">
        <v>1317424.9789</v>
      </c>
      <c r="G28" s="22">
        <v>1222</v>
      </c>
      <c r="H28" s="23">
        <v>1135375.1281999999</v>
      </c>
      <c r="I28" s="116">
        <v>5.2173897099999998E-2</v>
      </c>
      <c r="J28" s="116">
        <v>5.21221147E-2</v>
      </c>
      <c r="K28" s="116">
        <v>4.92171E-5</v>
      </c>
      <c r="L28" s="116">
        <v>-0.13818612299999999</v>
      </c>
      <c r="M28" s="116">
        <v>-0.13517339</v>
      </c>
      <c r="N28" s="116">
        <v>-3.483627E-3</v>
      </c>
      <c r="O28" s="24">
        <v>6.8358326000000002E-3</v>
      </c>
      <c r="P28" s="24">
        <v>-1.0999831E-2</v>
      </c>
      <c r="Q28" s="24">
        <v>1.944627E-4</v>
      </c>
      <c r="R28" s="24">
        <v>1.6934510000000001E-4</v>
      </c>
    </row>
    <row r="29" spans="1:18" x14ac:dyDescent="0.2">
      <c r="A29" s="13" t="s">
        <v>44</v>
      </c>
      <c r="B29" s="11" t="str">
        <f>VLOOKUP(A29,[2]Feuil1!$A$4:$B$2591,2,FALSE)</f>
        <v>Pose d'un stimulateur médullaire, niveau 2</v>
      </c>
      <c r="C29" s="22">
        <v>49</v>
      </c>
      <c r="D29" s="23">
        <v>99097.621700000003</v>
      </c>
      <c r="E29" s="22">
        <v>39</v>
      </c>
      <c r="F29" s="23">
        <v>79241.849499999997</v>
      </c>
      <c r="G29" s="22">
        <v>20</v>
      </c>
      <c r="H29" s="23">
        <v>40472.769999999997</v>
      </c>
      <c r="I29" s="116">
        <v>-0.20036577899999999</v>
      </c>
      <c r="J29" s="116">
        <v>-0.20408163300000001</v>
      </c>
      <c r="K29" s="116">
        <v>4.6686362000000004E-3</v>
      </c>
      <c r="L29" s="116">
        <v>-0.48925005799999999</v>
      </c>
      <c r="M29" s="116">
        <v>-0.48717948700000002</v>
      </c>
      <c r="N29" s="116">
        <v>-4.0376140000000001E-3</v>
      </c>
      <c r="O29" s="24">
        <v>6.800043E-4</v>
      </c>
      <c r="P29" s="24">
        <v>-2.342509E-3</v>
      </c>
      <c r="Q29" s="24">
        <v>3.1826963000000002E-6</v>
      </c>
      <c r="R29" s="24">
        <v>6.0366527000000001E-6</v>
      </c>
    </row>
    <row r="30" spans="1:18" x14ac:dyDescent="0.2">
      <c r="A30" s="13" t="s">
        <v>45</v>
      </c>
      <c r="B30" s="11" t="str">
        <f>VLOOKUP(A30,[2]Feuil1!$A$4:$B$2591,2,FALSE)</f>
        <v>Pose d'un stimulateur médullaire, niveau 3</v>
      </c>
      <c r="C30" s="22">
        <v>13</v>
      </c>
      <c r="D30" s="23">
        <v>53154.14</v>
      </c>
      <c r="E30" s="22">
        <v>8</v>
      </c>
      <c r="F30" s="23">
        <v>33568.883800000003</v>
      </c>
      <c r="G30" s="22">
        <v>13</v>
      </c>
      <c r="H30" s="23">
        <v>53726.569199999998</v>
      </c>
      <c r="I30" s="116">
        <v>-0.36846153799999998</v>
      </c>
      <c r="J30" s="116">
        <v>-0.38461538499999998</v>
      </c>
      <c r="K30" s="116">
        <v>2.6249999999999999E-2</v>
      </c>
      <c r="L30" s="116">
        <v>0.6004872107</v>
      </c>
      <c r="M30" s="116">
        <v>0.625</v>
      </c>
      <c r="N30" s="116">
        <v>-1.5084793000000001E-2</v>
      </c>
      <c r="O30" s="24">
        <v>-1.7894800000000001E-4</v>
      </c>
      <c r="P30" s="24">
        <v>1.2179693000000001E-3</v>
      </c>
      <c r="Q30" s="24">
        <v>2.0687526E-6</v>
      </c>
      <c r="R30" s="24">
        <v>8.0135024000000007E-6</v>
      </c>
    </row>
    <row r="31" spans="1:18" x14ac:dyDescent="0.2">
      <c r="A31" s="13" t="s">
        <v>46</v>
      </c>
      <c r="B31" s="11" t="str">
        <f>VLOOKUP(A31,[2]Feuil1!$A$4:$B$2591,2,FALSE)</f>
        <v>Pose d'un stimulateur médullaire, niveau 4</v>
      </c>
      <c r="C31" s="22">
        <v>1</v>
      </c>
      <c r="D31" s="23">
        <v>6369.83</v>
      </c>
      <c r="E31" s="22">
        <v>4</v>
      </c>
      <c r="F31" s="23">
        <v>25925.2081</v>
      </c>
      <c r="G31" s="22">
        <v>1</v>
      </c>
      <c r="H31" s="23">
        <v>6369.83</v>
      </c>
      <c r="I31" s="116">
        <v>3.07</v>
      </c>
      <c r="J31" s="116">
        <v>3</v>
      </c>
      <c r="K31" s="116">
        <v>1.7500000000000002E-2</v>
      </c>
      <c r="L31" s="116">
        <v>-0.75429975400000004</v>
      </c>
      <c r="M31" s="116">
        <v>-0.75</v>
      </c>
      <c r="N31" s="116">
        <v>-1.7199017E-2</v>
      </c>
      <c r="O31" s="24">
        <v>1.073691E-4</v>
      </c>
      <c r="P31" s="24">
        <v>-1.1815770000000001E-3</v>
      </c>
      <c r="Q31" s="24">
        <v>1.5913482000000001E-7</v>
      </c>
      <c r="R31" s="24">
        <v>9.5008203999999998E-7</v>
      </c>
    </row>
    <row r="32" spans="1:18" ht="22.5" x14ac:dyDescent="0.2">
      <c r="A32" s="13" t="s">
        <v>2194</v>
      </c>
      <c r="B32" s="11" t="str">
        <f>VLOOKUP(A32,[2]Feuil1!$A$4:$B$2591,2,FALSE)</f>
        <v>Pose d'un stimulateur médullaire, en ambulatoire</v>
      </c>
      <c r="C32" s="22">
        <v>63</v>
      </c>
      <c r="D32" s="23">
        <v>45996.93</v>
      </c>
      <c r="E32" s="22">
        <v>173</v>
      </c>
      <c r="F32" s="23">
        <v>126411.2454</v>
      </c>
      <c r="G32" s="22">
        <v>212</v>
      </c>
      <c r="H32" s="23">
        <v>154834.4277</v>
      </c>
      <c r="I32" s="116">
        <v>1.7482539683</v>
      </c>
      <c r="J32" s="116">
        <v>1.7460317460000001</v>
      </c>
      <c r="K32" s="116">
        <v>8.0924860000000003E-4</v>
      </c>
      <c r="L32" s="116">
        <v>0.2248469447</v>
      </c>
      <c r="M32" s="116">
        <v>0.225433526</v>
      </c>
      <c r="N32" s="116">
        <v>-4.7867299999999999E-4</v>
      </c>
      <c r="O32" s="24">
        <v>-1.395798E-3</v>
      </c>
      <c r="P32" s="24">
        <v>1.7173879E-3</v>
      </c>
      <c r="Q32" s="24">
        <v>3.3736599999999998E-5</v>
      </c>
      <c r="R32" s="24">
        <v>2.30941E-5</v>
      </c>
    </row>
    <row r="33" spans="1:18" ht="22.5" x14ac:dyDescent="0.2">
      <c r="A33" s="13" t="s">
        <v>47</v>
      </c>
      <c r="B33" s="11" t="str">
        <f>VLOOKUP(A33,[2]Feuil1!$A$4:$B$2591,2,FALSE)</f>
        <v>Craniotomies pour tumeurs, âge inférieur à 18 ans, niveau 1</v>
      </c>
      <c r="C33" s="22" t="s">
        <v>3213</v>
      </c>
      <c r="D33" s="23" t="s">
        <v>3213</v>
      </c>
      <c r="E33" s="22" t="s">
        <v>3213</v>
      </c>
      <c r="F33" s="23" t="s">
        <v>3213</v>
      </c>
      <c r="G33" s="22">
        <v>2</v>
      </c>
      <c r="H33" s="23">
        <v>4466.8323</v>
      </c>
      <c r="I33" s="116" t="s">
        <v>3213</v>
      </c>
      <c r="J33" s="116" t="s">
        <v>3213</v>
      </c>
      <c r="K33" s="116" t="s">
        <v>3213</v>
      </c>
      <c r="L33" s="116" t="s">
        <v>3213</v>
      </c>
      <c r="M33" s="116" t="s">
        <v>3213</v>
      </c>
      <c r="N33" s="116" t="s">
        <v>3213</v>
      </c>
      <c r="O33" s="24" t="s">
        <v>3213</v>
      </c>
      <c r="P33" s="24" t="s">
        <v>3213</v>
      </c>
      <c r="Q33" s="24">
        <v>3.1826962999999999E-7</v>
      </c>
      <c r="R33" s="24">
        <v>6.6624339000000003E-7</v>
      </c>
    </row>
    <row r="34" spans="1:18" ht="22.5" x14ac:dyDescent="0.2">
      <c r="A34" s="13" t="s">
        <v>48</v>
      </c>
      <c r="B34" s="11" t="str">
        <f>VLOOKUP(A34,[2]Feuil1!$A$4:$B$2591,2,FALSE)</f>
        <v>Craniotomies pour tumeurs, âge inférieur à 18 ans, niveau 2</v>
      </c>
      <c r="C34" s="22">
        <v>1</v>
      </c>
      <c r="D34" s="23">
        <v>3388.9146999999998</v>
      </c>
      <c r="E34" s="22" t="s">
        <v>3213</v>
      </c>
      <c r="F34" s="23" t="s">
        <v>3213</v>
      </c>
      <c r="G34" s="22" t="s">
        <v>3213</v>
      </c>
      <c r="H34" s="23" t="s">
        <v>3213</v>
      </c>
      <c r="I34" s="116" t="s">
        <v>3213</v>
      </c>
      <c r="J34" s="116" t="s">
        <v>3213</v>
      </c>
      <c r="K34" s="116" t="s">
        <v>3213</v>
      </c>
      <c r="L34" s="116" t="s">
        <v>3213</v>
      </c>
      <c r="M34" s="116" t="s">
        <v>3213</v>
      </c>
      <c r="N34" s="116" t="s">
        <v>3213</v>
      </c>
      <c r="O34" s="24" t="s">
        <v>3213</v>
      </c>
      <c r="P34" s="24" t="s">
        <v>3213</v>
      </c>
      <c r="Q34" s="24" t="s">
        <v>3213</v>
      </c>
      <c r="R34" s="24" t="s">
        <v>3214</v>
      </c>
    </row>
    <row r="35" spans="1:18" ht="22.5" x14ac:dyDescent="0.2">
      <c r="A35" s="13" t="s">
        <v>49</v>
      </c>
      <c r="B35" s="11" t="str">
        <f>VLOOKUP(A35,[2]Feuil1!$A$4:$B$2591,2,FALSE)</f>
        <v>Craniotomies pour tumeurs, âge inférieur à 18 ans, niveau 3</v>
      </c>
      <c r="C35" s="22" t="s">
        <v>3213</v>
      </c>
      <c r="D35" s="23" t="s">
        <v>3213</v>
      </c>
      <c r="E35" s="22" t="s">
        <v>3213</v>
      </c>
      <c r="F35" s="23" t="s">
        <v>3213</v>
      </c>
      <c r="G35" s="22">
        <v>1</v>
      </c>
      <c r="H35" s="23">
        <v>4910.4399999999996</v>
      </c>
      <c r="I35" s="116" t="s">
        <v>3213</v>
      </c>
      <c r="J35" s="116" t="s">
        <v>3213</v>
      </c>
      <c r="K35" s="116" t="s">
        <v>3213</v>
      </c>
      <c r="L35" s="116" t="s">
        <v>3213</v>
      </c>
      <c r="M35" s="116" t="s">
        <v>3213</v>
      </c>
      <c r="N35" s="116" t="s">
        <v>3213</v>
      </c>
      <c r="O35" s="24" t="s">
        <v>3213</v>
      </c>
      <c r="P35" s="24" t="s">
        <v>3213</v>
      </c>
      <c r="Q35" s="24">
        <v>1.5913482000000001E-7</v>
      </c>
      <c r="R35" s="24">
        <v>7.32409E-7</v>
      </c>
    </row>
    <row r="36" spans="1:18" ht="33.75" x14ac:dyDescent="0.2">
      <c r="A36" s="13" t="s">
        <v>50</v>
      </c>
      <c r="B36" s="11" t="str">
        <f>VLOOKUP(A36,[2]Feuil1!$A$4:$B$2591,2,FALSE)</f>
        <v>Craniotomies pour affections non tumorales, âge inférieur à 18 ans, niveau 1</v>
      </c>
      <c r="C36" s="22">
        <v>5</v>
      </c>
      <c r="D36" s="23">
        <v>12527.9193</v>
      </c>
      <c r="E36" s="22">
        <v>3</v>
      </c>
      <c r="F36" s="23">
        <v>7585.9393</v>
      </c>
      <c r="G36" s="22">
        <v>2</v>
      </c>
      <c r="H36" s="23">
        <v>5114.9493000000002</v>
      </c>
      <c r="I36" s="116">
        <v>-0.39447731800000002</v>
      </c>
      <c r="J36" s="116">
        <v>-0.4</v>
      </c>
      <c r="K36" s="116">
        <v>9.2044707E-3</v>
      </c>
      <c r="L36" s="116">
        <v>-0.32573289900000002</v>
      </c>
      <c r="M36" s="116">
        <v>-0.33333333300000001</v>
      </c>
      <c r="N36" s="116">
        <v>1.1400651499999999E-2</v>
      </c>
      <c r="O36" s="24">
        <v>3.5789700000000001E-5</v>
      </c>
      <c r="P36" s="24">
        <v>-1.49302E-4</v>
      </c>
      <c r="Q36" s="24">
        <v>3.1826962999999999E-7</v>
      </c>
      <c r="R36" s="24">
        <v>7.6291226999999997E-7</v>
      </c>
    </row>
    <row r="37" spans="1:18" ht="33.75" x14ac:dyDescent="0.2">
      <c r="A37" s="13" t="s">
        <v>51</v>
      </c>
      <c r="B37" s="11" t="str">
        <f>VLOOKUP(A37,[2]Feuil1!$A$4:$B$2591,2,FALSE)</f>
        <v>Craniotomies pour affections non tumorales, âge inférieur à 18 ans, niveau 2</v>
      </c>
      <c r="C37" s="22">
        <v>3</v>
      </c>
      <c r="D37" s="23">
        <v>13444.3896</v>
      </c>
      <c r="E37" s="22">
        <v>1</v>
      </c>
      <c r="F37" s="23">
        <v>4379.28</v>
      </c>
      <c r="G37" s="22" t="s">
        <v>3213</v>
      </c>
      <c r="H37" s="23" t="s">
        <v>3213</v>
      </c>
      <c r="I37" s="116">
        <v>-0.67426710099999998</v>
      </c>
      <c r="J37" s="116">
        <v>-0.66666666699999999</v>
      </c>
      <c r="K37" s="116">
        <v>-2.2801302999999998E-2</v>
      </c>
      <c r="L37" s="116" t="s">
        <v>3213</v>
      </c>
      <c r="M37" s="116" t="s">
        <v>3213</v>
      </c>
      <c r="N37" s="116" t="s">
        <v>3213</v>
      </c>
      <c r="O37" s="24" t="s">
        <v>3213</v>
      </c>
      <c r="P37" s="24" t="s">
        <v>3213</v>
      </c>
      <c r="Q37" s="24" t="s">
        <v>3213</v>
      </c>
      <c r="R37" s="24" t="s">
        <v>3214</v>
      </c>
    </row>
    <row r="38" spans="1:18" ht="33.75" x14ac:dyDescent="0.2">
      <c r="A38" s="13" t="s">
        <v>2336</v>
      </c>
      <c r="B38" s="11" t="str">
        <f>VLOOKUP(A38,[2]Feuil1!$A$4:$B$2591,2,FALSE)</f>
        <v>Libérations de nerfs superficiels à l'exception du médian au canal carpien, niveau 1</v>
      </c>
      <c r="C38" s="22">
        <v>4725</v>
      </c>
      <c r="D38" s="23">
        <v>2471206.3936999999</v>
      </c>
      <c r="E38" s="22">
        <v>4163</v>
      </c>
      <c r="F38" s="23">
        <v>2176525.6260000002</v>
      </c>
      <c r="G38" s="22">
        <v>3773</v>
      </c>
      <c r="H38" s="23">
        <v>1967512.1235</v>
      </c>
      <c r="I38" s="116">
        <v>-0.119245713</v>
      </c>
      <c r="J38" s="116">
        <v>-0.118941799</v>
      </c>
      <c r="K38" s="116">
        <v>-3.4494199999999999E-4</v>
      </c>
      <c r="L38" s="116">
        <v>-9.6030801999999998E-2</v>
      </c>
      <c r="M38" s="116">
        <v>-9.3682441000000005E-2</v>
      </c>
      <c r="N38" s="116">
        <v>-2.591103E-3</v>
      </c>
      <c r="O38" s="24">
        <v>1.3957982900000001E-2</v>
      </c>
      <c r="P38" s="24">
        <v>-1.2629031000000001E-2</v>
      </c>
      <c r="Q38" s="24">
        <v>6.004157E-4</v>
      </c>
      <c r="R38" s="24">
        <v>2.9346119999999997E-4</v>
      </c>
    </row>
    <row r="39" spans="1:18" ht="33.75" x14ac:dyDescent="0.2">
      <c r="A39" s="13" t="s">
        <v>2337</v>
      </c>
      <c r="B39" s="11" t="str">
        <f>VLOOKUP(A39,[2]Feuil1!$A$4:$B$2591,2,FALSE)</f>
        <v>Libérations de nerfs superficiels à l'exception du médian au canal carpien, niveau 2</v>
      </c>
      <c r="C39" s="22">
        <v>88</v>
      </c>
      <c r="D39" s="23">
        <v>133482.71720000001</v>
      </c>
      <c r="E39" s="22">
        <v>106</v>
      </c>
      <c r="F39" s="23">
        <v>170530.28400000001</v>
      </c>
      <c r="G39" s="22">
        <v>82</v>
      </c>
      <c r="H39" s="23">
        <v>142150.2248</v>
      </c>
      <c r="I39" s="116">
        <v>0.2775457945</v>
      </c>
      <c r="J39" s="116">
        <v>0.2045454545</v>
      </c>
      <c r="K39" s="116">
        <v>6.0604055800000001E-2</v>
      </c>
      <c r="L39" s="116">
        <v>-0.1664224</v>
      </c>
      <c r="M39" s="116">
        <v>-0.22641509400000001</v>
      </c>
      <c r="N39" s="116">
        <v>7.7551531199999996E-2</v>
      </c>
      <c r="O39" s="24">
        <v>8.5895280000000001E-4</v>
      </c>
      <c r="P39" s="24">
        <v>-1.714782E-3</v>
      </c>
      <c r="Q39" s="24">
        <v>1.30491E-5</v>
      </c>
      <c r="R39" s="24">
        <v>2.1202199999999998E-5</v>
      </c>
    </row>
    <row r="40" spans="1:18" ht="33.75" x14ac:dyDescent="0.2">
      <c r="A40" s="13" t="s">
        <v>2338</v>
      </c>
      <c r="B40" s="11" t="str">
        <f>VLOOKUP(A40,[2]Feuil1!$A$4:$B$2591,2,FALSE)</f>
        <v>Libérations de nerfs superficiels à l'exception du médian au canal carpien, niveau 3</v>
      </c>
      <c r="C40" s="22">
        <v>8</v>
      </c>
      <c r="D40" s="23">
        <v>20659.890299999999</v>
      </c>
      <c r="E40" s="22">
        <v>16</v>
      </c>
      <c r="F40" s="23">
        <v>40967.4804</v>
      </c>
      <c r="G40" s="22">
        <v>5</v>
      </c>
      <c r="H40" s="23">
        <v>12582.15</v>
      </c>
      <c r="I40" s="116">
        <v>0.98294762479999997</v>
      </c>
      <c r="J40" s="116">
        <v>1</v>
      </c>
      <c r="K40" s="116">
        <v>-8.5261880000000005E-3</v>
      </c>
      <c r="L40" s="116">
        <v>-0.69287469300000004</v>
      </c>
      <c r="M40" s="116">
        <v>-0.6875</v>
      </c>
      <c r="N40" s="116">
        <v>-1.7199017E-2</v>
      </c>
      <c r="O40" s="24">
        <v>3.9368669999999999E-4</v>
      </c>
      <c r="P40" s="24">
        <v>-1.7151009999999999E-3</v>
      </c>
      <c r="Q40" s="24">
        <v>7.9567407999999995E-7</v>
      </c>
      <c r="R40" s="24">
        <v>1.8766709000000001E-6</v>
      </c>
    </row>
    <row r="41" spans="1:18" ht="33.75" x14ac:dyDescent="0.2">
      <c r="A41" s="13" t="s">
        <v>2339</v>
      </c>
      <c r="B41" s="11" t="str">
        <f>VLOOKUP(A41,[2]Feuil1!$A$4:$B$2591,2,FALSE)</f>
        <v>Libérations de nerfs superficiels à l'exception du médian au canal carpien, niveau 4</v>
      </c>
      <c r="C41" s="22">
        <v>1</v>
      </c>
      <c r="D41" s="23">
        <v>4353.5</v>
      </c>
      <c r="E41" s="22">
        <v>1</v>
      </c>
      <c r="F41" s="23">
        <v>4353.5</v>
      </c>
      <c r="G41" s="22" t="s">
        <v>3213</v>
      </c>
      <c r="H41" s="23" t="s">
        <v>3213</v>
      </c>
      <c r="I41" s="116">
        <v>0</v>
      </c>
      <c r="J41" s="116">
        <v>0</v>
      </c>
      <c r="K41" s="116">
        <v>0</v>
      </c>
      <c r="L41" s="116" t="s">
        <v>3213</v>
      </c>
      <c r="M41" s="116" t="s">
        <v>3213</v>
      </c>
      <c r="N41" s="116" t="s">
        <v>3213</v>
      </c>
      <c r="O41" s="24" t="s">
        <v>3213</v>
      </c>
      <c r="P41" s="24" t="s">
        <v>3213</v>
      </c>
      <c r="Q41" s="24" t="s">
        <v>3213</v>
      </c>
      <c r="R41" s="24" t="s">
        <v>3214</v>
      </c>
    </row>
    <row r="42" spans="1:18" ht="33.75" x14ac:dyDescent="0.2">
      <c r="A42" s="13" t="s">
        <v>2340</v>
      </c>
      <c r="B42" s="11" t="str">
        <f>VLOOKUP(A42,[2]Feuil1!$A$4:$B$2591,2,FALSE)</f>
        <v>Libérations de nerfs superficiels à l'exception du médian au canal carpien, en ambulatoire</v>
      </c>
      <c r="C42" s="22">
        <v>14121</v>
      </c>
      <c r="D42" s="23">
        <v>7316190.1494000005</v>
      </c>
      <c r="E42" s="22">
        <v>14062</v>
      </c>
      <c r="F42" s="23">
        <v>7288597.3941000002</v>
      </c>
      <c r="G42" s="22">
        <v>13881</v>
      </c>
      <c r="H42" s="23">
        <v>7201985.5214999998</v>
      </c>
      <c r="I42" s="116">
        <v>-3.7714649999999999E-3</v>
      </c>
      <c r="J42" s="116">
        <v>-4.1781739999999998E-3</v>
      </c>
      <c r="K42" s="116">
        <v>4.0841579999999997E-4</v>
      </c>
      <c r="L42" s="116">
        <v>-1.1883202000000001E-2</v>
      </c>
      <c r="M42" s="116">
        <v>-1.2871568999999999E-2</v>
      </c>
      <c r="N42" s="116">
        <v>1.0012548000000001E-3</v>
      </c>
      <c r="O42" s="24">
        <v>6.4779356999999996E-3</v>
      </c>
      <c r="P42" s="24">
        <v>-5.2332699999999999E-3</v>
      </c>
      <c r="Q42" s="24">
        <v>2.2089504E-3</v>
      </c>
      <c r="R42" s="24">
        <v>1.0742009000000001E-3</v>
      </c>
    </row>
    <row r="43" spans="1:18" ht="22.5" x14ac:dyDescent="0.2">
      <c r="A43" s="13" t="s">
        <v>2341</v>
      </c>
      <c r="B43" s="11" t="str">
        <f>VLOOKUP(A43,[2]Feuil1!$A$4:$B$2591,2,FALSE)</f>
        <v>Libérations du médian au canal carpien, niveau 1</v>
      </c>
      <c r="C43" s="22">
        <v>5349</v>
      </c>
      <c r="D43" s="23">
        <v>2553444.4588000001</v>
      </c>
      <c r="E43" s="22">
        <v>4971</v>
      </c>
      <c r="F43" s="23">
        <v>2365039.0101999999</v>
      </c>
      <c r="G43" s="22">
        <v>4304</v>
      </c>
      <c r="H43" s="23">
        <v>2046192.1882</v>
      </c>
      <c r="I43" s="116">
        <v>-7.3784822999999999E-2</v>
      </c>
      <c r="J43" s="116">
        <v>-7.0667413999999998E-2</v>
      </c>
      <c r="K43" s="116">
        <v>-3.3544600000000001E-3</v>
      </c>
      <c r="L43" s="116">
        <v>-0.134816728</v>
      </c>
      <c r="M43" s="116">
        <v>-0.13417823400000001</v>
      </c>
      <c r="N43" s="116">
        <v>-7.3744399999999997E-4</v>
      </c>
      <c r="O43" s="24">
        <v>2.38717297E-2</v>
      </c>
      <c r="P43" s="24">
        <v>-1.9265389000000001E-2</v>
      </c>
      <c r="Q43" s="24">
        <v>6.849162E-4</v>
      </c>
      <c r="R43" s="24">
        <v>3.0519660000000002E-4</v>
      </c>
    </row>
    <row r="44" spans="1:18" ht="22.5" x14ac:dyDescent="0.2">
      <c r="A44" s="13" t="s">
        <v>2342</v>
      </c>
      <c r="B44" s="11" t="str">
        <f>VLOOKUP(A44,[2]Feuil1!$A$4:$B$2591,2,FALSE)</f>
        <v>Libérations du médian au canal carpien, niveau 2</v>
      </c>
      <c r="C44" s="22">
        <v>102</v>
      </c>
      <c r="D44" s="23">
        <v>163711.69560000001</v>
      </c>
      <c r="E44" s="22">
        <v>84</v>
      </c>
      <c r="F44" s="23">
        <v>140021.83809999999</v>
      </c>
      <c r="G44" s="22">
        <v>86</v>
      </c>
      <c r="H44" s="23">
        <v>136695.55439999999</v>
      </c>
      <c r="I44" s="116">
        <v>-0.144704735</v>
      </c>
      <c r="J44" s="116">
        <v>-0.17647058800000001</v>
      </c>
      <c r="K44" s="116">
        <v>3.8572822E-2</v>
      </c>
      <c r="L44" s="116">
        <v>-2.3755464E-2</v>
      </c>
      <c r="M44" s="116">
        <v>2.3809523799999999E-2</v>
      </c>
      <c r="N44" s="116">
        <v>-4.6458825000000002E-2</v>
      </c>
      <c r="O44" s="24">
        <v>-7.1579E-5</v>
      </c>
      <c r="P44" s="24">
        <v>-2.0098100000000001E-4</v>
      </c>
      <c r="Q44" s="24">
        <v>1.36856E-5</v>
      </c>
      <c r="R44" s="24">
        <v>2.03886E-5</v>
      </c>
    </row>
    <row r="45" spans="1:18" ht="22.5" x14ac:dyDescent="0.2">
      <c r="A45" s="13" t="s">
        <v>2343</v>
      </c>
      <c r="B45" s="11" t="str">
        <f>VLOOKUP(A45,[2]Feuil1!$A$4:$B$2591,2,FALSE)</f>
        <v>Libérations du médian au canal carpien, niveau 3</v>
      </c>
      <c r="C45" s="22">
        <v>14</v>
      </c>
      <c r="D45" s="23">
        <v>31756.974900000001</v>
      </c>
      <c r="E45" s="22">
        <v>8</v>
      </c>
      <c r="F45" s="23">
        <v>18056.560000000001</v>
      </c>
      <c r="G45" s="22">
        <v>10</v>
      </c>
      <c r="H45" s="23">
        <v>22886.6898</v>
      </c>
      <c r="I45" s="116">
        <v>-0.43141435700000003</v>
      </c>
      <c r="J45" s="116">
        <v>-0.428571429</v>
      </c>
      <c r="K45" s="116">
        <v>-4.975124E-3</v>
      </c>
      <c r="L45" s="116">
        <v>0.26750000000000002</v>
      </c>
      <c r="M45" s="116">
        <v>0.25</v>
      </c>
      <c r="N45" s="116">
        <v>1.4E-2</v>
      </c>
      <c r="O45" s="24">
        <v>-7.1579E-5</v>
      </c>
      <c r="P45" s="24">
        <v>2.9184650000000002E-4</v>
      </c>
      <c r="Q45" s="24">
        <v>1.5913482000000001E-6</v>
      </c>
      <c r="R45" s="24">
        <v>3.4136283999999999E-6</v>
      </c>
    </row>
    <row r="46" spans="1:18" ht="22.5" x14ac:dyDescent="0.2">
      <c r="A46" s="13" t="s">
        <v>2344</v>
      </c>
      <c r="B46" s="11" t="str">
        <f>VLOOKUP(A46,[2]Feuil1!$A$4:$B$2591,2,FALSE)</f>
        <v>Libérations du médian au canal carpien, en ambulatoire</v>
      </c>
      <c r="C46" s="22">
        <v>91177</v>
      </c>
      <c r="D46" s="23">
        <v>42910646.824000001</v>
      </c>
      <c r="E46" s="22">
        <v>89842</v>
      </c>
      <c r="F46" s="23">
        <v>42288502.338</v>
      </c>
      <c r="G46" s="22">
        <v>89313</v>
      </c>
      <c r="H46" s="23">
        <v>42022562.479000002</v>
      </c>
      <c r="I46" s="116">
        <v>-1.4498604E-2</v>
      </c>
      <c r="J46" s="116">
        <v>-1.464185E-2</v>
      </c>
      <c r="K46" s="116">
        <v>1.4537480000000001E-4</v>
      </c>
      <c r="L46" s="116">
        <v>-6.288704E-3</v>
      </c>
      <c r="M46" s="116">
        <v>-5.8881150000000002E-3</v>
      </c>
      <c r="N46" s="116">
        <v>-4.0296199999999998E-4</v>
      </c>
      <c r="O46" s="24">
        <v>1.89327512E-2</v>
      </c>
      <c r="P46" s="24">
        <v>-1.6068639999999999E-2</v>
      </c>
      <c r="Q46" s="24">
        <v>1.4212807799999999E-2</v>
      </c>
      <c r="R46" s="24">
        <v>6.2678096000000003E-3</v>
      </c>
    </row>
    <row r="47" spans="1:18" ht="22.5" x14ac:dyDescent="0.2">
      <c r="A47" s="13" t="s">
        <v>52</v>
      </c>
      <c r="B47" s="11" t="str">
        <f>VLOOKUP(A47,[2]Feuil1!$A$4:$B$2591,2,FALSE)</f>
        <v>Autres embolisations intracrâniennes et médullaires, niveau 1</v>
      </c>
      <c r="C47" s="22">
        <v>84</v>
      </c>
      <c r="D47" s="23">
        <v>172610.8426</v>
      </c>
      <c r="E47" s="22">
        <v>90</v>
      </c>
      <c r="F47" s="23">
        <v>184786.2</v>
      </c>
      <c r="G47" s="22">
        <v>90</v>
      </c>
      <c r="H47" s="23">
        <v>184929.92259999999</v>
      </c>
      <c r="I47" s="116">
        <v>7.0536457699999999E-2</v>
      </c>
      <c r="J47" s="116">
        <v>7.1428571400000002E-2</v>
      </c>
      <c r="K47" s="116">
        <v>-8.3263900000000004E-4</v>
      </c>
      <c r="L47" s="116">
        <v>7.7777779999999995E-4</v>
      </c>
      <c r="M47" s="116">
        <v>0</v>
      </c>
      <c r="N47" s="116">
        <v>7.7777779999999995E-4</v>
      </c>
      <c r="O47" s="24">
        <v>0</v>
      </c>
      <c r="P47" s="24">
        <v>8.6840189000000006E-6</v>
      </c>
      <c r="Q47" s="24">
        <v>1.43221E-5</v>
      </c>
      <c r="R47" s="24">
        <v>2.75829E-5</v>
      </c>
    </row>
    <row r="48" spans="1:18" ht="22.5" x14ac:dyDescent="0.2">
      <c r="A48" s="13" t="s">
        <v>53</v>
      </c>
      <c r="B48" s="11" t="str">
        <f>VLOOKUP(A48,[2]Feuil1!$A$4:$B$2591,2,FALSE)</f>
        <v>Autres embolisations intracrâniennes et médullaires, niveau 2</v>
      </c>
      <c r="C48" s="22">
        <v>23</v>
      </c>
      <c r="D48" s="23">
        <v>96633.308999999994</v>
      </c>
      <c r="E48" s="22">
        <v>17</v>
      </c>
      <c r="F48" s="23">
        <v>71207.899999999994</v>
      </c>
      <c r="G48" s="22">
        <v>22</v>
      </c>
      <c r="H48" s="23">
        <v>93449.896999999997</v>
      </c>
      <c r="I48" s="116">
        <v>-0.26311226700000001</v>
      </c>
      <c r="J48" s="116">
        <v>-0.26086956500000003</v>
      </c>
      <c r="K48" s="116">
        <v>-3.0342440000000002E-3</v>
      </c>
      <c r="L48" s="116">
        <v>0.31235294120000001</v>
      </c>
      <c r="M48" s="116">
        <v>0.29411764709999999</v>
      </c>
      <c r="N48" s="116">
        <v>1.40909091E-2</v>
      </c>
      <c r="O48" s="24">
        <v>-1.7894800000000001E-4</v>
      </c>
      <c r="P48" s="24">
        <v>1.3439077999999999E-3</v>
      </c>
      <c r="Q48" s="24">
        <v>3.5009659E-6</v>
      </c>
      <c r="R48" s="24">
        <v>1.39384E-5</v>
      </c>
    </row>
    <row r="49" spans="1:18" ht="22.5" x14ac:dyDescent="0.2">
      <c r="A49" s="13" t="s">
        <v>54</v>
      </c>
      <c r="B49" s="11" t="str">
        <f>VLOOKUP(A49,[2]Feuil1!$A$4:$B$2591,2,FALSE)</f>
        <v>Autres embolisations intracrâniennes et médullaires, niveau 3</v>
      </c>
      <c r="C49" s="22">
        <v>2</v>
      </c>
      <c r="D49" s="23">
        <v>15104.74</v>
      </c>
      <c r="E49" s="22">
        <v>2</v>
      </c>
      <c r="F49" s="23">
        <v>15104.74</v>
      </c>
      <c r="G49" s="22">
        <v>2</v>
      </c>
      <c r="H49" s="23">
        <v>15104.74</v>
      </c>
      <c r="I49" s="116">
        <v>0</v>
      </c>
      <c r="J49" s="116">
        <v>0</v>
      </c>
      <c r="K49" s="116">
        <v>0</v>
      </c>
      <c r="L49" s="116">
        <v>0</v>
      </c>
      <c r="M49" s="116">
        <v>0</v>
      </c>
      <c r="N49" s="116">
        <v>0</v>
      </c>
      <c r="O49" s="24">
        <v>0</v>
      </c>
      <c r="P49" s="24">
        <v>0</v>
      </c>
      <c r="Q49" s="24">
        <v>3.1826962999999999E-7</v>
      </c>
      <c r="R49" s="24">
        <v>2.2529238999999999E-6</v>
      </c>
    </row>
    <row r="50" spans="1:18" ht="22.5" x14ac:dyDescent="0.2">
      <c r="A50" s="13" t="s">
        <v>55</v>
      </c>
      <c r="B50" s="11" t="str">
        <f>VLOOKUP(A50,[2]Feuil1!$A$4:$B$2591,2,FALSE)</f>
        <v>Autres embolisations intracrâniennes et médullaires, niveau 4</v>
      </c>
      <c r="C50" s="22">
        <v>1</v>
      </c>
      <c r="D50" s="23">
        <v>8706.4500000000007</v>
      </c>
      <c r="E50" s="22">
        <v>1</v>
      </c>
      <c r="F50" s="23">
        <v>8706.4500000000007</v>
      </c>
      <c r="G50" s="22">
        <v>1</v>
      </c>
      <c r="H50" s="23">
        <v>9315.9014999999999</v>
      </c>
      <c r="I50" s="116">
        <v>0</v>
      </c>
      <c r="J50" s="116">
        <v>0</v>
      </c>
      <c r="K50" s="116">
        <v>0</v>
      </c>
      <c r="L50" s="116">
        <v>7.0000000000000007E-2</v>
      </c>
      <c r="M50" s="116">
        <v>0</v>
      </c>
      <c r="N50" s="116">
        <v>7.0000000000000007E-2</v>
      </c>
      <c r="O50" s="24">
        <v>0</v>
      </c>
      <c r="P50" s="24">
        <v>3.6824299999999999E-5</v>
      </c>
      <c r="Q50" s="24">
        <v>1.5913482000000001E-7</v>
      </c>
      <c r="R50" s="24">
        <v>1.3894986999999999E-6</v>
      </c>
    </row>
    <row r="51" spans="1:18" ht="22.5" x14ac:dyDescent="0.2">
      <c r="A51" s="13" t="s">
        <v>56</v>
      </c>
      <c r="B51" s="11" t="str">
        <f>VLOOKUP(A51,[2]Feuil1!$A$4:$B$2591,2,FALSE)</f>
        <v>Autres actes thérapeutiques par voie vasculaire du système nerveux, niveau 1</v>
      </c>
      <c r="C51" s="22">
        <v>415</v>
      </c>
      <c r="D51" s="23">
        <v>464350.07650000002</v>
      </c>
      <c r="E51" s="22">
        <v>428</v>
      </c>
      <c r="F51" s="23">
        <v>467037.52630000003</v>
      </c>
      <c r="G51" s="22">
        <v>445</v>
      </c>
      <c r="H51" s="23">
        <v>483484.15620000003</v>
      </c>
      <c r="I51" s="116">
        <v>5.7875510999999998E-3</v>
      </c>
      <c r="J51" s="116">
        <v>3.1325301200000003E-2</v>
      </c>
      <c r="K51" s="116">
        <v>-2.4762071E-2</v>
      </c>
      <c r="L51" s="116">
        <v>3.5214793199999997E-2</v>
      </c>
      <c r="M51" s="116">
        <v>3.9719626199999997E-2</v>
      </c>
      <c r="N51" s="116">
        <v>-4.332738E-3</v>
      </c>
      <c r="O51" s="24">
        <v>-6.08425E-4</v>
      </c>
      <c r="P51" s="24">
        <v>9.9373959999999998E-4</v>
      </c>
      <c r="Q51" s="24">
        <v>7.0815000000000006E-5</v>
      </c>
      <c r="R51" s="24">
        <v>7.21133E-5</v>
      </c>
    </row>
    <row r="52" spans="1:18" ht="22.5" x14ac:dyDescent="0.2">
      <c r="A52" s="13" t="s">
        <v>57</v>
      </c>
      <c r="B52" s="11" t="str">
        <f>VLOOKUP(A52,[2]Feuil1!$A$4:$B$2591,2,FALSE)</f>
        <v>Autres actes thérapeutiques par voie vasculaire du système nerveux, niveau 2</v>
      </c>
      <c r="C52" s="22">
        <v>126</v>
      </c>
      <c r="D52" s="23">
        <v>437655.04499999998</v>
      </c>
      <c r="E52" s="22">
        <v>136</v>
      </c>
      <c r="F52" s="23">
        <v>476355.84450000001</v>
      </c>
      <c r="G52" s="22">
        <v>126</v>
      </c>
      <c r="H52" s="23">
        <v>437370.73619999998</v>
      </c>
      <c r="I52" s="116">
        <v>8.8427632500000006E-2</v>
      </c>
      <c r="J52" s="116">
        <v>7.9365079399999997E-2</v>
      </c>
      <c r="K52" s="116">
        <v>8.3961890000000001E-3</v>
      </c>
      <c r="L52" s="116">
        <v>-8.1840306000000002E-2</v>
      </c>
      <c r="M52" s="116">
        <v>-7.3529412000000002E-2</v>
      </c>
      <c r="N52" s="116">
        <v>-8.9704899999999994E-3</v>
      </c>
      <c r="O52" s="24">
        <v>3.5789699999999998E-4</v>
      </c>
      <c r="P52" s="24">
        <v>-2.3555609999999999E-3</v>
      </c>
      <c r="Q52" s="24">
        <v>2.0051000000000002E-5</v>
      </c>
      <c r="R52" s="24">
        <v>6.5235300000000002E-5</v>
      </c>
    </row>
    <row r="53" spans="1:18" ht="22.5" x14ac:dyDescent="0.2">
      <c r="A53" s="13" t="s">
        <v>58</v>
      </c>
      <c r="B53" s="11" t="str">
        <f>VLOOKUP(A53,[2]Feuil1!$A$4:$B$2591,2,FALSE)</f>
        <v>Autres actes thérapeutiques par voie vasculaire du système nerveux, niveau 3</v>
      </c>
      <c r="C53" s="22">
        <v>18</v>
      </c>
      <c r="D53" s="23">
        <v>88813.440000000002</v>
      </c>
      <c r="E53" s="22">
        <v>8</v>
      </c>
      <c r="F53" s="23">
        <v>39818.025600000001</v>
      </c>
      <c r="G53" s="22">
        <v>19</v>
      </c>
      <c r="H53" s="23">
        <v>94783.676800000001</v>
      </c>
      <c r="I53" s="116">
        <v>-0.551666667</v>
      </c>
      <c r="J53" s="116">
        <v>-0.55555555599999995</v>
      </c>
      <c r="K53" s="116">
        <v>8.7500000000000008E-3</v>
      </c>
      <c r="L53" s="116">
        <v>1.3804213135000001</v>
      </c>
      <c r="M53" s="116">
        <v>1.375</v>
      </c>
      <c r="N53" s="116">
        <v>2.2826583E-3</v>
      </c>
      <c r="O53" s="24">
        <v>-3.9368699999999999E-4</v>
      </c>
      <c r="P53" s="24">
        <v>3.3211391999999999E-3</v>
      </c>
      <c r="Q53" s="24">
        <v>3.0235614999999998E-6</v>
      </c>
      <c r="R53" s="24">
        <v>1.4137299999999999E-5</v>
      </c>
    </row>
    <row r="54" spans="1:18" ht="22.5" x14ac:dyDescent="0.2">
      <c r="A54" s="13" t="s">
        <v>59</v>
      </c>
      <c r="B54" s="11" t="str">
        <f>VLOOKUP(A54,[2]Feuil1!$A$4:$B$2591,2,FALSE)</f>
        <v>Autres actes thérapeutiques par voie vasculaire du système nerveux, niveau 4</v>
      </c>
      <c r="C54" s="22">
        <v>2</v>
      </c>
      <c r="D54" s="23">
        <v>24391.360000000001</v>
      </c>
      <c r="E54" s="22">
        <v>3</v>
      </c>
      <c r="F54" s="23">
        <v>36587.040000000001</v>
      </c>
      <c r="G54" s="22">
        <v>6</v>
      </c>
      <c r="H54" s="23">
        <v>74881.475200000001</v>
      </c>
      <c r="I54" s="116">
        <v>0.5</v>
      </c>
      <c r="J54" s="116">
        <v>0.5</v>
      </c>
      <c r="K54" s="116">
        <v>0</v>
      </c>
      <c r="L54" s="116">
        <v>1.0466666667</v>
      </c>
      <c r="M54" s="116">
        <v>1</v>
      </c>
      <c r="N54" s="116">
        <v>2.3333333299999998E-2</v>
      </c>
      <c r="O54" s="24">
        <v>-1.0736899999999999E-4</v>
      </c>
      <c r="P54" s="24">
        <v>2.3138296000000001E-3</v>
      </c>
      <c r="Q54" s="24">
        <v>9.5480889000000001E-7</v>
      </c>
      <c r="R54" s="24">
        <v>1.1168800000000001E-5</v>
      </c>
    </row>
    <row r="55" spans="1:18" ht="22.5" x14ac:dyDescent="0.2">
      <c r="A55" s="13" t="s">
        <v>60</v>
      </c>
      <c r="B55" s="11" t="str">
        <f>VLOOKUP(A55,[2]Feuil1!$A$4:$B$2591,2,FALSE)</f>
        <v>Injections de toxine botulique, en ambulatoire</v>
      </c>
      <c r="C55" s="22">
        <v>4069</v>
      </c>
      <c r="D55" s="23">
        <v>1261885.0525</v>
      </c>
      <c r="E55" s="22">
        <v>5280</v>
      </c>
      <c r="F55" s="23">
        <v>1647548.6040000001</v>
      </c>
      <c r="G55" s="22">
        <v>6515</v>
      </c>
      <c r="H55" s="23">
        <v>2039439.371</v>
      </c>
      <c r="I55" s="116">
        <v>0.30562494639999999</v>
      </c>
      <c r="J55" s="116">
        <v>0.29761612189999997</v>
      </c>
      <c r="K55" s="116">
        <v>6.1719519999999996E-3</v>
      </c>
      <c r="L55" s="116">
        <v>0.2378629474</v>
      </c>
      <c r="M55" s="116">
        <v>0.23390151519999999</v>
      </c>
      <c r="N55" s="116">
        <v>3.2104931000000001E-3</v>
      </c>
      <c r="O55" s="24">
        <v>-4.4200279000000002E-2</v>
      </c>
      <c r="P55" s="24">
        <v>2.3678856599999999E-2</v>
      </c>
      <c r="Q55" s="24">
        <v>1.0367632999999999E-3</v>
      </c>
      <c r="R55" s="24">
        <v>3.0418939999999998E-4</v>
      </c>
    </row>
    <row r="56" spans="1:18" ht="33.75" x14ac:dyDescent="0.2">
      <c r="A56" s="13" t="s">
        <v>61</v>
      </c>
      <c r="B56" s="11" t="str">
        <f>VLOOKUP(A56,[2]Feuil1!$A$4:$B$2591,2,FALSE)</f>
        <v>Séjours pour douleurs chroniques rebelles comprenant un bloc ou une infiltration, en ambulatoire</v>
      </c>
      <c r="C56" s="22">
        <v>466</v>
      </c>
      <c r="D56" s="23">
        <v>196450.88759999999</v>
      </c>
      <c r="E56" s="22">
        <v>863</v>
      </c>
      <c r="F56" s="23">
        <v>363365.24729999999</v>
      </c>
      <c r="G56" s="22">
        <v>993</v>
      </c>
      <c r="H56" s="23">
        <v>418178.59049999999</v>
      </c>
      <c r="I56" s="116">
        <v>0.84964930289999996</v>
      </c>
      <c r="J56" s="116">
        <v>0.85193133050000003</v>
      </c>
      <c r="K56" s="116">
        <v>-1.2322419999999999E-3</v>
      </c>
      <c r="L56" s="116">
        <v>0.15084916239999999</v>
      </c>
      <c r="M56" s="116">
        <v>0.1506373117</v>
      </c>
      <c r="N56" s="116">
        <v>1.8411600000000001E-4</v>
      </c>
      <c r="O56" s="24">
        <v>-4.6526609999999998E-3</v>
      </c>
      <c r="P56" s="24">
        <v>3.3119363999999998E-3</v>
      </c>
      <c r="Q56" s="24">
        <v>1.5802089999999999E-4</v>
      </c>
      <c r="R56" s="24">
        <v>6.2372799999999993E-5</v>
      </c>
    </row>
    <row r="57" spans="1:18" ht="33.75" x14ac:dyDescent="0.2">
      <c r="A57" s="13" t="s">
        <v>62</v>
      </c>
      <c r="B57" s="11" t="str">
        <f>VLOOKUP(A57,[2]Feuil1!$A$4:$B$2591,2,FALSE)</f>
        <v>Affections du système nerveux sans acte opératoire avec anesthésie, en ambulatoire</v>
      </c>
      <c r="C57" s="22">
        <v>2205</v>
      </c>
      <c r="D57" s="23">
        <v>1414343.4016</v>
      </c>
      <c r="E57" s="22">
        <v>2356</v>
      </c>
      <c r="F57" s="23">
        <v>1510798.3855000001</v>
      </c>
      <c r="G57" s="22">
        <v>2108</v>
      </c>
      <c r="H57" s="23">
        <v>1351251.0763000001</v>
      </c>
      <c r="I57" s="116">
        <v>6.8197711899999999E-2</v>
      </c>
      <c r="J57" s="116">
        <v>6.84807256E-2</v>
      </c>
      <c r="K57" s="116">
        <v>-2.6487499999999997E-4</v>
      </c>
      <c r="L57" s="116">
        <v>-0.105604633</v>
      </c>
      <c r="M57" s="116">
        <v>-0.105263158</v>
      </c>
      <c r="N57" s="116">
        <v>-3.8164900000000002E-4</v>
      </c>
      <c r="O57" s="24">
        <v>8.8758455E-3</v>
      </c>
      <c r="P57" s="24">
        <v>-9.6401809999999994E-3</v>
      </c>
      <c r="Q57" s="24">
        <v>3.354562E-4</v>
      </c>
      <c r="R57" s="24">
        <v>2.0154370000000001E-4</v>
      </c>
    </row>
    <row r="58" spans="1:18" ht="22.5" x14ac:dyDescent="0.2">
      <c r="A58" s="13" t="s">
        <v>63</v>
      </c>
      <c r="B58" s="11" t="str">
        <f>VLOOKUP(A58,[2]Feuil1!$A$4:$B$2591,2,FALSE)</f>
        <v>Embolisations intracrâniennes et médullaires pour hémorragie, niveau 1</v>
      </c>
      <c r="C58" s="22">
        <v>15</v>
      </c>
      <c r="D58" s="23">
        <v>28063.05</v>
      </c>
      <c r="E58" s="22">
        <v>8</v>
      </c>
      <c r="F58" s="23">
        <v>14966.96</v>
      </c>
      <c r="G58" s="22">
        <v>6</v>
      </c>
      <c r="H58" s="23">
        <v>11225.22</v>
      </c>
      <c r="I58" s="116">
        <v>-0.46666666699999998</v>
      </c>
      <c r="J58" s="116">
        <v>-0.46666666699999998</v>
      </c>
      <c r="K58" s="116">
        <v>0</v>
      </c>
      <c r="L58" s="116">
        <v>-0.25</v>
      </c>
      <c r="M58" s="116">
        <v>-0.25</v>
      </c>
      <c r="N58" s="116">
        <v>0</v>
      </c>
      <c r="O58" s="24">
        <v>7.1579400000000001E-5</v>
      </c>
      <c r="P58" s="24">
        <v>-2.2608400000000001E-4</v>
      </c>
      <c r="Q58" s="24">
        <v>9.5480889000000001E-7</v>
      </c>
      <c r="R58" s="24">
        <v>1.6742801E-6</v>
      </c>
    </row>
    <row r="59" spans="1:18" ht="22.5" x14ac:dyDescent="0.2">
      <c r="A59" s="13" t="s">
        <v>64</v>
      </c>
      <c r="B59" s="11" t="str">
        <f>VLOOKUP(A59,[2]Feuil1!$A$4:$B$2591,2,FALSE)</f>
        <v>Embolisations intracrâniennes et médullaires pour hémorragie, niveau 2</v>
      </c>
      <c r="C59" s="22">
        <v>9</v>
      </c>
      <c r="D59" s="23">
        <v>25433.64</v>
      </c>
      <c r="E59" s="22">
        <v>11</v>
      </c>
      <c r="F59" s="23">
        <v>31085.56</v>
      </c>
      <c r="G59" s="22">
        <v>11</v>
      </c>
      <c r="H59" s="23">
        <v>31085.56</v>
      </c>
      <c r="I59" s="116">
        <v>0.22222222220000001</v>
      </c>
      <c r="J59" s="116">
        <v>0.22222222220000001</v>
      </c>
      <c r="K59" s="116">
        <v>-9.0856099999999998E-17</v>
      </c>
      <c r="L59" s="116">
        <v>0</v>
      </c>
      <c r="M59" s="116">
        <v>0</v>
      </c>
      <c r="N59" s="116">
        <v>0</v>
      </c>
      <c r="O59" s="24">
        <v>0</v>
      </c>
      <c r="P59" s="24">
        <v>0</v>
      </c>
      <c r="Q59" s="24">
        <v>1.750483E-6</v>
      </c>
      <c r="R59" s="24">
        <v>4.6365180999999996E-6</v>
      </c>
    </row>
    <row r="60" spans="1:18" ht="22.5" x14ac:dyDescent="0.2">
      <c r="A60" s="13" t="s">
        <v>65</v>
      </c>
      <c r="B60" s="11" t="str">
        <f>VLOOKUP(A60,[2]Feuil1!$A$4:$B$2591,2,FALSE)</f>
        <v>Embolisations intracrâniennes et médullaires pour hémorragie, niveau 3</v>
      </c>
      <c r="C60" s="22">
        <v>4</v>
      </c>
      <c r="D60" s="23">
        <v>17530.88</v>
      </c>
      <c r="E60" s="22">
        <v>4</v>
      </c>
      <c r="F60" s="23">
        <v>17530.88</v>
      </c>
      <c r="G60" s="22" t="s">
        <v>3213</v>
      </c>
      <c r="H60" s="23" t="s">
        <v>3213</v>
      </c>
      <c r="I60" s="116">
        <v>0</v>
      </c>
      <c r="J60" s="116">
        <v>0</v>
      </c>
      <c r="K60" s="116">
        <v>0</v>
      </c>
      <c r="L60" s="116" t="s">
        <v>3213</v>
      </c>
      <c r="M60" s="116" t="s">
        <v>3213</v>
      </c>
      <c r="N60" s="116" t="s">
        <v>3213</v>
      </c>
      <c r="O60" s="24" t="s">
        <v>3213</v>
      </c>
      <c r="P60" s="24" t="s">
        <v>3213</v>
      </c>
      <c r="Q60" s="24" t="s">
        <v>3213</v>
      </c>
      <c r="R60" s="24" t="s">
        <v>3214</v>
      </c>
    </row>
    <row r="61" spans="1:18" ht="22.5" x14ac:dyDescent="0.2">
      <c r="A61" s="13" t="s">
        <v>66</v>
      </c>
      <c r="B61" s="11" t="str">
        <f>VLOOKUP(A61,[2]Feuil1!$A$4:$B$2591,2,FALSE)</f>
        <v>Embolisations intracrâniennes et médullaires pour hémorragie, niveau 4</v>
      </c>
      <c r="C61" s="22">
        <v>4</v>
      </c>
      <c r="D61" s="23">
        <v>20209.8</v>
      </c>
      <c r="E61" s="22">
        <v>1</v>
      </c>
      <c r="F61" s="23">
        <v>5052.45</v>
      </c>
      <c r="G61" s="22">
        <v>1</v>
      </c>
      <c r="H61" s="23">
        <v>5052.45</v>
      </c>
      <c r="I61" s="116">
        <v>-0.75</v>
      </c>
      <c r="J61" s="116">
        <v>-0.75</v>
      </c>
      <c r="K61" s="116">
        <v>0</v>
      </c>
      <c r="L61" s="116">
        <v>0</v>
      </c>
      <c r="M61" s="116">
        <v>0</v>
      </c>
      <c r="N61" s="116">
        <v>0</v>
      </c>
      <c r="O61" s="24">
        <v>0</v>
      </c>
      <c r="P61" s="24">
        <v>0</v>
      </c>
      <c r="Q61" s="24">
        <v>1.5913482000000001E-7</v>
      </c>
      <c r="R61" s="24">
        <v>7.5359027999999997E-7</v>
      </c>
    </row>
    <row r="62" spans="1:18" x14ac:dyDescent="0.2">
      <c r="A62" s="13" t="s">
        <v>67</v>
      </c>
      <c r="B62" s="11" t="str">
        <f>VLOOKUP(A62,[2]Feuil1!$A$4:$B$2591,2,FALSE)</f>
        <v>Méningites virales, niveau 1</v>
      </c>
      <c r="C62" s="22">
        <v>58</v>
      </c>
      <c r="D62" s="23">
        <v>37068.025900000001</v>
      </c>
      <c r="E62" s="22">
        <v>36</v>
      </c>
      <c r="F62" s="23">
        <v>24912.1332</v>
      </c>
      <c r="G62" s="22">
        <v>50</v>
      </c>
      <c r="H62" s="23">
        <v>33957.251499999998</v>
      </c>
      <c r="I62" s="116">
        <v>-0.32793472000000001</v>
      </c>
      <c r="J62" s="116">
        <v>-0.37931034499999999</v>
      </c>
      <c r="K62" s="116">
        <v>8.2771839799999997E-2</v>
      </c>
      <c r="L62" s="116">
        <v>0.36308084210000002</v>
      </c>
      <c r="M62" s="116">
        <v>0.38888888890000001</v>
      </c>
      <c r="N62" s="116">
        <v>-1.8581793999999999E-2</v>
      </c>
      <c r="O62" s="24">
        <v>-5.0105600000000005E-4</v>
      </c>
      <c r="P62" s="24">
        <v>5.4652490000000004E-4</v>
      </c>
      <c r="Q62" s="24">
        <v>7.9567408000000002E-6</v>
      </c>
      <c r="R62" s="24">
        <v>5.0648408E-6</v>
      </c>
    </row>
    <row r="63" spans="1:18" x14ac:dyDescent="0.2">
      <c r="A63" s="13" t="s">
        <v>68</v>
      </c>
      <c r="B63" s="11" t="str">
        <f>VLOOKUP(A63,[2]Feuil1!$A$4:$B$2591,2,FALSE)</f>
        <v>Méningites virales, niveau 2</v>
      </c>
      <c r="C63" s="22">
        <v>27</v>
      </c>
      <c r="D63" s="23">
        <v>61338.603000000003</v>
      </c>
      <c r="E63" s="22">
        <v>18</v>
      </c>
      <c r="F63" s="23">
        <v>41099.078399999999</v>
      </c>
      <c r="G63" s="22">
        <v>29</v>
      </c>
      <c r="H63" s="23">
        <v>65767.383000000002</v>
      </c>
      <c r="I63" s="116">
        <v>-0.329963899</v>
      </c>
      <c r="J63" s="116">
        <v>-0.33333333300000001</v>
      </c>
      <c r="K63" s="116">
        <v>5.0541516E-3</v>
      </c>
      <c r="L63" s="116">
        <v>0.60021551719999999</v>
      </c>
      <c r="M63" s="116">
        <v>0.61111111110000005</v>
      </c>
      <c r="N63" s="116">
        <v>-6.7627820000000002E-3</v>
      </c>
      <c r="O63" s="24">
        <v>-3.9368699999999999E-4</v>
      </c>
      <c r="P63" s="24">
        <v>1.4905103999999999E-3</v>
      </c>
      <c r="Q63" s="24">
        <v>4.6149096999999997E-6</v>
      </c>
      <c r="R63" s="24">
        <v>9.8094311999999993E-6</v>
      </c>
    </row>
    <row r="64" spans="1:18" x14ac:dyDescent="0.2">
      <c r="A64" s="13" t="s">
        <v>69</v>
      </c>
      <c r="B64" s="11" t="str">
        <f>VLOOKUP(A64,[2]Feuil1!$A$4:$B$2591,2,FALSE)</f>
        <v>Méningites virales, niveau 3</v>
      </c>
      <c r="C64" s="22">
        <v>6</v>
      </c>
      <c r="D64" s="23">
        <v>22943.7916</v>
      </c>
      <c r="E64" s="22">
        <v>9</v>
      </c>
      <c r="F64" s="23">
        <v>33904.2016</v>
      </c>
      <c r="G64" s="22">
        <v>5</v>
      </c>
      <c r="H64" s="23">
        <v>18778.835800000001</v>
      </c>
      <c r="I64" s="116">
        <v>0.47770700640000002</v>
      </c>
      <c r="J64" s="116">
        <v>0.5</v>
      </c>
      <c r="K64" s="116">
        <v>-1.4861996000000001E-2</v>
      </c>
      <c r="L64" s="116">
        <v>-0.44612068999999999</v>
      </c>
      <c r="M64" s="116">
        <v>-0.44444444399999999</v>
      </c>
      <c r="N64" s="116">
        <v>-3.0172409999999999E-3</v>
      </c>
      <c r="O64" s="24">
        <v>1.431588E-4</v>
      </c>
      <c r="P64" s="24">
        <v>-9.1390600000000003E-4</v>
      </c>
      <c r="Q64" s="24">
        <v>7.9567407999999995E-7</v>
      </c>
      <c r="R64" s="24">
        <v>2.8009279000000001E-6</v>
      </c>
    </row>
    <row r="65" spans="1:18" x14ac:dyDescent="0.2">
      <c r="A65" s="13" t="s">
        <v>70</v>
      </c>
      <c r="B65" s="11" t="str">
        <f>VLOOKUP(A65,[2]Feuil1!$A$4:$B$2591,2,FALSE)</f>
        <v>Méningites virales, niveau 4</v>
      </c>
      <c r="C65" s="22">
        <v>4</v>
      </c>
      <c r="D65" s="23">
        <v>18393.754499999999</v>
      </c>
      <c r="E65" s="22">
        <v>2</v>
      </c>
      <c r="F65" s="23">
        <v>9038.7000000000007</v>
      </c>
      <c r="G65" s="22">
        <v>2</v>
      </c>
      <c r="H65" s="23">
        <v>9355.0545000000002</v>
      </c>
      <c r="I65" s="116">
        <v>-0.50859950899999995</v>
      </c>
      <c r="J65" s="116">
        <v>-0.5</v>
      </c>
      <c r="K65" s="116">
        <v>-1.7199017E-2</v>
      </c>
      <c r="L65" s="116">
        <v>3.5000000000000003E-2</v>
      </c>
      <c r="M65" s="116">
        <v>0</v>
      </c>
      <c r="N65" s="116">
        <v>3.5000000000000003E-2</v>
      </c>
      <c r="O65" s="24">
        <v>0</v>
      </c>
      <c r="P65" s="24">
        <v>1.9114799999999999E-5</v>
      </c>
      <c r="Q65" s="24">
        <v>3.1826962999999999E-7</v>
      </c>
      <c r="R65" s="24">
        <v>1.3953384999999999E-6</v>
      </c>
    </row>
    <row r="66" spans="1:18" x14ac:dyDescent="0.2">
      <c r="A66" s="13" t="s">
        <v>71</v>
      </c>
      <c r="B66" s="11" t="str">
        <f>VLOOKUP(A66,[2]Feuil1!$A$4:$B$2591,2,FALSE)</f>
        <v>Méningites virales, très courte durée</v>
      </c>
      <c r="C66" s="22">
        <v>58</v>
      </c>
      <c r="D66" s="23">
        <v>11315.576999999999</v>
      </c>
      <c r="E66" s="22">
        <v>47</v>
      </c>
      <c r="F66" s="23">
        <v>9247.8330000000005</v>
      </c>
      <c r="G66" s="22">
        <v>41</v>
      </c>
      <c r="H66" s="23">
        <v>8056.2195000000002</v>
      </c>
      <c r="I66" s="116">
        <v>-0.18273429599999999</v>
      </c>
      <c r="J66" s="116">
        <v>-0.18965517200000001</v>
      </c>
      <c r="K66" s="116">
        <v>8.5406557000000001E-3</v>
      </c>
      <c r="L66" s="116">
        <v>-0.12885326799999999</v>
      </c>
      <c r="M66" s="116">
        <v>-0.127659574</v>
      </c>
      <c r="N66" s="116">
        <v>-1.36838E-3</v>
      </c>
      <c r="O66" s="24">
        <v>2.147382E-4</v>
      </c>
      <c r="P66" s="24">
        <v>-7.2000000000000002E-5</v>
      </c>
      <c r="Q66" s="24">
        <v>6.5245274000000002E-6</v>
      </c>
      <c r="R66" s="24">
        <v>1.2016127999999999E-6</v>
      </c>
    </row>
    <row r="67" spans="1:18" ht="33.75" x14ac:dyDescent="0.2">
      <c r="A67" s="13" t="s">
        <v>72</v>
      </c>
      <c r="B67" s="11" t="str">
        <f>VLOOKUP(A67,[2]Feuil1!$A$4:$B$2591,2,FALSE)</f>
        <v>Infections du système nerveux à l'exception des méningites virales, niveau 1</v>
      </c>
      <c r="C67" s="22">
        <v>131</v>
      </c>
      <c r="D67" s="23">
        <v>111582.62519999999</v>
      </c>
      <c r="E67" s="22">
        <v>137</v>
      </c>
      <c r="F67" s="23">
        <v>106994.6204</v>
      </c>
      <c r="G67" s="22">
        <v>115</v>
      </c>
      <c r="H67" s="23">
        <v>93931.053199999995</v>
      </c>
      <c r="I67" s="116">
        <v>-4.1117556E-2</v>
      </c>
      <c r="J67" s="116">
        <v>4.5801526699999998E-2</v>
      </c>
      <c r="K67" s="116">
        <v>-8.3112406999999999E-2</v>
      </c>
      <c r="L67" s="116">
        <v>-0.122095552</v>
      </c>
      <c r="M67" s="116">
        <v>-0.16058394200000001</v>
      </c>
      <c r="N67" s="116">
        <v>4.5851386299999998E-2</v>
      </c>
      <c r="O67" s="24">
        <v>7.8737339999999999E-4</v>
      </c>
      <c r="P67" s="24">
        <v>-7.8932799999999995E-4</v>
      </c>
      <c r="Q67" s="24">
        <v>1.8300499999999999E-5</v>
      </c>
      <c r="R67" s="24">
        <v>1.40101E-5</v>
      </c>
    </row>
    <row r="68" spans="1:18" ht="33.75" x14ac:dyDescent="0.2">
      <c r="A68" s="13" t="s">
        <v>73</v>
      </c>
      <c r="B68" s="11" t="str">
        <f>VLOOKUP(A68,[2]Feuil1!$A$4:$B$2591,2,FALSE)</f>
        <v>Infections du système nerveux à l'exception des méningites virales, niveau 2</v>
      </c>
      <c r="C68" s="22">
        <v>62</v>
      </c>
      <c r="D68" s="23">
        <v>131643.97020000001</v>
      </c>
      <c r="E68" s="22">
        <v>75</v>
      </c>
      <c r="F68" s="23">
        <v>157648.6121</v>
      </c>
      <c r="G68" s="22">
        <v>72</v>
      </c>
      <c r="H68" s="23">
        <v>151347.52009999999</v>
      </c>
      <c r="I68" s="116">
        <v>0.1975376606</v>
      </c>
      <c r="J68" s="116">
        <v>0.20967741940000001</v>
      </c>
      <c r="K68" s="116">
        <v>-1.0035534E-2</v>
      </c>
      <c r="L68" s="116">
        <v>-3.996922E-2</v>
      </c>
      <c r="M68" s="116">
        <v>-0.04</v>
      </c>
      <c r="N68" s="116">
        <v>3.2062900000000001E-5</v>
      </c>
      <c r="O68" s="24">
        <v>1.073691E-4</v>
      </c>
      <c r="P68" s="24">
        <v>-3.80725E-4</v>
      </c>
      <c r="Q68" s="24">
        <v>1.14577E-5</v>
      </c>
      <c r="R68" s="24">
        <v>2.2574000000000001E-5</v>
      </c>
    </row>
    <row r="69" spans="1:18" ht="33.75" x14ac:dyDescent="0.2">
      <c r="A69" s="13" t="s">
        <v>74</v>
      </c>
      <c r="B69" s="11" t="str">
        <f>VLOOKUP(A69,[2]Feuil1!$A$4:$B$2591,2,FALSE)</f>
        <v>Infections du système nerveux à l'exception des méningites virales, niveau 3</v>
      </c>
      <c r="C69" s="22">
        <v>66</v>
      </c>
      <c r="D69" s="23">
        <v>221476.065</v>
      </c>
      <c r="E69" s="22">
        <v>76</v>
      </c>
      <c r="F69" s="23">
        <v>262445.51559999998</v>
      </c>
      <c r="G69" s="22">
        <v>74</v>
      </c>
      <c r="H69" s="23">
        <v>249834.8412</v>
      </c>
      <c r="I69" s="116">
        <v>0.1849836487</v>
      </c>
      <c r="J69" s="116">
        <v>0.1515151515</v>
      </c>
      <c r="K69" s="116">
        <v>2.9064747500000002E-2</v>
      </c>
      <c r="L69" s="116">
        <v>-4.8050638E-2</v>
      </c>
      <c r="M69" s="116">
        <v>-2.6315788999999999E-2</v>
      </c>
      <c r="N69" s="116">
        <v>-2.2322277000000001E-2</v>
      </c>
      <c r="O69" s="24">
        <v>7.1579400000000001E-5</v>
      </c>
      <c r="P69" s="24">
        <v>-7.6196300000000005E-4</v>
      </c>
      <c r="Q69" s="24">
        <v>1.1776E-5</v>
      </c>
      <c r="R69" s="24">
        <v>3.72637E-5</v>
      </c>
    </row>
    <row r="70" spans="1:18" ht="33.75" x14ac:dyDescent="0.2">
      <c r="A70" s="13" t="s">
        <v>75</v>
      </c>
      <c r="B70" s="11" t="str">
        <f>VLOOKUP(A70,[2]Feuil1!$A$4:$B$2591,2,FALSE)</f>
        <v>Infections du système nerveux à l'exception des méningites virales, niveau 4</v>
      </c>
      <c r="C70" s="22">
        <v>29</v>
      </c>
      <c r="D70" s="23">
        <v>170671.69320000001</v>
      </c>
      <c r="E70" s="22">
        <v>36</v>
      </c>
      <c r="F70" s="23">
        <v>215253.1728</v>
      </c>
      <c r="G70" s="22">
        <v>39</v>
      </c>
      <c r="H70" s="23">
        <v>231554.91959999999</v>
      </c>
      <c r="I70" s="116">
        <v>0.26121191370000002</v>
      </c>
      <c r="J70" s="116">
        <v>0.24137931030000001</v>
      </c>
      <c r="K70" s="116">
        <v>1.5976263800000001E-2</v>
      </c>
      <c r="L70" s="116">
        <v>7.5732899000000006E-2</v>
      </c>
      <c r="M70" s="116">
        <v>8.3333333300000006E-2</v>
      </c>
      <c r="N70" s="116">
        <v>-7.0157860000000004E-3</v>
      </c>
      <c r="O70" s="24">
        <v>-1.0736899999999999E-4</v>
      </c>
      <c r="P70" s="24">
        <v>9.8498550000000002E-4</v>
      </c>
      <c r="Q70" s="24">
        <v>6.2062577999999996E-6</v>
      </c>
      <c r="R70" s="24">
        <v>3.4537199999999999E-5</v>
      </c>
    </row>
    <row r="71" spans="1:18" ht="33.75" x14ac:dyDescent="0.2">
      <c r="A71" s="13" t="s">
        <v>76</v>
      </c>
      <c r="B71" s="11" t="str">
        <f>VLOOKUP(A71,[2]Feuil1!$A$4:$B$2591,2,FALSE)</f>
        <v>Infections du système nerveux à l'exception des méningites virales, très courte durée</v>
      </c>
      <c r="C71" s="22">
        <v>30</v>
      </c>
      <c r="D71" s="23">
        <v>6494.0039999999999</v>
      </c>
      <c r="E71" s="22">
        <v>34</v>
      </c>
      <c r="F71" s="23">
        <v>7377.4110000000001</v>
      </c>
      <c r="G71" s="22">
        <v>22</v>
      </c>
      <c r="H71" s="23">
        <v>4795.6379999999999</v>
      </c>
      <c r="I71" s="116">
        <v>0.13603425559999999</v>
      </c>
      <c r="J71" s="116">
        <v>0.1333333333</v>
      </c>
      <c r="K71" s="116">
        <v>2.3831667000000002E-3</v>
      </c>
      <c r="L71" s="116">
        <v>-0.34995650900000003</v>
      </c>
      <c r="M71" s="116">
        <v>-0.35294117600000002</v>
      </c>
      <c r="N71" s="116">
        <v>4.6126676999999998E-3</v>
      </c>
      <c r="O71" s="24">
        <v>4.2947640000000001E-4</v>
      </c>
      <c r="P71" s="24">
        <v>-1.5599599999999999E-4</v>
      </c>
      <c r="Q71" s="24">
        <v>3.5009659E-6</v>
      </c>
      <c r="R71" s="24">
        <v>7.1528589000000001E-7</v>
      </c>
    </row>
    <row r="72" spans="1:18" ht="22.5" x14ac:dyDescent="0.2">
      <c r="A72" s="13" t="s">
        <v>77</v>
      </c>
      <c r="B72" s="11" t="str">
        <f>VLOOKUP(A72,[2]Feuil1!$A$4:$B$2591,2,FALSE)</f>
        <v>Maladies dégénératives du système nerveux, âge supérieur à 79 ans, niveau 1</v>
      </c>
      <c r="C72" s="22">
        <v>218</v>
      </c>
      <c r="D72" s="23">
        <v>241511.54029999999</v>
      </c>
      <c r="E72" s="22">
        <v>210</v>
      </c>
      <c r="F72" s="23">
        <v>229893.0558</v>
      </c>
      <c r="G72" s="22">
        <v>196</v>
      </c>
      <c r="H72" s="23">
        <v>215904.74960000001</v>
      </c>
      <c r="I72" s="116">
        <v>-4.8107367999999998E-2</v>
      </c>
      <c r="J72" s="116">
        <v>-3.6697248000000002E-2</v>
      </c>
      <c r="K72" s="116">
        <v>-1.1844791E-2</v>
      </c>
      <c r="L72" s="116">
        <v>-6.0847014999999997E-2</v>
      </c>
      <c r="M72" s="116">
        <v>-6.6666666999999999E-2</v>
      </c>
      <c r="N72" s="116">
        <v>6.2353410999999997E-3</v>
      </c>
      <c r="O72" s="24">
        <v>5.0105579999999998E-4</v>
      </c>
      <c r="P72" s="24">
        <v>-8.4520299999999999E-4</v>
      </c>
      <c r="Q72" s="24">
        <v>3.1190399999999999E-5</v>
      </c>
      <c r="R72" s="24">
        <v>3.2202900000000003E-5</v>
      </c>
    </row>
    <row r="73" spans="1:18" ht="22.5" x14ac:dyDescent="0.2">
      <c r="A73" s="13" t="s">
        <v>78</v>
      </c>
      <c r="B73" s="11" t="str">
        <f>VLOOKUP(A73,[2]Feuil1!$A$4:$B$2591,2,FALSE)</f>
        <v>Maladies dégénératives du système nerveux, âge supérieur à 79 ans, niveau 2</v>
      </c>
      <c r="C73" s="22">
        <v>424</v>
      </c>
      <c r="D73" s="23">
        <v>874361.00390000001</v>
      </c>
      <c r="E73" s="22">
        <v>411</v>
      </c>
      <c r="F73" s="23">
        <v>848981.18160000001</v>
      </c>
      <c r="G73" s="22">
        <v>388</v>
      </c>
      <c r="H73" s="23">
        <v>793639.56649999996</v>
      </c>
      <c r="I73" s="116">
        <v>-2.9026709000000001E-2</v>
      </c>
      <c r="J73" s="116">
        <v>-3.0660376999999999E-2</v>
      </c>
      <c r="K73" s="116">
        <v>1.6853416999999999E-3</v>
      </c>
      <c r="L73" s="116">
        <v>-6.5185914999999997E-2</v>
      </c>
      <c r="M73" s="116">
        <v>-5.5961071000000001E-2</v>
      </c>
      <c r="N73" s="116">
        <v>-9.7716780000000007E-3</v>
      </c>
      <c r="O73" s="24">
        <v>8.2316310000000005E-4</v>
      </c>
      <c r="P73" s="24">
        <v>-3.3438560000000001E-3</v>
      </c>
      <c r="Q73" s="24">
        <v>6.1744300000000004E-5</v>
      </c>
      <c r="R73" s="24">
        <v>1.183741E-4</v>
      </c>
    </row>
    <row r="74" spans="1:18" ht="22.5" x14ac:dyDescent="0.2">
      <c r="A74" s="13" t="s">
        <v>79</v>
      </c>
      <c r="B74" s="11" t="str">
        <f>VLOOKUP(A74,[2]Feuil1!$A$4:$B$2591,2,FALSE)</f>
        <v>Maladies dégénératives du système nerveux, âge supérieur à 79 ans, niveau 3</v>
      </c>
      <c r="C74" s="22">
        <v>266</v>
      </c>
      <c r="D74" s="23">
        <v>614810.48419999995</v>
      </c>
      <c r="E74" s="22">
        <v>295</v>
      </c>
      <c r="F74" s="23">
        <v>681878.40590000001</v>
      </c>
      <c r="G74" s="22">
        <v>358</v>
      </c>
      <c r="H74" s="23">
        <v>842785.54650000005</v>
      </c>
      <c r="I74" s="116">
        <v>0.1090871471</v>
      </c>
      <c r="J74" s="116">
        <v>0.1090225564</v>
      </c>
      <c r="K74" s="116">
        <v>5.82411E-5</v>
      </c>
      <c r="L74" s="116">
        <v>0.23597629610000001</v>
      </c>
      <c r="M74" s="116">
        <v>0.213559322</v>
      </c>
      <c r="N74" s="116">
        <v>1.8472087599999999E-2</v>
      </c>
      <c r="O74" s="24">
        <v>-2.2547510000000002E-3</v>
      </c>
      <c r="P74" s="24">
        <v>9.7223446999999998E-3</v>
      </c>
      <c r="Q74" s="24">
        <v>5.6970299999999999E-5</v>
      </c>
      <c r="R74" s="24">
        <v>1.257044E-4</v>
      </c>
    </row>
    <row r="75" spans="1:18" ht="22.5" x14ac:dyDescent="0.2">
      <c r="A75" s="13" t="s">
        <v>80</v>
      </c>
      <c r="B75" s="11" t="str">
        <f>VLOOKUP(A75,[2]Feuil1!$A$4:$B$2591,2,FALSE)</f>
        <v>Maladies dégénératives du système nerveux, âge supérieur à 79 ans, niveau 4</v>
      </c>
      <c r="C75" s="22">
        <v>56</v>
      </c>
      <c r="D75" s="23">
        <v>217530.91699999999</v>
      </c>
      <c r="E75" s="22">
        <v>69</v>
      </c>
      <c r="F75" s="23">
        <v>286262.50089999998</v>
      </c>
      <c r="G75" s="22">
        <v>83</v>
      </c>
      <c r="H75" s="23">
        <v>325946.53509999998</v>
      </c>
      <c r="I75" s="116">
        <v>0.31596236919999998</v>
      </c>
      <c r="J75" s="116">
        <v>0.23214285709999999</v>
      </c>
      <c r="K75" s="116">
        <v>6.802743E-2</v>
      </c>
      <c r="L75" s="116">
        <v>0.1386281265</v>
      </c>
      <c r="M75" s="116">
        <v>0.20289855070000001</v>
      </c>
      <c r="N75" s="116">
        <v>-5.3429629999999999E-2</v>
      </c>
      <c r="O75" s="24">
        <v>-5.0105600000000005E-4</v>
      </c>
      <c r="P75" s="24">
        <v>2.3977920000000002E-3</v>
      </c>
      <c r="Q75" s="24">
        <v>1.32082E-5</v>
      </c>
      <c r="R75" s="24">
        <v>4.8615999999999997E-5</v>
      </c>
    </row>
    <row r="76" spans="1:18" ht="33.75" x14ac:dyDescent="0.2">
      <c r="A76" s="13" t="s">
        <v>81</v>
      </c>
      <c r="B76" s="11" t="str">
        <f>VLOOKUP(A76,[2]Feuil1!$A$4:$B$2591,2,FALSE)</f>
        <v>Maladies dégénératives du système nerveux, âge supérieur à 79 ans, très courte durée</v>
      </c>
      <c r="C76" s="22">
        <v>265</v>
      </c>
      <c r="D76" s="23">
        <v>29655.085200000001</v>
      </c>
      <c r="E76" s="22">
        <v>256</v>
      </c>
      <c r="F76" s="23">
        <v>28663.455600000001</v>
      </c>
      <c r="G76" s="22">
        <v>276</v>
      </c>
      <c r="H76" s="23">
        <v>30939.290199999999</v>
      </c>
      <c r="I76" s="116">
        <v>-3.3438770999999999E-2</v>
      </c>
      <c r="J76" s="116">
        <v>-3.3962263999999999E-2</v>
      </c>
      <c r="K76" s="116">
        <v>5.4189730000000005E-4</v>
      </c>
      <c r="L76" s="116">
        <v>7.9398472799999995E-2</v>
      </c>
      <c r="M76" s="116">
        <v>7.8125E-2</v>
      </c>
      <c r="N76" s="116">
        <v>1.1811922E-3</v>
      </c>
      <c r="O76" s="24">
        <v>-7.1579399999999996E-4</v>
      </c>
      <c r="P76" s="24">
        <v>1.375107E-4</v>
      </c>
      <c r="Q76" s="24">
        <v>4.3921200000000002E-5</v>
      </c>
      <c r="R76" s="24">
        <v>4.6147015E-6</v>
      </c>
    </row>
    <row r="77" spans="1:18" ht="22.5" x14ac:dyDescent="0.2">
      <c r="A77" s="13" t="s">
        <v>82</v>
      </c>
      <c r="B77" s="11" t="str">
        <f>VLOOKUP(A77,[2]Feuil1!$A$4:$B$2591,2,FALSE)</f>
        <v>Maladies dégénératives du système nerveux, âge inférieur à 80 ans, niveau 1</v>
      </c>
      <c r="C77" s="22">
        <v>510</v>
      </c>
      <c r="D77" s="23">
        <v>425336.96950000001</v>
      </c>
      <c r="E77" s="22">
        <v>456</v>
      </c>
      <c r="F77" s="23">
        <v>375304.70439999999</v>
      </c>
      <c r="G77" s="22">
        <v>414</v>
      </c>
      <c r="H77" s="23">
        <v>341866.02639999997</v>
      </c>
      <c r="I77" s="116">
        <v>-0.117629712</v>
      </c>
      <c r="J77" s="116">
        <v>-0.105882353</v>
      </c>
      <c r="K77" s="116">
        <v>-1.3138492999999999E-2</v>
      </c>
      <c r="L77" s="116">
        <v>-8.9097412000000001E-2</v>
      </c>
      <c r="M77" s="116">
        <v>-9.2105263000000007E-2</v>
      </c>
      <c r="N77" s="116">
        <v>3.3129951E-3</v>
      </c>
      <c r="O77" s="24">
        <v>1.5031674000000001E-3</v>
      </c>
      <c r="P77" s="24">
        <v>-2.0204350000000001E-3</v>
      </c>
      <c r="Q77" s="24">
        <v>6.5881800000000003E-5</v>
      </c>
      <c r="R77" s="24">
        <v>5.0990499999999999E-5</v>
      </c>
    </row>
    <row r="78" spans="1:18" ht="22.5" x14ac:dyDescent="0.2">
      <c r="A78" s="13" t="s">
        <v>83</v>
      </c>
      <c r="B78" s="11" t="str">
        <f>VLOOKUP(A78,[2]Feuil1!$A$4:$B$2591,2,FALSE)</f>
        <v>Maladies dégénératives du système nerveux, âge inférieur à 80 ans, niveau 2</v>
      </c>
      <c r="C78" s="22">
        <v>392</v>
      </c>
      <c r="D78" s="23">
        <v>779639.98030000005</v>
      </c>
      <c r="E78" s="22">
        <v>369</v>
      </c>
      <c r="F78" s="23">
        <v>759192.66929999995</v>
      </c>
      <c r="G78" s="22">
        <v>339</v>
      </c>
      <c r="H78" s="23">
        <v>705951.84479999996</v>
      </c>
      <c r="I78" s="116">
        <v>-2.6226606999999999E-2</v>
      </c>
      <c r="J78" s="116">
        <v>-5.8673468999999999E-2</v>
      </c>
      <c r="K78" s="116">
        <v>3.4469296000000003E-2</v>
      </c>
      <c r="L78" s="116">
        <v>-7.0128211999999995E-2</v>
      </c>
      <c r="M78" s="116">
        <v>-8.1300813E-2</v>
      </c>
      <c r="N78" s="116">
        <v>1.2161326700000001E-2</v>
      </c>
      <c r="O78" s="24">
        <v>1.0736910000000001E-3</v>
      </c>
      <c r="P78" s="24">
        <v>-3.2169220000000001E-3</v>
      </c>
      <c r="Q78" s="24">
        <v>5.3946700000000003E-5</v>
      </c>
      <c r="R78" s="24">
        <v>1.0529509999999999E-4</v>
      </c>
    </row>
    <row r="79" spans="1:18" ht="22.5" x14ac:dyDescent="0.2">
      <c r="A79" s="13" t="s">
        <v>84</v>
      </c>
      <c r="B79" s="11" t="str">
        <f>VLOOKUP(A79,[2]Feuil1!$A$4:$B$2591,2,FALSE)</f>
        <v>Maladies dégénératives du système nerveux, âge inférieur à 80 ans, niveau 3</v>
      </c>
      <c r="C79" s="22">
        <v>227</v>
      </c>
      <c r="D79" s="23">
        <v>610162.99080000003</v>
      </c>
      <c r="E79" s="22">
        <v>211</v>
      </c>
      <c r="F79" s="23">
        <v>560366.44689999998</v>
      </c>
      <c r="G79" s="22">
        <v>253</v>
      </c>
      <c r="H79" s="23">
        <v>672095.66399999999</v>
      </c>
      <c r="I79" s="116">
        <v>-8.1611872000000002E-2</v>
      </c>
      <c r="J79" s="116">
        <v>-7.0484581000000004E-2</v>
      </c>
      <c r="K79" s="116">
        <v>-1.1971066000000001E-2</v>
      </c>
      <c r="L79" s="116">
        <v>0.19938598699999999</v>
      </c>
      <c r="M79" s="116">
        <v>0.1990521327</v>
      </c>
      <c r="N79" s="116">
        <v>2.7843190000000003E-4</v>
      </c>
      <c r="O79" s="24">
        <v>-1.5031669999999999E-3</v>
      </c>
      <c r="P79" s="24">
        <v>6.7509121E-3</v>
      </c>
      <c r="Q79" s="24">
        <v>4.02611E-5</v>
      </c>
      <c r="R79" s="24">
        <v>1.002454E-4</v>
      </c>
    </row>
    <row r="80" spans="1:18" ht="22.5" x14ac:dyDescent="0.2">
      <c r="A80" s="13" t="s">
        <v>85</v>
      </c>
      <c r="B80" s="11" t="str">
        <f>VLOOKUP(A80,[2]Feuil1!$A$4:$B$2591,2,FALSE)</f>
        <v>Maladies dégénératives du système nerveux, âge inférieur à 80 ans, niveau 4</v>
      </c>
      <c r="C80" s="22">
        <v>62</v>
      </c>
      <c r="D80" s="23">
        <v>297363.66759999999</v>
      </c>
      <c r="E80" s="22">
        <v>60</v>
      </c>
      <c r="F80" s="23">
        <v>270986.67959999997</v>
      </c>
      <c r="G80" s="22">
        <v>62</v>
      </c>
      <c r="H80" s="23">
        <v>274503.25060000003</v>
      </c>
      <c r="I80" s="116">
        <v>-8.8702793000000002E-2</v>
      </c>
      <c r="J80" s="116">
        <v>-3.2258065000000002E-2</v>
      </c>
      <c r="K80" s="116">
        <v>-5.8326219999999998E-2</v>
      </c>
      <c r="L80" s="116">
        <v>1.29769146E-2</v>
      </c>
      <c r="M80" s="116">
        <v>3.3333333299999997E-2</v>
      </c>
      <c r="N80" s="116">
        <v>-1.969976E-2</v>
      </c>
      <c r="O80" s="24">
        <v>-7.1579E-5</v>
      </c>
      <c r="P80" s="24">
        <v>2.124785E-4</v>
      </c>
      <c r="Q80" s="24">
        <v>9.8663586000000007E-6</v>
      </c>
      <c r="R80" s="24">
        <v>4.0943099999999998E-5</v>
      </c>
    </row>
    <row r="81" spans="1:18" ht="33.75" x14ac:dyDescent="0.2">
      <c r="A81" s="13" t="s">
        <v>86</v>
      </c>
      <c r="B81" s="11" t="str">
        <f>VLOOKUP(A81,[2]Feuil1!$A$4:$B$2591,2,FALSE)</f>
        <v>Maladies dégénératives du système nerveux, âge inférieur à 80 ans, très courte durée</v>
      </c>
      <c r="C81" s="22">
        <v>276</v>
      </c>
      <c r="D81" s="23">
        <v>51028.974800000004</v>
      </c>
      <c r="E81" s="22">
        <v>269</v>
      </c>
      <c r="F81" s="23">
        <v>50017.277600000001</v>
      </c>
      <c r="G81" s="22">
        <v>292</v>
      </c>
      <c r="H81" s="23">
        <v>54454.74</v>
      </c>
      <c r="I81" s="116">
        <v>-1.9825935999999999E-2</v>
      </c>
      <c r="J81" s="116">
        <v>-2.5362319000000001E-2</v>
      </c>
      <c r="K81" s="116">
        <v>5.6804521000000004E-3</v>
      </c>
      <c r="L81" s="116">
        <v>8.8718591099999994E-2</v>
      </c>
      <c r="M81" s="116">
        <v>8.5501858700000002E-2</v>
      </c>
      <c r="N81" s="116">
        <v>2.9633595999999998E-3</v>
      </c>
      <c r="O81" s="24">
        <v>-8.2316300000000002E-4</v>
      </c>
      <c r="P81" s="24">
        <v>2.6812070000000002E-4</v>
      </c>
      <c r="Q81" s="24">
        <v>4.6467400000000002E-5</v>
      </c>
      <c r="R81" s="24">
        <v>8.1221115999999994E-6</v>
      </c>
    </row>
    <row r="82" spans="1:18" ht="22.5" x14ac:dyDescent="0.2">
      <c r="A82" s="13" t="s">
        <v>87</v>
      </c>
      <c r="B82" s="11" t="str">
        <f>VLOOKUP(A82,[2]Feuil1!$A$4:$B$2591,2,FALSE)</f>
        <v>Affections et lésions du rachis et de la moelle, niveau 1</v>
      </c>
      <c r="C82" s="22">
        <v>52</v>
      </c>
      <c r="D82" s="23">
        <v>35506.610500000003</v>
      </c>
      <c r="E82" s="22">
        <v>37</v>
      </c>
      <c r="F82" s="23">
        <v>22100.7405</v>
      </c>
      <c r="G82" s="22">
        <v>35</v>
      </c>
      <c r="H82" s="23">
        <v>19603.8704</v>
      </c>
      <c r="I82" s="116">
        <v>-0.37755983500000001</v>
      </c>
      <c r="J82" s="116">
        <v>-0.28846153800000002</v>
      </c>
      <c r="K82" s="116">
        <v>-0.12521922699999999</v>
      </c>
      <c r="L82" s="116">
        <v>-0.11297676199999999</v>
      </c>
      <c r="M82" s="116">
        <v>-5.4054053999999997E-2</v>
      </c>
      <c r="N82" s="116">
        <v>-6.228972E-2</v>
      </c>
      <c r="O82" s="24">
        <v>7.1579400000000001E-5</v>
      </c>
      <c r="P82" s="24">
        <v>-1.5086599999999999E-4</v>
      </c>
      <c r="Q82" s="24">
        <v>5.5697185999999999E-6</v>
      </c>
      <c r="R82" s="24">
        <v>2.9239845999999999E-6</v>
      </c>
    </row>
    <row r="83" spans="1:18" ht="22.5" x14ac:dyDescent="0.2">
      <c r="A83" s="13" t="s">
        <v>88</v>
      </c>
      <c r="B83" s="11" t="str">
        <f>VLOOKUP(A83,[2]Feuil1!$A$4:$B$2591,2,FALSE)</f>
        <v>Affections et lésions du rachis et de la moelle, niveau 2</v>
      </c>
      <c r="C83" s="22">
        <v>44</v>
      </c>
      <c r="D83" s="23">
        <v>92795.334600000002</v>
      </c>
      <c r="E83" s="22">
        <v>42</v>
      </c>
      <c r="F83" s="23">
        <v>92961.931200000006</v>
      </c>
      <c r="G83" s="22">
        <v>36</v>
      </c>
      <c r="H83" s="23">
        <v>75271.708799999993</v>
      </c>
      <c r="I83" s="116">
        <v>1.7953121999999999E-3</v>
      </c>
      <c r="J83" s="116">
        <v>-4.5454544999999999E-2</v>
      </c>
      <c r="K83" s="116">
        <v>4.9499850900000003E-2</v>
      </c>
      <c r="L83" s="116">
        <v>-0.19029534100000001</v>
      </c>
      <c r="M83" s="116">
        <v>-0.14285714299999999</v>
      </c>
      <c r="N83" s="116">
        <v>-5.5344564999999998E-2</v>
      </c>
      <c r="O83" s="24">
        <v>2.147382E-4</v>
      </c>
      <c r="P83" s="24">
        <v>-1.0688799999999999E-3</v>
      </c>
      <c r="Q83" s="24">
        <v>5.7288533999999998E-6</v>
      </c>
      <c r="R83" s="24">
        <v>1.1226999999999999E-5</v>
      </c>
    </row>
    <row r="84" spans="1:18" ht="22.5" x14ac:dyDescent="0.2">
      <c r="A84" s="13" t="s">
        <v>89</v>
      </c>
      <c r="B84" s="11" t="str">
        <f>VLOOKUP(A84,[2]Feuil1!$A$4:$B$2591,2,FALSE)</f>
        <v>Affections et lésions du rachis et de la moelle, niveau 3</v>
      </c>
      <c r="C84" s="22">
        <v>21</v>
      </c>
      <c r="D84" s="23">
        <v>72279.144</v>
      </c>
      <c r="E84" s="22">
        <v>24</v>
      </c>
      <c r="F84" s="23">
        <v>82469.318400000004</v>
      </c>
      <c r="G84" s="22">
        <v>24</v>
      </c>
      <c r="H84" s="23">
        <v>83552.659199999995</v>
      </c>
      <c r="I84" s="116">
        <v>0.14098360660000001</v>
      </c>
      <c r="J84" s="116">
        <v>0.14285714290000001</v>
      </c>
      <c r="K84" s="116">
        <v>-1.639344E-3</v>
      </c>
      <c r="L84" s="116">
        <v>1.3136289000000001E-2</v>
      </c>
      <c r="M84" s="116">
        <v>0</v>
      </c>
      <c r="N84" s="116">
        <v>1.3136289000000001E-2</v>
      </c>
      <c r="O84" s="24">
        <v>0</v>
      </c>
      <c r="P84" s="24">
        <v>6.5457700000000002E-5</v>
      </c>
      <c r="Q84" s="24">
        <v>3.8192356000000002E-6</v>
      </c>
      <c r="R84" s="24">
        <v>1.2462200000000001E-5</v>
      </c>
    </row>
    <row r="85" spans="1:18" ht="22.5" x14ac:dyDescent="0.2">
      <c r="A85" s="13" t="s">
        <v>90</v>
      </c>
      <c r="B85" s="11" t="str">
        <f>VLOOKUP(A85,[2]Feuil1!$A$4:$B$2591,2,FALSE)</f>
        <v>Affections et lésions du rachis et de la moelle, niveau 4</v>
      </c>
      <c r="C85" s="22">
        <v>20</v>
      </c>
      <c r="D85" s="23">
        <v>127656.8692</v>
      </c>
      <c r="E85" s="22">
        <v>15</v>
      </c>
      <c r="F85" s="23">
        <v>96074.269199999995</v>
      </c>
      <c r="G85" s="22">
        <v>17</v>
      </c>
      <c r="H85" s="23">
        <v>109149.4656</v>
      </c>
      <c r="I85" s="116">
        <v>-0.247402276</v>
      </c>
      <c r="J85" s="116">
        <v>-0.25</v>
      </c>
      <c r="K85" s="116">
        <v>3.4636318999999999E-3</v>
      </c>
      <c r="L85" s="116">
        <v>0.13609467459999999</v>
      </c>
      <c r="M85" s="116">
        <v>0.1333333333</v>
      </c>
      <c r="N85" s="116">
        <v>2.4364775E-3</v>
      </c>
      <c r="O85" s="24">
        <v>-7.1579E-5</v>
      </c>
      <c r="P85" s="24">
        <v>7.9003060000000004E-4</v>
      </c>
      <c r="Q85" s="24">
        <v>2.7052919E-6</v>
      </c>
      <c r="R85" s="24">
        <v>1.628E-5</v>
      </c>
    </row>
    <row r="86" spans="1:18" ht="22.5" x14ac:dyDescent="0.2">
      <c r="A86" s="13" t="s">
        <v>91</v>
      </c>
      <c r="B86" s="11" t="str">
        <f>VLOOKUP(A86,[2]Feuil1!$A$4:$B$2591,2,FALSE)</f>
        <v>Affections et lésions du rachis et de la moelle, très courte durée</v>
      </c>
      <c r="C86" s="22">
        <v>31</v>
      </c>
      <c r="D86" s="23">
        <v>4974.3036000000002</v>
      </c>
      <c r="E86" s="22">
        <v>29</v>
      </c>
      <c r="F86" s="23">
        <v>4643.6418000000003</v>
      </c>
      <c r="G86" s="22">
        <v>14</v>
      </c>
      <c r="H86" s="23">
        <v>2277.8924000000002</v>
      </c>
      <c r="I86" s="116">
        <v>-6.6473987999999998E-2</v>
      </c>
      <c r="J86" s="116">
        <v>-6.4516129000000005E-2</v>
      </c>
      <c r="K86" s="116">
        <v>-2.0928840000000002E-3</v>
      </c>
      <c r="L86" s="116">
        <v>-0.50945992399999995</v>
      </c>
      <c r="M86" s="116">
        <v>-0.517241379</v>
      </c>
      <c r="N86" s="116">
        <v>1.6118728200000002E-2</v>
      </c>
      <c r="O86" s="24">
        <v>5.3684550000000005E-4</v>
      </c>
      <c r="P86" s="24">
        <v>-1.4294399999999999E-4</v>
      </c>
      <c r="Q86" s="24">
        <v>2.2278873999999999E-6</v>
      </c>
      <c r="R86" s="24">
        <v>3.3975547999999998E-7</v>
      </c>
    </row>
    <row r="87" spans="1:18" ht="22.5" x14ac:dyDescent="0.2">
      <c r="A87" s="13" t="s">
        <v>92</v>
      </c>
      <c r="B87" s="11" t="str">
        <f>VLOOKUP(A87,[2]Feuil1!$A$4:$B$2591,2,FALSE)</f>
        <v>Autres affections cérébrovasculaires, niveau 1</v>
      </c>
      <c r="C87" s="22">
        <v>182</v>
      </c>
      <c r="D87" s="23">
        <v>174835.84030000001</v>
      </c>
      <c r="E87" s="22">
        <v>148</v>
      </c>
      <c r="F87" s="23">
        <v>141444.82610000001</v>
      </c>
      <c r="G87" s="22">
        <v>143</v>
      </c>
      <c r="H87" s="23">
        <v>133576.35010000001</v>
      </c>
      <c r="I87" s="116">
        <v>-0.19098494999999999</v>
      </c>
      <c r="J87" s="116">
        <v>-0.18681318699999999</v>
      </c>
      <c r="K87" s="116">
        <v>-5.1301410000000004E-3</v>
      </c>
      <c r="L87" s="116">
        <v>-5.5629295000000002E-2</v>
      </c>
      <c r="M87" s="116">
        <v>-3.3783783999999997E-2</v>
      </c>
      <c r="N87" s="116">
        <v>-2.2609341000000002E-2</v>
      </c>
      <c r="O87" s="24">
        <v>1.7894849999999999E-4</v>
      </c>
      <c r="P87" s="24">
        <v>-4.7542999999999999E-4</v>
      </c>
      <c r="Q87" s="24">
        <v>2.2756300000000001E-5</v>
      </c>
      <c r="R87" s="24">
        <v>1.99234E-5</v>
      </c>
    </row>
    <row r="88" spans="1:18" ht="22.5" x14ac:dyDescent="0.2">
      <c r="A88" s="13" t="s">
        <v>93</v>
      </c>
      <c r="B88" s="11" t="str">
        <f>VLOOKUP(A88,[2]Feuil1!$A$4:$B$2591,2,FALSE)</f>
        <v>Autres affections cérébrovasculaires, niveau 2</v>
      </c>
      <c r="C88" s="22">
        <v>125</v>
      </c>
      <c r="D88" s="23">
        <v>243899.56849999999</v>
      </c>
      <c r="E88" s="22">
        <v>104</v>
      </c>
      <c r="F88" s="23">
        <v>194151.1678</v>
      </c>
      <c r="G88" s="22">
        <v>99</v>
      </c>
      <c r="H88" s="23">
        <v>185952.06460000001</v>
      </c>
      <c r="I88" s="116">
        <v>-0.20397084300000001</v>
      </c>
      <c r="J88" s="116">
        <v>-0.16800000000000001</v>
      </c>
      <c r="K88" s="116">
        <v>-4.3234187E-2</v>
      </c>
      <c r="L88" s="116">
        <v>-4.2230511999999998E-2</v>
      </c>
      <c r="M88" s="116">
        <v>-4.8076923000000001E-2</v>
      </c>
      <c r="N88" s="116">
        <v>6.1416845000000003E-3</v>
      </c>
      <c r="O88" s="24">
        <v>1.7894849999999999E-4</v>
      </c>
      <c r="P88" s="24">
        <v>-4.9540700000000001E-4</v>
      </c>
      <c r="Q88" s="24">
        <v>1.5754299999999999E-5</v>
      </c>
      <c r="R88" s="24">
        <v>2.7735399999999999E-5</v>
      </c>
    </row>
    <row r="89" spans="1:18" ht="22.5" x14ac:dyDescent="0.2">
      <c r="A89" s="13" t="s">
        <v>94</v>
      </c>
      <c r="B89" s="11" t="str">
        <f>VLOOKUP(A89,[2]Feuil1!$A$4:$B$2591,2,FALSE)</f>
        <v>Autres affections cérébrovasculaires, niveau 3</v>
      </c>
      <c r="C89" s="22">
        <v>58</v>
      </c>
      <c r="D89" s="23">
        <v>144081.8585</v>
      </c>
      <c r="E89" s="22">
        <v>53</v>
      </c>
      <c r="F89" s="23">
        <v>134819.32079999999</v>
      </c>
      <c r="G89" s="22">
        <v>42</v>
      </c>
      <c r="H89" s="23">
        <v>107664.6309</v>
      </c>
      <c r="I89" s="116">
        <v>-6.4286633999999995E-2</v>
      </c>
      <c r="J89" s="116">
        <v>-8.6206897000000005E-2</v>
      </c>
      <c r="K89" s="116">
        <v>2.39882119E-2</v>
      </c>
      <c r="L89" s="116">
        <v>-0.20141541800000001</v>
      </c>
      <c r="M89" s="116">
        <v>-0.20754717</v>
      </c>
      <c r="N89" s="116">
        <v>7.7376863999999998E-3</v>
      </c>
      <c r="O89" s="24">
        <v>3.9368669999999999E-4</v>
      </c>
      <c r="P89" s="24">
        <v>-1.6407430000000001E-3</v>
      </c>
      <c r="Q89" s="24">
        <v>6.6836623000000001E-6</v>
      </c>
      <c r="R89" s="24">
        <v>1.6058499999999999E-5</v>
      </c>
    </row>
    <row r="90" spans="1:18" ht="22.5" x14ac:dyDescent="0.2">
      <c r="A90" s="13" t="s">
        <v>95</v>
      </c>
      <c r="B90" s="11" t="str">
        <f>VLOOKUP(A90,[2]Feuil1!$A$4:$B$2591,2,FALSE)</f>
        <v>Autres affections cérébrovasculaires, niveau 4</v>
      </c>
      <c r="C90" s="22">
        <v>13</v>
      </c>
      <c r="D90" s="23">
        <v>53454.045599999998</v>
      </c>
      <c r="E90" s="22">
        <v>11</v>
      </c>
      <c r="F90" s="23">
        <v>45033.202799999999</v>
      </c>
      <c r="G90" s="22">
        <v>10</v>
      </c>
      <c r="H90" s="23">
        <v>41249.925600000002</v>
      </c>
      <c r="I90" s="116">
        <v>-0.15753424699999999</v>
      </c>
      <c r="J90" s="116">
        <v>-0.15384615400000001</v>
      </c>
      <c r="K90" s="116">
        <v>-4.3586550000000003E-3</v>
      </c>
      <c r="L90" s="116">
        <v>-8.4010840000000003E-2</v>
      </c>
      <c r="M90" s="116">
        <v>-9.0909090999999997E-2</v>
      </c>
      <c r="N90" s="116">
        <v>7.5880759000000004E-3</v>
      </c>
      <c r="O90" s="24">
        <v>3.5789700000000001E-5</v>
      </c>
      <c r="P90" s="24">
        <v>-2.28593E-4</v>
      </c>
      <c r="Q90" s="24">
        <v>1.5913482000000001E-6</v>
      </c>
      <c r="R90" s="24">
        <v>6.1525682E-6</v>
      </c>
    </row>
    <row r="91" spans="1:18" ht="22.5" x14ac:dyDescent="0.2">
      <c r="A91" s="13" t="s">
        <v>96</v>
      </c>
      <c r="B91" s="11" t="str">
        <f>VLOOKUP(A91,[2]Feuil1!$A$4:$B$2591,2,FALSE)</f>
        <v>Autres affections cérébrovasculaires, très courte durée</v>
      </c>
      <c r="C91" s="22">
        <v>35</v>
      </c>
      <c r="D91" s="23">
        <v>7804.8188</v>
      </c>
      <c r="E91" s="22">
        <v>31</v>
      </c>
      <c r="F91" s="23">
        <v>6882.8512000000001</v>
      </c>
      <c r="G91" s="22">
        <v>16</v>
      </c>
      <c r="H91" s="23">
        <v>3536.0428000000002</v>
      </c>
      <c r="I91" s="116">
        <v>-0.118127995</v>
      </c>
      <c r="J91" s="116">
        <v>-0.114285714</v>
      </c>
      <c r="K91" s="116">
        <v>-4.338059E-3</v>
      </c>
      <c r="L91" s="116">
        <v>-0.48625319700000003</v>
      </c>
      <c r="M91" s="116">
        <v>-0.48387096800000001</v>
      </c>
      <c r="N91" s="116">
        <v>-4.6155689999999999E-3</v>
      </c>
      <c r="O91" s="24">
        <v>5.3684550000000005E-4</v>
      </c>
      <c r="P91" s="24">
        <v>-2.0222099999999999E-4</v>
      </c>
      <c r="Q91" s="24">
        <v>2.5461571000000001E-6</v>
      </c>
      <c r="R91" s="24">
        <v>5.2741293999999995E-7</v>
      </c>
    </row>
    <row r="92" spans="1:18" ht="22.5" x14ac:dyDescent="0.2">
      <c r="A92" s="13" t="s">
        <v>97</v>
      </c>
      <c r="B92" s="11" t="str">
        <f>VLOOKUP(A92,[2]Feuil1!$A$4:$B$2591,2,FALSE)</f>
        <v>Affections des nerfs crâniens et rachidiens, niveau 1</v>
      </c>
      <c r="C92" s="22">
        <v>1718</v>
      </c>
      <c r="D92" s="23">
        <v>1613466.6802999999</v>
      </c>
      <c r="E92" s="22">
        <v>1631</v>
      </c>
      <c r="F92" s="23">
        <v>1519525.6771</v>
      </c>
      <c r="G92" s="22">
        <v>1391</v>
      </c>
      <c r="H92" s="23">
        <v>1299226.7703</v>
      </c>
      <c r="I92" s="116">
        <v>-5.8223082000000002E-2</v>
      </c>
      <c r="J92" s="116">
        <v>-5.0640279000000003E-2</v>
      </c>
      <c r="K92" s="116">
        <v>-7.9872810000000006E-3</v>
      </c>
      <c r="L92" s="116">
        <v>-0.144978733</v>
      </c>
      <c r="M92" s="116">
        <v>-0.14714898800000001</v>
      </c>
      <c r="N92" s="116">
        <v>2.5447068000000002E-3</v>
      </c>
      <c r="O92" s="24">
        <v>8.5895278999999995E-3</v>
      </c>
      <c r="P92" s="24">
        <v>-1.3310918999999999E-2</v>
      </c>
      <c r="Q92" s="24">
        <v>2.2135650000000001E-4</v>
      </c>
      <c r="R92" s="24">
        <v>1.9378409999999999E-4</v>
      </c>
    </row>
    <row r="93" spans="1:18" ht="22.5" x14ac:dyDescent="0.2">
      <c r="A93" s="13" t="s">
        <v>98</v>
      </c>
      <c r="B93" s="11" t="str">
        <f>VLOOKUP(A93,[2]Feuil1!$A$4:$B$2591,2,FALSE)</f>
        <v>Affections des nerfs crâniens et rachidiens, niveau 2</v>
      </c>
      <c r="C93" s="22">
        <v>621</v>
      </c>
      <c r="D93" s="23">
        <v>1014355.3651000001</v>
      </c>
      <c r="E93" s="22">
        <v>583</v>
      </c>
      <c r="F93" s="23">
        <v>930927.33059999999</v>
      </c>
      <c r="G93" s="22">
        <v>610</v>
      </c>
      <c r="H93" s="23">
        <v>978691.47939999995</v>
      </c>
      <c r="I93" s="116">
        <v>-8.2247344E-2</v>
      </c>
      <c r="J93" s="116">
        <v>-6.1191625999999999E-2</v>
      </c>
      <c r="K93" s="116">
        <v>-2.2428131E-2</v>
      </c>
      <c r="L93" s="116">
        <v>5.1308138900000001E-2</v>
      </c>
      <c r="M93" s="116">
        <v>4.6312178400000001E-2</v>
      </c>
      <c r="N93" s="116">
        <v>4.7748278999999996E-3</v>
      </c>
      <c r="O93" s="24">
        <v>-9.6632200000000004E-4</v>
      </c>
      <c r="P93" s="24">
        <v>2.8860093999999998E-3</v>
      </c>
      <c r="Q93" s="24">
        <v>9.7072199999999995E-5</v>
      </c>
      <c r="R93" s="24">
        <v>1.459752E-4</v>
      </c>
    </row>
    <row r="94" spans="1:18" ht="22.5" x14ac:dyDescent="0.2">
      <c r="A94" s="13" t="s">
        <v>99</v>
      </c>
      <c r="B94" s="11" t="str">
        <f>VLOOKUP(A94,[2]Feuil1!$A$4:$B$2591,2,FALSE)</f>
        <v>Affections des nerfs crâniens et rachidiens, niveau 3</v>
      </c>
      <c r="C94" s="22">
        <v>172</v>
      </c>
      <c r="D94" s="23">
        <v>361046.4412</v>
      </c>
      <c r="E94" s="22">
        <v>176</v>
      </c>
      <c r="F94" s="23">
        <v>378885.0209</v>
      </c>
      <c r="G94" s="22">
        <v>160</v>
      </c>
      <c r="H94" s="23">
        <v>334327.65250000003</v>
      </c>
      <c r="I94" s="116">
        <v>4.9407992099999999E-2</v>
      </c>
      <c r="J94" s="116">
        <v>2.3255814E-2</v>
      </c>
      <c r="K94" s="116">
        <v>2.5557810399999999E-2</v>
      </c>
      <c r="L94" s="116">
        <v>-0.117601293</v>
      </c>
      <c r="M94" s="116">
        <v>-9.0909090999999997E-2</v>
      </c>
      <c r="N94" s="116">
        <v>-2.9361422000000002E-2</v>
      </c>
      <c r="O94" s="24">
        <v>5.7263520000000001E-4</v>
      </c>
      <c r="P94" s="24">
        <v>-2.6922489999999999E-3</v>
      </c>
      <c r="Q94" s="24">
        <v>2.54616E-5</v>
      </c>
      <c r="R94" s="24">
        <v>4.98661E-5</v>
      </c>
    </row>
    <row r="95" spans="1:18" ht="22.5" x14ac:dyDescent="0.2">
      <c r="A95" s="13" t="s">
        <v>100</v>
      </c>
      <c r="B95" s="11" t="str">
        <f>VLOOKUP(A95,[2]Feuil1!$A$4:$B$2591,2,FALSE)</f>
        <v>Affections des nerfs crâniens et rachidiens, niveau 4</v>
      </c>
      <c r="C95" s="22">
        <v>40</v>
      </c>
      <c r="D95" s="23">
        <v>141555.56849999999</v>
      </c>
      <c r="E95" s="22">
        <v>43</v>
      </c>
      <c r="F95" s="23">
        <v>149806.90950000001</v>
      </c>
      <c r="G95" s="22">
        <v>38</v>
      </c>
      <c r="H95" s="23">
        <v>132957.5325</v>
      </c>
      <c r="I95" s="116">
        <v>5.8290472699999998E-2</v>
      </c>
      <c r="J95" s="116">
        <v>7.4999999999999997E-2</v>
      </c>
      <c r="K95" s="116">
        <v>-1.5543746000000001E-2</v>
      </c>
      <c r="L95" s="116">
        <v>-0.112473964</v>
      </c>
      <c r="M95" s="116">
        <v>-0.11627907</v>
      </c>
      <c r="N95" s="116">
        <v>4.3057772000000003E-3</v>
      </c>
      <c r="O95" s="24">
        <v>1.7894849999999999E-4</v>
      </c>
      <c r="P95" s="24">
        <v>-1.0180740000000001E-3</v>
      </c>
      <c r="Q95" s="24">
        <v>6.0471229999999997E-6</v>
      </c>
      <c r="R95" s="24">
        <v>1.9831100000000001E-5</v>
      </c>
    </row>
    <row r="96" spans="1:18" ht="22.5" x14ac:dyDescent="0.2">
      <c r="A96" s="13" t="s">
        <v>101</v>
      </c>
      <c r="B96" s="11" t="str">
        <f>VLOOKUP(A96,[2]Feuil1!$A$4:$B$2591,2,FALSE)</f>
        <v>Affections des nerfs crâniens et rachidiens, très courte durée</v>
      </c>
      <c r="C96" s="22">
        <v>2392</v>
      </c>
      <c r="D96" s="23">
        <v>1098275.4990000001</v>
      </c>
      <c r="E96" s="22">
        <v>2604</v>
      </c>
      <c r="F96" s="23">
        <v>1197275.0448</v>
      </c>
      <c r="G96" s="22">
        <v>2725</v>
      </c>
      <c r="H96" s="23">
        <v>1250218.5378</v>
      </c>
      <c r="I96" s="116">
        <v>9.0140903499999994E-2</v>
      </c>
      <c r="J96" s="116">
        <v>8.86287625E-2</v>
      </c>
      <c r="K96" s="116">
        <v>1.3890326999999999E-3</v>
      </c>
      <c r="L96" s="116">
        <v>4.4219992100000001E-2</v>
      </c>
      <c r="M96" s="116">
        <v>4.64669739E-2</v>
      </c>
      <c r="N96" s="116">
        <v>-2.1472079999999998E-3</v>
      </c>
      <c r="O96" s="24">
        <v>-4.3305540000000003E-3</v>
      </c>
      <c r="P96" s="24">
        <v>3.1989561999999998E-3</v>
      </c>
      <c r="Q96" s="24">
        <v>4.3364240000000001E-4</v>
      </c>
      <c r="R96" s="24">
        <v>1.864744E-4</v>
      </c>
    </row>
    <row r="97" spans="1:18" ht="22.5" x14ac:dyDescent="0.2">
      <c r="A97" s="13" t="s">
        <v>102</v>
      </c>
      <c r="B97" s="11" t="str">
        <f>VLOOKUP(A97,[2]Feuil1!$A$4:$B$2591,2,FALSE)</f>
        <v>Autres affections du système nerveux, niveau 1</v>
      </c>
      <c r="C97" s="22">
        <v>267</v>
      </c>
      <c r="D97" s="23">
        <v>212320.30319999999</v>
      </c>
      <c r="E97" s="22">
        <v>216</v>
      </c>
      <c r="F97" s="23">
        <v>174977.72279999999</v>
      </c>
      <c r="G97" s="22">
        <v>204</v>
      </c>
      <c r="H97" s="23">
        <v>162523.91140000001</v>
      </c>
      <c r="I97" s="116">
        <v>-0.17587851900000001</v>
      </c>
      <c r="J97" s="116">
        <v>-0.191011236</v>
      </c>
      <c r="K97" s="116">
        <v>1.8705719999999999E-2</v>
      </c>
      <c r="L97" s="116">
        <v>-7.1173696999999994E-2</v>
      </c>
      <c r="M97" s="116">
        <v>-5.5555555999999999E-2</v>
      </c>
      <c r="N97" s="116">
        <v>-1.6536855E-2</v>
      </c>
      <c r="O97" s="24">
        <v>4.2947640000000001E-4</v>
      </c>
      <c r="P97" s="24">
        <v>-7.52485E-4</v>
      </c>
      <c r="Q97" s="24">
        <v>3.2463499999999998E-5</v>
      </c>
      <c r="R97" s="24">
        <v>2.4241000000000001E-5</v>
      </c>
    </row>
    <row r="98" spans="1:18" ht="22.5" x14ac:dyDescent="0.2">
      <c r="A98" s="13" t="s">
        <v>103</v>
      </c>
      <c r="B98" s="11" t="str">
        <f>VLOOKUP(A98,[2]Feuil1!$A$4:$B$2591,2,FALSE)</f>
        <v>Autres affections du système nerveux, niveau 2</v>
      </c>
      <c r="C98" s="22">
        <v>240</v>
      </c>
      <c r="D98" s="23">
        <v>380044.33319999999</v>
      </c>
      <c r="E98" s="22">
        <v>227</v>
      </c>
      <c r="F98" s="23">
        <v>357812.12760000001</v>
      </c>
      <c r="G98" s="22">
        <v>220</v>
      </c>
      <c r="H98" s="23">
        <v>346371.52970000001</v>
      </c>
      <c r="I98" s="116">
        <v>-5.8498979E-2</v>
      </c>
      <c r="J98" s="116">
        <v>-5.4166667000000002E-2</v>
      </c>
      <c r="K98" s="116">
        <v>-4.5804189999999996E-3</v>
      </c>
      <c r="L98" s="116">
        <v>-3.1973756999999998E-2</v>
      </c>
      <c r="M98" s="116">
        <v>-3.0837004000000001E-2</v>
      </c>
      <c r="N98" s="116">
        <v>-1.1729220000000001E-3</v>
      </c>
      <c r="O98" s="24">
        <v>2.5052789999999999E-4</v>
      </c>
      <c r="P98" s="24">
        <v>-6.9126500000000004E-4</v>
      </c>
      <c r="Q98" s="24">
        <v>3.5009699999999998E-5</v>
      </c>
      <c r="R98" s="24">
        <v>5.1662500000000002E-5</v>
      </c>
    </row>
    <row r="99" spans="1:18" ht="22.5" x14ac:dyDescent="0.2">
      <c r="A99" s="13" t="s">
        <v>104</v>
      </c>
      <c r="B99" s="11" t="str">
        <f>VLOOKUP(A99,[2]Feuil1!$A$4:$B$2591,2,FALSE)</f>
        <v>Autres affections du système nerveux, niveau 3</v>
      </c>
      <c r="C99" s="22">
        <v>85</v>
      </c>
      <c r="D99" s="23">
        <v>194712.27299999999</v>
      </c>
      <c r="E99" s="22">
        <v>83</v>
      </c>
      <c r="F99" s="23">
        <v>182071.2936</v>
      </c>
      <c r="G99" s="22">
        <v>78</v>
      </c>
      <c r="H99" s="23">
        <v>172158.87779999999</v>
      </c>
      <c r="I99" s="116">
        <v>-6.4921328E-2</v>
      </c>
      <c r="J99" s="116">
        <v>-2.3529412E-2</v>
      </c>
      <c r="K99" s="116">
        <v>-4.2389311999999998E-2</v>
      </c>
      <c r="L99" s="116">
        <v>-5.4442496999999999E-2</v>
      </c>
      <c r="M99" s="116">
        <v>-6.0240964000000001E-2</v>
      </c>
      <c r="N99" s="116">
        <v>6.1701637999999996E-3</v>
      </c>
      <c r="O99" s="24">
        <v>1.7894849999999999E-4</v>
      </c>
      <c r="P99" s="24">
        <v>-5.98929E-4</v>
      </c>
      <c r="Q99" s="24">
        <v>1.24125E-5</v>
      </c>
      <c r="R99" s="24">
        <v>2.5678100000000001E-5</v>
      </c>
    </row>
    <row r="100" spans="1:18" ht="22.5" x14ac:dyDescent="0.2">
      <c r="A100" s="13" t="s">
        <v>105</v>
      </c>
      <c r="B100" s="11" t="str">
        <f>VLOOKUP(A100,[2]Feuil1!$A$4:$B$2591,2,FALSE)</f>
        <v>Autres affections du système nerveux, niveau 4</v>
      </c>
      <c r="C100" s="22">
        <v>25</v>
      </c>
      <c r="D100" s="23">
        <v>93825.22</v>
      </c>
      <c r="E100" s="22">
        <v>34</v>
      </c>
      <c r="F100" s="23">
        <v>126269.11</v>
      </c>
      <c r="G100" s="22">
        <v>35</v>
      </c>
      <c r="H100" s="23">
        <v>130735.22</v>
      </c>
      <c r="I100" s="116">
        <v>0.345790716</v>
      </c>
      <c r="J100" s="116">
        <v>0.36</v>
      </c>
      <c r="K100" s="116">
        <v>-1.0448003000000001E-2</v>
      </c>
      <c r="L100" s="116">
        <v>3.5369774899999998E-2</v>
      </c>
      <c r="M100" s="116">
        <v>2.9411764699999999E-2</v>
      </c>
      <c r="N100" s="116">
        <v>5.7877813999999998E-3</v>
      </c>
      <c r="O100" s="24">
        <v>-3.5790000000000001E-5</v>
      </c>
      <c r="P100" s="24">
        <v>2.6985170000000001E-4</v>
      </c>
      <c r="Q100" s="24">
        <v>5.5697185999999999E-6</v>
      </c>
      <c r="R100" s="24">
        <v>1.9499599999999999E-5</v>
      </c>
    </row>
    <row r="101" spans="1:18" ht="22.5" x14ac:dyDescent="0.2">
      <c r="A101" s="13" t="s">
        <v>106</v>
      </c>
      <c r="B101" s="11" t="str">
        <f>VLOOKUP(A101,[2]Feuil1!$A$4:$B$2591,2,FALSE)</f>
        <v>Autres affections du système nerveux, très courte durée</v>
      </c>
      <c r="C101" s="22">
        <v>281</v>
      </c>
      <c r="D101" s="23">
        <v>65844.265700000004</v>
      </c>
      <c r="E101" s="22">
        <v>287</v>
      </c>
      <c r="F101" s="23">
        <v>67576.948900000003</v>
      </c>
      <c r="G101" s="22">
        <v>242</v>
      </c>
      <c r="H101" s="23">
        <v>56747.678899999999</v>
      </c>
      <c r="I101" s="116">
        <v>2.6314868599999999E-2</v>
      </c>
      <c r="J101" s="116">
        <v>2.13523132E-2</v>
      </c>
      <c r="K101" s="116">
        <v>4.8588086000000003E-3</v>
      </c>
      <c r="L101" s="116">
        <v>-0.16025094600000001</v>
      </c>
      <c r="M101" s="116">
        <v>-0.15679442499999999</v>
      </c>
      <c r="N101" s="116">
        <v>-4.0992629999999997E-3</v>
      </c>
      <c r="O101" s="24">
        <v>1.6105365E-3</v>
      </c>
      <c r="P101" s="24">
        <v>-6.5432700000000001E-4</v>
      </c>
      <c r="Q101" s="24">
        <v>3.8510599999999997E-5</v>
      </c>
      <c r="R101" s="24">
        <v>8.4641113000000007E-6</v>
      </c>
    </row>
    <row r="102" spans="1:18" ht="22.5" x14ac:dyDescent="0.2">
      <c r="A102" s="13" t="s">
        <v>107</v>
      </c>
      <c r="B102" s="11" t="str">
        <f>VLOOKUP(A102,[2]Feuil1!$A$4:$B$2591,2,FALSE)</f>
        <v>Troubles de la conscience et comas d'origine non traumatique, niveau 1</v>
      </c>
      <c r="C102" s="22">
        <v>166</v>
      </c>
      <c r="D102" s="23">
        <v>62656.588000000003</v>
      </c>
      <c r="E102" s="22">
        <v>188</v>
      </c>
      <c r="F102" s="23">
        <v>70983.514599999995</v>
      </c>
      <c r="G102" s="22">
        <v>190</v>
      </c>
      <c r="H102" s="23">
        <v>72432.078500000003</v>
      </c>
      <c r="I102" s="116">
        <v>0.13289786219999999</v>
      </c>
      <c r="J102" s="116">
        <v>0.13253012049999999</v>
      </c>
      <c r="K102" s="116">
        <v>3.2470809999999998E-4</v>
      </c>
      <c r="L102" s="116">
        <v>2.0407046700000001E-2</v>
      </c>
      <c r="M102" s="116">
        <v>1.06382979E-2</v>
      </c>
      <c r="N102" s="116">
        <v>9.6659199000000001E-3</v>
      </c>
      <c r="O102" s="24">
        <v>-7.1579E-5</v>
      </c>
      <c r="P102" s="24">
        <v>8.75252E-5</v>
      </c>
      <c r="Q102" s="24">
        <v>3.0235599999999999E-5</v>
      </c>
      <c r="R102" s="24">
        <v>1.0803500000000001E-5</v>
      </c>
    </row>
    <row r="103" spans="1:18" ht="22.5" x14ac:dyDescent="0.2">
      <c r="A103" s="13" t="s">
        <v>108</v>
      </c>
      <c r="B103" s="11" t="str">
        <f>VLOOKUP(A103,[2]Feuil1!$A$4:$B$2591,2,FALSE)</f>
        <v>Troubles de la conscience et comas d'origine non traumatique, niveau 2</v>
      </c>
      <c r="C103" s="22">
        <v>112</v>
      </c>
      <c r="D103" s="23">
        <v>120890.6265</v>
      </c>
      <c r="E103" s="22">
        <v>126</v>
      </c>
      <c r="F103" s="23">
        <v>135814.75390000001</v>
      </c>
      <c r="G103" s="22">
        <v>104</v>
      </c>
      <c r="H103" s="23">
        <v>110591.47319999999</v>
      </c>
      <c r="I103" s="116">
        <v>0.1234514853</v>
      </c>
      <c r="J103" s="116">
        <v>0.125</v>
      </c>
      <c r="K103" s="116">
        <v>-1.3764579999999999E-3</v>
      </c>
      <c r="L103" s="116">
        <v>-0.18571826699999999</v>
      </c>
      <c r="M103" s="116">
        <v>-0.174603175</v>
      </c>
      <c r="N103" s="116">
        <v>-1.3466362000000001E-2</v>
      </c>
      <c r="O103" s="24">
        <v>7.8737339999999999E-4</v>
      </c>
      <c r="P103" s="24">
        <v>-1.5240430000000001E-3</v>
      </c>
      <c r="Q103" s="24">
        <v>1.6549999999999999E-5</v>
      </c>
      <c r="R103" s="24">
        <v>1.6495100000000001E-5</v>
      </c>
    </row>
    <row r="104" spans="1:18" ht="22.5" x14ac:dyDescent="0.2">
      <c r="A104" s="13" t="s">
        <v>109</v>
      </c>
      <c r="B104" s="11" t="str">
        <f>VLOOKUP(A104,[2]Feuil1!$A$4:$B$2591,2,FALSE)</f>
        <v>Troubles de la conscience et comas d'origine non traumatique, niveau 3</v>
      </c>
      <c r="C104" s="22">
        <v>104</v>
      </c>
      <c r="D104" s="23">
        <v>175343.48240000001</v>
      </c>
      <c r="E104" s="22">
        <v>91</v>
      </c>
      <c r="F104" s="23">
        <v>150886.2556</v>
      </c>
      <c r="G104" s="22">
        <v>118</v>
      </c>
      <c r="H104" s="23">
        <v>201908.74979999999</v>
      </c>
      <c r="I104" s="116">
        <v>-0.13948181300000001</v>
      </c>
      <c r="J104" s="116">
        <v>-0.125</v>
      </c>
      <c r="K104" s="116">
        <v>-1.6550643E-2</v>
      </c>
      <c r="L104" s="116">
        <v>0.33815203379999997</v>
      </c>
      <c r="M104" s="116">
        <v>0.29670329670000001</v>
      </c>
      <c r="N104" s="116">
        <v>3.1964703999999997E-2</v>
      </c>
      <c r="O104" s="24">
        <v>-9.6632200000000004E-4</v>
      </c>
      <c r="P104" s="24">
        <v>3.0828854000000002E-3</v>
      </c>
      <c r="Q104" s="24">
        <v>1.8777899999999999E-5</v>
      </c>
      <c r="R104" s="24">
        <v>3.01154E-5</v>
      </c>
    </row>
    <row r="105" spans="1:18" ht="22.5" x14ac:dyDescent="0.2">
      <c r="A105" s="13" t="s">
        <v>110</v>
      </c>
      <c r="B105" s="11" t="str">
        <f>VLOOKUP(A105,[2]Feuil1!$A$4:$B$2591,2,FALSE)</f>
        <v>Troubles de la conscience et comas d'origine non traumatique, niveau 4</v>
      </c>
      <c r="C105" s="22">
        <v>80</v>
      </c>
      <c r="D105" s="23">
        <v>285139.25799999997</v>
      </c>
      <c r="E105" s="22">
        <v>84</v>
      </c>
      <c r="F105" s="23">
        <v>342036.0085</v>
      </c>
      <c r="G105" s="22">
        <v>77</v>
      </c>
      <c r="H105" s="23">
        <v>284547.24900000001</v>
      </c>
      <c r="I105" s="116">
        <v>0.1995402208</v>
      </c>
      <c r="J105" s="116">
        <v>0.05</v>
      </c>
      <c r="K105" s="116">
        <v>0.14241925790000001</v>
      </c>
      <c r="L105" s="116">
        <v>-0.16807809100000001</v>
      </c>
      <c r="M105" s="116">
        <v>-8.3333332999999996E-2</v>
      </c>
      <c r="N105" s="116">
        <v>-9.2448826999999997E-2</v>
      </c>
      <c r="O105" s="24">
        <v>2.5052789999999999E-4</v>
      </c>
      <c r="P105" s="24">
        <v>-3.4735909999999998E-3</v>
      </c>
      <c r="Q105" s="24">
        <v>1.22534E-5</v>
      </c>
      <c r="R105" s="24">
        <v>4.2441200000000003E-5</v>
      </c>
    </row>
    <row r="106" spans="1:18" ht="33.75" x14ac:dyDescent="0.2">
      <c r="A106" s="13" t="s">
        <v>111</v>
      </c>
      <c r="B106" s="11" t="str">
        <f>VLOOKUP(A106,[2]Feuil1!$A$4:$B$2591,2,FALSE)</f>
        <v>Accidents ischémiques transitoires et occlusions des artères précérébrales, âge supérieur à 79 ans, niveau 1</v>
      </c>
      <c r="C106" s="22">
        <v>344</v>
      </c>
      <c r="D106" s="23">
        <v>421204.33620000002</v>
      </c>
      <c r="E106" s="22">
        <v>333</v>
      </c>
      <c r="F106" s="23">
        <v>407915.65</v>
      </c>
      <c r="G106" s="22">
        <v>298</v>
      </c>
      <c r="H106" s="23">
        <v>366645.79570000002</v>
      </c>
      <c r="I106" s="116">
        <v>-3.1549263000000001E-2</v>
      </c>
      <c r="J106" s="116">
        <v>-3.1976744000000001E-2</v>
      </c>
      <c r="K106" s="116">
        <v>4.4160260000000002E-4</v>
      </c>
      <c r="L106" s="116">
        <v>-0.10117252</v>
      </c>
      <c r="M106" s="116">
        <v>-0.105105105</v>
      </c>
      <c r="N106" s="116">
        <v>4.3944657999999996E-3</v>
      </c>
      <c r="O106" s="24">
        <v>1.2526395E-3</v>
      </c>
      <c r="P106" s="24">
        <v>-2.4936110000000002E-3</v>
      </c>
      <c r="Q106" s="24">
        <v>4.7422200000000001E-5</v>
      </c>
      <c r="R106" s="24">
        <v>5.4686499999999999E-5</v>
      </c>
    </row>
    <row r="107" spans="1:18" ht="33.75" x14ac:dyDescent="0.2">
      <c r="A107" s="13" t="s">
        <v>112</v>
      </c>
      <c r="B107" s="11" t="str">
        <f>VLOOKUP(A107,[2]Feuil1!$A$4:$B$2591,2,FALSE)</f>
        <v>Accidents ischémiques transitoires et occlusions des artères précérébrales, âge supérieur à 79 ans, niveau 2</v>
      </c>
      <c r="C107" s="22">
        <v>308</v>
      </c>
      <c r="D107" s="23">
        <v>471025.32860000001</v>
      </c>
      <c r="E107" s="22">
        <v>316</v>
      </c>
      <c r="F107" s="23">
        <v>481681.41720000003</v>
      </c>
      <c r="G107" s="22">
        <v>295</v>
      </c>
      <c r="H107" s="23">
        <v>447370.07339999999</v>
      </c>
      <c r="I107" s="116">
        <v>2.2623175299999999E-2</v>
      </c>
      <c r="J107" s="116">
        <v>2.5974026000000001E-2</v>
      </c>
      <c r="K107" s="116">
        <v>-3.2660190000000002E-3</v>
      </c>
      <c r="L107" s="116">
        <v>-7.1232442000000007E-2</v>
      </c>
      <c r="M107" s="116">
        <v>-6.6455695999999995E-2</v>
      </c>
      <c r="N107" s="116">
        <v>-5.1167859999999999E-3</v>
      </c>
      <c r="O107" s="24">
        <v>7.5158370000000003E-4</v>
      </c>
      <c r="P107" s="24">
        <v>-2.0731629999999998E-3</v>
      </c>
      <c r="Q107" s="24">
        <v>4.6944799999999998E-5</v>
      </c>
      <c r="R107" s="24">
        <v>6.67268E-5</v>
      </c>
    </row>
    <row r="108" spans="1:18" ht="33.75" x14ac:dyDescent="0.2">
      <c r="A108" s="13" t="s">
        <v>113</v>
      </c>
      <c r="B108" s="11" t="str">
        <f>VLOOKUP(A108,[2]Feuil1!$A$4:$B$2591,2,FALSE)</f>
        <v>Accidents ischémiques transitoires et occlusions des artères précérébrales, âge supérieur à 79 ans, niveau 3</v>
      </c>
      <c r="C108" s="22">
        <v>81</v>
      </c>
      <c r="D108" s="23">
        <v>160847.82310000001</v>
      </c>
      <c r="E108" s="22">
        <v>78</v>
      </c>
      <c r="F108" s="23">
        <v>158083.7463</v>
      </c>
      <c r="G108" s="22">
        <v>84</v>
      </c>
      <c r="H108" s="23">
        <v>168917.42819999999</v>
      </c>
      <c r="I108" s="116">
        <v>-1.7184422000000001E-2</v>
      </c>
      <c r="J108" s="116">
        <v>-3.7037037000000002E-2</v>
      </c>
      <c r="K108" s="116">
        <v>2.06161776E-2</v>
      </c>
      <c r="L108" s="116">
        <v>6.8531282600000007E-2</v>
      </c>
      <c r="M108" s="116">
        <v>7.6923076899999998E-2</v>
      </c>
      <c r="N108" s="116">
        <v>-7.7923799999999998E-3</v>
      </c>
      <c r="O108" s="24">
        <v>-2.1473799999999999E-4</v>
      </c>
      <c r="P108" s="24">
        <v>6.5459359999999996E-4</v>
      </c>
      <c r="Q108" s="24">
        <v>1.33673E-5</v>
      </c>
      <c r="R108" s="24">
        <v>2.5194600000000001E-5</v>
      </c>
    </row>
    <row r="109" spans="1:18" ht="33.75" x14ac:dyDescent="0.2">
      <c r="A109" s="13" t="s">
        <v>114</v>
      </c>
      <c r="B109" s="11" t="str">
        <f>VLOOKUP(A109,[2]Feuil1!$A$4:$B$2591,2,FALSE)</f>
        <v>Accidents ischémiques transitoires et occlusions des artères précérébrales, âge supérieur à 79 ans, niveau 4</v>
      </c>
      <c r="C109" s="22">
        <v>15</v>
      </c>
      <c r="D109" s="23">
        <v>55172.656000000003</v>
      </c>
      <c r="E109" s="22">
        <v>14</v>
      </c>
      <c r="F109" s="23">
        <v>50909.314400000003</v>
      </c>
      <c r="G109" s="22">
        <v>14</v>
      </c>
      <c r="H109" s="23">
        <v>50407.7448</v>
      </c>
      <c r="I109" s="116">
        <v>-7.7272726999999999E-2</v>
      </c>
      <c r="J109" s="116">
        <v>-6.6666666999999999E-2</v>
      </c>
      <c r="K109" s="116">
        <v>-1.1363636E-2</v>
      </c>
      <c r="L109" s="116">
        <v>-9.8522169999999999E-3</v>
      </c>
      <c r="M109" s="116">
        <v>0</v>
      </c>
      <c r="N109" s="116">
        <v>-9.8522169999999999E-3</v>
      </c>
      <c r="O109" s="24">
        <v>0</v>
      </c>
      <c r="P109" s="24">
        <v>-3.0306000000000001E-5</v>
      </c>
      <c r="Q109" s="24">
        <v>2.2278873999999999E-6</v>
      </c>
      <c r="R109" s="24">
        <v>7.5184884000000004E-6</v>
      </c>
    </row>
    <row r="110" spans="1:18" ht="33.75" x14ac:dyDescent="0.2">
      <c r="A110" s="13" t="s">
        <v>115</v>
      </c>
      <c r="B110" s="11" t="str">
        <f>VLOOKUP(A110,[2]Feuil1!$A$4:$B$2591,2,FALSE)</f>
        <v>Accidents ischémiques transitoires et occlusions des artères précérébrales, âge supérieur à 79 ans, très courte durée</v>
      </c>
      <c r="C110" s="22">
        <v>391</v>
      </c>
      <c r="D110" s="23">
        <v>224526.03640000001</v>
      </c>
      <c r="E110" s="22">
        <v>420</v>
      </c>
      <c r="F110" s="23">
        <v>241536.40830000001</v>
      </c>
      <c r="G110" s="22">
        <v>407</v>
      </c>
      <c r="H110" s="23">
        <v>233685.01740000001</v>
      </c>
      <c r="I110" s="116">
        <v>7.5761244300000002E-2</v>
      </c>
      <c r="J110" s="116">
        <v>7.4168797999999994E-2</v>
      </c>
      <c r="K110" s="116">
        <v>1.4824917000000001E-3</v>
      </c>
      <c r="L110" s="116">
        <v>-3.2506035000000003E-2</v>
      </c>
      <c r="M110" s="116">
        <v>-3.0952381000000001E-2</v>
      </c>
      <c r="N110" s="116">
        <v>-1.603279E-3</v>
      </c>
      <c r="O110" s="24">
        <v>4.6526610000000002E-4</v>
      </c>
      <c r="P110" s="24">
        <v>-4.7439699999999999E-4</v>
      </c>
      <c r="Q110" s="24">
        <v>6.4767899999999994E-5</v>
      </c>
      <c r="R110" s="24">
        <v>3.4854899999999997E-5</v>
      </c>
    </row>
    <row r="111" spans="1:18" ht="33.75" x14ac:dyDescent="0.2">
      <c r="A111" s="13" t="s">
        <v>116</v>
      </c>
      <c r="B111" s="11" t="str">
        <f>VLOOKUP(A111,[2]Feuil1!$A$4:$B$2591,2,FALSE)</f>
        <v>Accidents ischémiques transitoires et occlusions des artères précérébrales, âge inférieur à 80 ans, niveau 1</v>
      </c>
      <c r="C111" s="22">
        <v>702</v>
      </c>
      <c r="D111" s="23">
        <v>796919.66229999997</v>
      </c>
      <c r="E111" s="22">
        <v>644</v>
      </c>
      <c r="F111" s="23">
        <v>735397.625</v>
      </c>
      <c r="G111" s="22">
        <v>536</v>
      </c>
      <c r="H111" s="23">
        <v>608153.07680000004</v>
      </c>
      <c r="I111" s="116">
        <v>-7.7199798E-2</v>
      </c>
      <c r="J111" s="116">
        <v>-8.2621082999999998E-2</v>
      </c>
      <c r="K111" s="116">
        <v>5.9095364999999997E-3</v>
      </c>
      <c r="L111" s="116">
        <v>-0.17302822800000001</v>
      </c>
      <c r="M111" s="116">
        <v>-0.16770186300000001</v>
      </c>
      <c r="N111" s="116">
        <v>-6.3995880000000003E-3</v>
      </c>
      <c r="O111" s="24">
        <v>3.8652876E-3</v>
      </c>
      <c r="P111" s="24">
        <v>-7.6883810000000002E-3</v>
      </c>
      <c r="Q111" s="24">
        <v>8.5296299999999999E-5</v>
      </c>
      <c r="R111" s="24">
        <v>9.0708100000000007E-5</v>
      </c>
    </row>
    <row r="112" spans="1:18" ht="33.75" x14ac:dyDescent="0.2">
      <c r="A112" s="13" t="s">
        <v>117</v>
      </c>
      <c r="B112" s="11" t="str">
        <f>VLOOKUP(A112,[2]Feuil1!$A$4:$B$2591,2,FALSE)</f>
        <v>Accidents ischémiques transitoires et occlusions des artères précérébrales, âge inférieur à 80 ans, niveau 2</v>
      </c>
      <c r="C112" s="22">
        <v>317</v>
      </c>
      <c r="D112" s="23">
        <v>493861.9449</v>
      </c>
      <c r="E112" s="22">
        <v>366</v>
      </c>
      <c r="F112" s="23">
        <v>572775.86049999995</v>
      </c>
      <c r="G112" s="22">
        <v>283</v>
      </c>
      <c r="H112" s="23">
        <v>445138.53840000002</v>
      </c>
      <c r="I112" s="116">
        <v>0.1597894238</v>
      </c>
      <c r="J112" s="116">
        <v>0.15457413249999999</v>
      </c>
      <c r="K112" s="116">
        <v>4.5170692000000004E-3</v>
      </c>
      <c r="L112" s="116">
        <v>-0.222839912</v>
      </c>
      <c r="M112" s="116">
        <v>-0.226775956</v>
      </c>
      <c r="N112" s="116">
        <v>5.0904323999999999E-3</v>
      </c>
      <c r="O112" s="24">
        <v>2.9705450999999998E-3</v>
      </c>
      <c r="P112" s="24">
        <v>-7.7121129999999996E-3</v>
      </c>
      <c r="Q112" s="24">
        <v>4.5035199999999999E-5</v>
      </c>
      <c r="R112" s="24">
        <v>6.6393899999999995E-5</v>
      </c>
    </row>
    <row r="113" spans="1:18" ht="33.75" x14ac:dyDescent="0.2">
      <c r="A113" s="13" t="s">
        <v>118</v>
      </c>
      <c r="B113" s="11" t="str">
        <f>VLOOKUP(A113,[2]Feuil1!$A$4:$B$2591,2,FALSE)</f>
        <v>Accidents ischémiques transitoires et occlusions des artères précérébrales, âge inférieur à 80 ans, niveau 3</v>
      </c>
      <c r="C113" s="22">
        <v>53</v>
      </c>
      <c r="D113" s="23">
        <v>116723.3492</v>
      </c>
      <c r="E113" s="22">
        <v>53</v>
      </c>
      <c r="F113" s="23">
        <v>116888.4684</v>
      </c>
      <c r="G113" s="22">
        <v>63</v>
      </c>
      <c r="H113" s="23">
        <v>146414.09729999999</v>
      </c>
      <c r="I113" s="116">
        <v>1.4146200999999999E-3</v>
      </c>
      <c r="J113" s="116">
        <v>0</v>
      </c>
      <c r="K113" s="116">
        <v>1.4146200999999999E-3</v>
      </c>
      <c r="L113" s="116">
        <v>0.2525965932</v>
      </c>
      <c r="M113" s="116">
        <v>0.18867924529999999</v>
      </c>
      <c r="N113" s="116">
        <v>5.3771737100000001E-2</v>
      </c>
      <c r="O113" s="24">
        <v>-3.5789699999999998E-4</v>
      </c>
      <c r="P113" s="24">
        <v>1.784E-3</v>
      </c>
      <c r="Q113" s="24">
        <v>1.0025500000000001E-5</v>
      </c>
      <c r="R113" s="24">
        <v>2.18382E-5</v>
      </c>
    </row>
    <row r="114" spans="1:18" ht="33.75" x14ac:dyDescent="0.2">
      <c r="A114" s="13" t="s">
        <v>119</v>
      </c>
      <c r="B114" s="11" t="str">
        <f>VLOOKUP(A114,[2]Feuil1!$A$4:$B$2591,2,FALSE)</f>
        <v>Accidents ischémiques transitoires et occlusions des artères précérébrales, âge inférieur à 80 ans, niveau 4</v>
      </c>
      <c r="C114" s="22">
        <v>9</v>
      </c>
      <c r="D114" s="23">
        <v>32807.187700000002</v>
      </c>
      <c r="E114" s="22">
        <v>6</v>
      </c>
      <c r="F114" s="23">
        <v>21955.8577</v>
      </c>
      <c r="G114" s="22">
        <v>6</v>
      </c>
      <c r="H114" s="23">
        <v>21955.8577</v>
      </c>
      <c r="I114" s="116">
        <v>-0.33076074999999999</v>
      </c>
      <c r="J114" s="116">
        <v>-0.33333333300000001</v>
      </c>
      <c r="K114" s="116">
        <v>3.8588754E-3</v>
      </c>
      <c r="L114" s="116">
        <v>0</v>
      </c>
      <c r="M114" s="116">
        <v>0</v>
      </c>
      <c r="N114" s="116">
        <v>0</v>
      </c>
      <c r="O114" s="24">
        <v>0</v>
      </c>
      <c r="P114" s="24">
        <v>0</v>
      </c>
      <c r="Q114" s="24">
        <v>9.5480889000000001E-7</v>
      </c>
      <c r="R114" s="24">
        <v>3.2747916E-6</v>
      </c>
    </row>
    <row r="115" spans="1:18" ht="33.75" x14ac:dyDescent="0.2">
      <c r="A115" s="13" t="s">
        <v>120</v>
      </c>
      <c r="B115" s="11" t="str">
        <f>VLOOKUP(A115,[2]Feuil1!$A$4:$B$2591,2,FALSE)</f>
        <v>Accidents ischémiques transitoires et occlusions des artères précérébrales, âge inférieur à 80 ans, très courte durée</v>
      </c>
      <c r="C115" s="22">
        <v>1215</v>
      </c>
      <c r="D115" s="23">
        <v>718992.58739999996</v>
      </c>
      <c r="E115" s="22">
        <v>1143</v>
      </c>
      <c r="F115" s="23">
        <v>679245.19189999998</v>
      </c>
      <c r="G115" s="22">
        <v>1212</v>
      </c>
      <c r="H115" s="23">
        <v>716135.98620000004</v>
      </c>
      <c r="I115" s="116">
        <v>-5.5282065999999998E-2</v>
      </c>
      <c r="J115" s="116">
        <v>-5.9259259000000002E-2</v>
      </c>
      <c r="K115" s="116">
        <v>4.2277254E-3</v>
      </c>
      <c r="L115" s="116">
        <v>5.43114544E-2</v>
      </c>
      <c r="M115" s="116">
        <v>6.0367454100000002E-2</v>
      </c>
      <c r="N115" s="116">
        <v>-5.7112270000000001E-3</v>
      </c>
      <c r="O115" s="24">
        <v>-2.4694890000000001E-3</v>
      </c>
      <c r="P115" s="24">
        <v>2.2290187E-3</v>
      </c>
      <c r="Q115" s="24">
        <v>1.928714E-4</v>
      </c>
      <c r="R115" s="24">
        <v>1.068141E-4</v>
      </c>
    </row>
    <row r="116" spans="1:18" ht="22.5" x14ac:dyDescent="0.2">
      <c r="A116" s="13" t="s">
        <v>121</v>
      </c>
      <c r="B116" s="11" t="str">
        <f>VLOOKUP(A116,[2]Feuil1!$A$4:$B$2591,2,FALSE)</f>
        <v>Sclérose en plaques et ataxie cérébelleuse, niveau 1</v>
      </c>
      <c r="C116" s="22">
        <v>691</v>
      </c>
      <c r="D116" s="23">
        <v>410783.18609999999</v>
      </c>
      <c r="E116" s="22">
        <v>558</v>
      </c>
      <c r="F116" s="23">
        <v>332096.46999999997</v>
      </c>
      <c r="G116" s="22">
        <v>506</v>
      </c>
      <c r="H116" s="23">
        <v>301423.75910000002</v>
      </c>
      <c r="I116" s="116">
        <v>-0.19155291299999999</v>
      </c>
      <c r="J116" s="116">
        <v>-0.19247467400000001</v>
      </c>
      <c r="K116" s="116">
        <v>1.1414638E-3</v>
      </c>
      <c r="L116" s="116">
        <v>-9.2360845999999996E-2</v>
      </c>
      <c r="M116" s="116">
        <v>-9.3189964E-2</v>
      </c>
      <c r="N116" s="116">
        <v>9.1432410000000003E-4</v>
      </c>
      <c r="O116" s="24">
        <v>1.8610644000000001E-3</v>
      </c>
      <c r="P116" s="24">
        <v>-1.853309E-3</v>
      </c>
      <c r="Q116" s="24">
        <v>8.05222E-5</v>
      </c>
      <c r="R116" s="24">
        <v>4.49584E-5</v>
      </c>
    </row>
    <row r="117" spans="1:18" ht="22.5" x14ac:dyDescent="0.2">
      <c r="A117" s="13" t="s">
        <v>122</v>
      </c>
      <c r="B117" s="11" t="str">
        <f>VLOOKUP(A117,[2]Feuil1!$A$4:$B$2591,2,FALSE)</f>
        <v>Sclérose en plaques et ataxie cérébelleuse, niveau 2</v>
      </c>
      <c r="C117" s="22">
        <v>129</v>
      </c>
      <c r="D117" s="23">
        <v>159274.43299999999</v>
      </c>
      <c r="E117" s="22">
        <v>159</v>
      </c>
      <c r="F117" s="23">
        <v>196911.8155</v>
      </c>
      <c r="G117" s="22">
        <v>144</v>
      </c>
      <c r="H117" s="23">
        <v>177151.19450000001</v>
      </c>
      <c r="I117" s="116">
        <v>0.23630523610000001</v>
      </c>
      <c r="J117" s="116">
        <v>0.23255813950000001</v>
      </c>
      <c r="K117" s="116">
        <v>3.0400971999999999E-3</v>
      </c>
      <c r="L117" s="116">
        <v>-0.10035264200000001</v>
      </c>
      <c r="M117" s="116">
        <v>-9.4339622999999997E-2</v>
      </c>
      <c r="N117" s="116">
        <v>-6.6393759999999998E-3</v>
      </c>
      <c r="O117" s="24">
        <v>5.3684550000000005E-4</v>
      </c>
      <c r="P117" s="24">
        <v>-1.1939780000000001E-3</v>
      </c>
      <c r="Q117" s="24">
        <v>2.2915400000000001E-5</v>
      </c>
      <c r="R117" s="24">
        <v>2.64227E-5</v>
      </c>
    </row>
    <row r="118" spans="1:18" ht="22.5" x14ac:dyDescent="0.2">
      <c r="A118" s="13" t="s">
        <v>123</v>
      </c>
      <c r="B118" s="11" t="str">
        <f>VLOOKUP(A118,[2]Feuil1!$A$4:$B$2591,2,FALSE)</f>
        <v>Sclérose en plaques et ataxie cérébelleuse, niveau 3</v>
      </c>
      <c r="C118" s="22">
        <v>35</v>
      </c>
      <c r="D118" s="23">
        <v>60354.738700000002</v>
      </c>
      <c r="E118" s="22">
        <v>37</v>
      </c>
      <c r="F118" s="23">
        <v>64011.177000000003</v>
      </c>
      <c r="G118" s="22">
        <v>38</v>
      </c>
      <c r="H118" s="23">
        <v>65376.498</v>
      </c>
      <c r="I118" s="116">
        <v>6.0582456E-2</v>
      </c>
      <c r="J118" s="116">
        <v>5.71428571E-2</v>
      </c>
      <c r="K118" s="116">
        <v>3.2536746E-3</v>
      </c>
      <c r="L118" s="116">
        <v>2.1329415599999998E-2</v>
      </c>
      <c r="M118" s="116">
        <v>2.7027026999999999E-2</v>
      </c>
      <c r="N118" s="116">
        <v>-5.5476739999999998E-3</v>
      </c>
      <c r="O118" s="24">
        <v>-3.5790000000000001E-5</v>
      </c>
      <c r="P118" s="24">
        <v>8.2495499999999996E-5</v>
      </c>
      <c r="Q118" s="24">
        <v>6.0471229999999997E-6</v>
      </c>
      <c r="R118" s="24">
        <v>9.7511293999999996E-6</v>
      </c>
    </row>
    <row r="119" spans="1:18" ht="22.5" x14ac:dyDescent="0.2">
      <c r="A119" s="13" t="s">
        <v>124</v>
      </c>
      <c r="B119" s="11" t="str">
        <f>VLOOKUP(A119,[2]Feuil1!$A$4:$B$2591,2,FALSE)</f>
        <v>Sclérose en plaques et ataxie cérébelleuse, niveau 4</v>
      </c>
      <c r="C119" s="22">
        <v>7</v>
      </c>
      <c r="D119" s="23">
        <v>20492.009999999998</v>
      </c>
      <c r="E119" s="22">
        <v>7</v>
      </c>
      <c r="F119" s="23">
        <v>20696.930100000001</v>
      </c>
      <c r="G119" s="22">
        <v>1</v>
      </c>
      <c r="H119" s="23">
        <v>3132.3501000000001</v>
      </c>
      <c r="I119" s="116">
        <v>0.01</v>
      </c>
      <c r="J119" s="116">
        <v>0</v>
      </c>
      <c r="K119" s="116">
        <v>0.01</v>
      </c>
      <c r="L119" s="116">
        <v>-0.84865629399999998</v>
      </c>
      <c r="M119" s="116">
        <v>-0.85714285700000004</v>
      </c>
      <c r="N119" s="116">
        <v>5.9405940599999998E-2</v>
      </c>
      <c r="O119" s="24">
        <v>2.147382E-4</v>
      </c>
      <c r="P119" s="24">
        <v>-1.061289E-3</v>
      </c>
      <c r="Q119" s="24">
        <v>1.5913482000000001E-7</v>
      </c>
      <c r="R119" s="24">
        <v>4.6720078000000002E-7</v>
      </c>
    </row>
    <row r="120" spans="1:18" ht="22.5" x14ac:dyDescent="0.2">
      <c r="A120" s="13" t="s">
        <v>125</v>
      </c>
      <c r="B120" s="11" t="str">
        <f>VLOOKUP(A120,[2]Feuil1!$A$4:$B$2591,2,FALSE)</f>
        <v>Sclérose en plaques et ataxie cérébelleuse, très courte durée</v>
      </c>
      <c r="C120" s="22">
        <v>597</v>
      </c>
      <c r="D120" s="23">
        <v>126505.38649999999</v>
      </c>
      <c r="E120" s="22">
        <v>437</v>
      </c>
      <c r="F120" s="23">
        <v>91205.353199999998</v>
      </c>
      <c r="G120" s="22">
        <v>202</v>
      </c>
      <c r="H120" s="23">
        <v>41968.758500000004</v>
      </c>
      <c r="I120" s="116">
        <v>-0.279039765</v>
      </c>
      <c r="J120" s="116">
        <v>-0.26800669999999999</v>
      </c>
      <c r="K120" s="116">
        <v>-1.5072631E-2</v>
      </c>
      <c r="L120" s="116">
        <v>-0.53984325499999997</v>
      </c>
      <c r="M120" s="116">
        <v>-0.537757437</v>
      </c>
      <c r="N120" s="116">
        <v>-4.5123869999999996E-3</v>
      </c>
      <c r="O120" s="24">
        <v>8.4105793999999998E-3</v>
      </c>
      <c r="P120" s="24">
        <v>-2.9749780000000001E-3</v>
      </c>
      <c r="Q120" s="24">
        <v>3.2145199999999998E-5</v>
      </c>
      <c r="R120" s="24">
        <v>6.2597845999999998E-6</v>
      </c>
    </row>
    <row r="121" spans="1:18" ht="22.5" x14ac:dyDescent="0.2">
      <c r="A121" s="13" t="s">
        <v>126</v>
      </c>
      <c r="B121" s="11" t="str">
        <f>VLOOKUP(A121,[2]Feuil1!$A$4:$B$2591,2,FALSE)</f>
        <v>Lésions traumatiques intracrâniennes sévères, niveau 1</v>
      </c>
      <c r="C121" s="22">
        <v>35</v>
      </c>
      <c r="D121" s="23">
        <v>21923.223999999998</v>
      </c>
      <c r="E121" s="22">
        <v>40</v>
      </c>
      <c r="F121" s="23">
        <v>29104.1512</v>
      </c>
      <c r="G121" s="22">
        <v>35</v>
      </c>
      <c r="H121" s="23">
        <v>20603.143199999999</v>
      </c>
      <c r="I121" s="116">
        <v>0.32754886779999998</v>
      </c>
      <c r="J121" s="116">
        <v>0.14285714290000001</v>
      </c>
      <c r="K121" s="116">
        <v>0.1616052593</v>
      </c>
      <c r="L121" s="116">
        <v>-0.292089192</v>
      </c>
      <c r="M121" s="116">
        <v>-0.125</v>
      </c>
      <c r="N121" s="116">
        <v>-0.19095907600000001</v>
      </c>
      <c r="O121" s="24">
        <v>1.7894849999999999E-4</v>
      </c>
      <c r="P121" s="24">
        <v>-5.1364900000000003E-4</v>
      </c>
      <c r="Q121" s="24">
        <v>5.5697185999999999E-6</v>
      </c>
      <c r="R121" s="24">
        <v>3.0730295999999999E-6</v>
      </c>
    </row>
    <row r="122" spans="1:18" ht="22.5" x14ac:dyDescent="0.2">
      <c r="A122" s="13" t="s">
        <v>127</v>
      </c>
      <c r="B122" s="11" t="str">
        <f>VLOOKUP(A122,[2]Feuil1!$A$4:$B$2591,2,FALSE)</f>
        <v>Lésions traumatiques intracrâniennes sévères, niveau 2</v>
      </c>
      <c r="C122" s="22">
        <v>33</v>
      </c>
      <c r="D122" s="23">
        <v>57762.857300000003</v>
      </c>
      <c r="E122" s="22">
        <v>37</v>
      </c>
      <c r="F122" s="23">
        <v>66848.170199999993</v>
      </c>
      <c r="G122" s="22">
        <v>37</v>
      </c>
      <c r="H122" s="23">
        <v>65001.777600000001</v>
      </c>
      <c r="I122" s="116">
        <v>0.15728641769999999</v>
      </c>
      <c r="J122" s="116">
        <v>0.12121212119999999</v>
      </c>
      <c r="K122" s="116">
        <v>3.2174372499999999E-2</v>
      </c>
      <c r="L122" s="116">
        <v>-2.762069E-2</v>
      </c>
      <c r="M122" s="116">
        <v>0</v>
      </c>
      <c r="N122" s="116">
        <v>-2.762069E-2</v>
      </c>
      <c r="O122" s="24">
        <v>0</v>
      </c>
      <c r="P122" s="24">
        <v>-1.11563E-4</v>
      </c>
      <c r="Q122" s="24">
        <v>5.8879881999999998E-6</v>
      </c>
      <c r="R122" s="24">
        <v>9.6952385000000003E-6</v>
      </c>
    </row>
    <row r="123" spans="1:18" ht="22.5" x14ac:dyDescent="0.2">
      <c r="A123" s="13" t="s">
        <v>128</v>
      </c>
      <c r="B123" s="11" t="str">
        <f>VLOOKUP(A123,[2]Feuil1!$A$4:$B$2591,2,FALSE)</f>
        <v>Lésions traumatiques intracrâniennes sévères, niveau 3</v>
      </c>
      <c r="C123" s="22">
        <v>34</v>
      </c>
      <c r="D123" s="23">
        <v>98908.294099999999</v>
      </c>
      <c r="E123" s="22">
        <v>60</v>
      </c>
      <c r="F123" s="23">
        <v>174282.13879999999</v>
      </c>
      <c r="G123" s="22">
        <v>19</v>
      </c>
      <c r="H123" s="23">
        <v>56147.298199999997</v>
      </c>
      <c r="I123" s="116">
        <v>0.76205787780000001</v>
      </c>
      <c r="J123" s="116">
        <v>0.76470588240000004</v>
      </c>
      <c r="K123" s="116">
        <v>-1.500536E-3</v>
      </c>
      <c r="L123" s="116">
        <v>-0.67783676199999998</v>
      </c>
      <c r="M123" s="116">
        <v>-0.68333333299999999</v>
      </c>
      <c r="N123" s="116">
        <v>1.7357594399999999E-2</v>
      </c>
      <c r="O123" s="24">
        <v>1.4673777E-3</v>
      </c>
      <c r="P123" s="24">
        <v>-7.1379529999999998E-3</v>
      </c>
      <c r="Q123" s="24">
        <v>3.0235614999999998E-6</v>
      </c>
      <c r="R123" s="24">
        <v>8.3745625000000002E-6</v>
      </c>
    </row>
    <row r="124" spans="1:18" ht="22.5" x14ac:dyDescent="0.2">
      <c r="A124" s="13" t="s">
        <v>129</v>
      </c>
      <c r="B124" s="11" t="str">
        <f>VLOOKUP(A124,[2]Feuil1!$A$4:$B$2591,2,FALSE)</f>
        <v>Lésions traumatiques intracrâniennes sévères, niveau 4</v>
      </c>
      <c r="C124" s="22">
        <v>6</v>
      </c>
      <c r="D124" s="23">
        <v>35681.038200000003</v>
      </c>
      <c r="E124" s="22">
        <v>8</v>
      </c>
      <c r="F124" s="23">
        <v>47907.819000000003</v>
      </c>
      <c r="G124" s="22">
        <v>14</v>
      </c>
      <c r="H124" s="23">
        <v>83941.552800000005</v>
      </c>
      <c r="I124" s="116">
        <v>0.34266886330000002</v>
      </c>
      <c r="J124" s="116">
        <v>0.33333333329999998</v>
      </c>
      <c r="K124" s="116">
        <v>7.0016473999999999E-3</v>
      </c>
      <c r="L124" s="116">
        <v>0.75214723930000005</v>
      </c>
      <c r="M124" s="116">
        <v>0.75</v>
      </c>
      <c r="N124" s="116">
        <v>1.2269939000000001E-3</v>
      </c>
      <c r="O124" s="24">
        <v>-2.1473799999999999E-4</v>
      </c>
      <c r="P124" s="24">
        <v>2.1772332999999999E-3</v>
      </c>
      <c r="Q124" s="24">
        <v>2.2278873999999999E-6</v>
      </c>
      <c r="R124" s="24">
        <v>1.2520200000000001E-5</v>
      </c>
    </row>
    <row r="125" spans="1:18" ht="22.5" x14ac:dyDescent="0.2">
      <c r="A125" s="13" t="s">
        <v>130</v>
      </c>
      <c r="B125" s="11" t="str">
        <f>VLOOKUP(A125,[2]Feuil1!$A$4:$B$2591,2,FALSE)</f>
        <v>Lésions traumatiques intracrâniennes sévères, très courte durée</v>
      </c>
      <c r="C125" s="22">
        <v>24</v>
      </c>
      <c r="D125" s="23">
        <v>5661.1711999999998</v>
      </c>
      <c r="E125" s="22">
        <v>32</v>
      </c>
      <c r="F125" s="23">
        <v>7697.4120000000003</v>
      </c>
      <c r="G125" s="22">
        <v>23</v>
      </c>
      <c r="H125" s="23">
        <v>5440.9103999999998</v>
      </c>
      <c r="I125" s="116">
        <v>0.35968543050000001</v>
      </c>
      <c r="J125" s="116">
        <v>0.33333333329999998</v>
      </c>
      <c r="K125" s="116">
        <v>1.9764072800000001E-2</v>
      </c>
      <c r="L125" s="116">
        <v>-0.29315068500000002</v>
      </c>
      <c r="M125" s="116">
        <v>-0.28125</v>
      </c>
      <c r="N125" s="116">
        <v>-1.6557474999999999E-2</v>
      </c>
      <c r="O125" s="24">
        <v>3.2210730000000002E-4</v>
      </c>
      <c r="P125" s="24">
        <v>-1.3634300000000001E-4</v>
      </c>
      <c r="Q125" s="24">
        <v>3.6601007999999998E-6</v>
      </c>
      <c r="R125" s="24">
        <v>8.1153049000000005E-7</v>
      </c>
    </row>
    <row r="126" spans="1:18" ht="33.75" x14ac:dyDescent="0.2">
      <c r="A126" s="13" t="s">
        <v>131</v>
      </c>
      <c r="B126" s="11" t="str">
        <f>VLOOKUP(A126,[2]Feuil1!$A$4:$B$2591,2,FALSE)</f>
        <v>Autres lésions traumatiques intracrâniennes, sauf commotions, niveau 1</v>
      </c>
      <c r="C126" s="22">
        <v>515</v>
      </c>
      <c r="D126" s="23">
        <v>140395.00380000001</v>
      </c>
      <c r="E126" s="22">
        <v>575</v>
      </c>
      <c r="F126" s="23">
        <v>155476.6752</v>
      </c>
      <c r="G126" s="22">
        <v>529</v>
      </c>
      <c r="H126" s="23">
        <v>134253.46340000001</v>
      </c>
      <c r="I126" s="116">
        <v>0.10742313470000001</v>
      </c>
      <c r="J126" s="116">
        <v>0.1165048544</v>
      </c>
      <c r="K126" s="116">
        <v>-8.1340619999999992E-3</v>
      </c>
      <c r="L126" s="116">
        <v>-0.13650415299999999</v>
      </c>
      <c r="M126" s="116">
        <v>-0.08</v>
      </c>
      <c r="N126" s="116">
        <v>-6.1417556999999998E-2</v>
      </c>
      <c r="O126" s="24">
        <v>1.6463262000000001E-3</v>
      </c>
      <c r="P126" s="24">
        <v>-1.2823509999999999E-3</v>
      </c>
      <c r="Q126" s="24">
        <v>8.4182299999999995E-5</v>
      </c>
      <c r="R126" s="24">
        <v>2.0024400000000001E-5</v>
      </c>
    </row>
    <row r="127" spans="1:18" ht="33.75" x14ac:dyDescent="0.2">
      <c r="A127" s="13" t="s">
        <v>132</v>
      </c>
      <c r="B127" s="11" t="str">
        <f>VLOOKUP(A127,[2]Feuil1!$A$4:$B$2591,2,FALSE)</f>
        <v>Autres lésions traumatiques intracrâniennes, sauf commotions, niveau 2</v>
      </c>
      <c r="C127" s="22">
        <v>183</v>
      </c>
      <c r="D127" s="23">
        <v>290823.3345</v>
      </c>
      <c r="E127" s="22">
        <v>188</v>
      </c>
      <c r="F127" s="23">
        <v>297731.77799999999</v>
      </c>
      <c r="G127" s="22">
        <v>190</v>
      </c>
      <c r="H127" s="23">
        <v>297295.25599999999</v>
      </c>
      <c r="I127" s="116">
        <v>2.3754777099999999E-2</v>
      </c>
      <c r="J127" s="116">
        <v>2.73224044E-2</v>
      </c>
      <c r="K127" s="116">
        <v>-3.4727439999999998E-3</v>
      </c>
      <c r="L127" s="116">
        <v>-1.4661590000000001E-3</v>
      </c>
      <c r="M127" s="116">
        <v>1.06382979E-2</v>
      </c>
      <c r="N127" s="116">
        <v>-1.1977041000000001E-2</v>
      </c>
      <c r="O127" s="24">
        <v>-7.1579E-5</v>
      </c>
      <c r="P127" s="24">
        <v>-2.6376E-5</v>
      </c>
      <c r="Q127" s="24">
        <v>3.0235599999999999E-5</v>
      </c>
      <c r="R127" s="24">
        <v>4.4342599999999998E-5</v>
      </c>
    </row>
    <row r="128" spans="1:18" ht="33.75" x14ac:dyDescent="0.2">
      <c r="A128" s="13" t="s">
        <v>133</v>
      </c>
      <c r="B128" s="11" t="str">
        <f>VLOOKUP(A128,[2]Feuil1!$A$4:$B$2591,2,FALSE)</f>
        <v>Autres lésions traumatiques intracrâniennes, sauf commotions, niveau 3</v>
      </c>
      <c r="C128" s="22">
        <v>76</v>
      </c>
      <c r="D128" s="23">
        <v>170746.23329999999</v>
      </c>
      <c r="E128" s="22">
        <v>92</v>
      </c>
      <c r="F128" s="23">
        <v>207199.20920000001</v>
      </c>
      <c r="G128" s="22">
        <v>112</v>
      </c>
      <c r="H128" s="23">
        <v>254040.3726</v>
      </c>
      <c r="I128" s="116">
        <v>0.2134921233</v>
      </c>
      <c r="J128" s="116">
        <v>0.2105263158</v>
      </c>
      <c r="K128" s="116">
        <v>2.4500148999999998E-3</v>
      </c>
      <c r="L128" s="116">
        <v>0.2260682537</v>
      </c>
      <c r="M128" s="116">
        <v>0.2173913043</v>
      </c>
      <c r="N128" s="116">
        <v>7.1274941000000003E-3</v>
      </c>
      <c r="O128" s="24">
        <v>-7.1579399999999996E-4</v>
      </c>
      <c r="P128" s="24">
        <v>2.8302407000000002E-3</v>
      </c>
      <c r="Q128" s="24">
        <v>1.7823099999999999E-5</v>
      </c>
      <c r="R128" s="24">
        <v>3.7891E-5</v>
      </c>
    </row>
    <row r="129" spans="1:18" ht="33.75" x14ac:dyDescent="0.2">
      <c r="A129" s="13" t="s">
        <v>134</v>
      </c>
      <c r="B129" s="11" t="str">
        <f>VLOOKUP(A129,[2]Feuil1!$A$4:$B$2591,2,FALSE)</f>
        <v>Autres lésions traumatiques intracrâniennes, sauf commotions, niveau 4</v>
      </c>
      <c r="C129" s="22">
        <v>24</v>
      </c>
      <c r="D129" s="23">
        <v>86414.108699999997</v>
      </c>
      <c r="E129" s="22">
        <v>32</v>
      </c>
      <c r="F129" s="23">
        <v>115710.00019999999</v>
      </c>
      <c r="G129" s="22">
        <v>26</v>
      </c>
      <c r="H129" s="23">
        <v>92939.900099999999</v>
      </c>
      <c r="I129" s="116">
        <v>0.33901745840000003</v>
      </c>
      <c r="J129" s="116">
        <v>0.33333333329999998</v>
      </c>
      <c r="K129" s="116">
        <v>4.2630938000000002E-3</v>
      </c>
      <c r="L129" s="116">
        <v>-0.196785931</v>
      </c>
      <c r="M129" s="116">
        <v>-0.1875</v>
      </c>
      <c r="N129" s="116">
        <v>-1.1428838E-2</v>
      </c>
      <c r="O129" s="24">
        <v>2.147382E-4</v>
      </c>
      <c r="P129" s="24">
        <v>-1.3758170000000001E-3</v>
      </c>
      <c r="Q129" s="24">
        <v>4.1375052E-6</v>
      </c>
      <c r="R129" s="24">
        <v>1.3862299999999999E-5</v>
      </c>
    </row>
    <row r="130" spans="1:18" x14ac:dyDescent="0.2">
      <c r="A130" s="13" t="s">
        <v>135</v>
      </c>
      <c r="B130" s="11" t="str">
        <f>VLOOKUP(A130,[2]Feuil1!$A$4:$B$2591,2,FALSE)</f>
        <v>Commotions cérébrales, niveau 1</v>
      </c>
      <c r="C130" s="22">
        <v>1413</v>
      </c>
      <c r="D130" s="23">
        <v>389099.68119999999</v>
      </c>
      <c r="E130" s="22">
        <v>1226</v>
      </c>
      <c r="F130" s="23">
        <v>338849.40279999998</v>
      </c>
      <c r="G130" s="22">
        <v>1175</v>
      </c>
      <c r="H130" s="23">
        <v>326079.70490000001</v>
      </c>
      <c r="I130" s="116">
        <v>-0.12914500000000001</v>
      </c>
      <c r="J130" s="116">
        <v>-0.13234253400000001</v>
      </c>
      <c r="K130" s="116">
        <v>3.6852486000000001E-3</v>
      </c>
      <c r="L130" s="116">
        <v>-3.7685467E-2</v>
      </c>
      <c r="M130" s="116">
        <v>-4.1598694999999998E-2</v>
      </c>
      <c r="N130" s="116">
        <v>4.0830789999999999E-3</v>
      </c>
      <c r="O130" s="24">
        <v>1.8252747E-3</v>
      </c>
      <c r="P130" s="24">
        <v>-7.7157199999999999E-4</v>
      </c>
      <c r="Q130" s="24">
        <v>1.869834E-4</v>
      </c>
      <c r="R130" s="24">
        <v>4.86359E-5</v>
      </c>
    </row>
    <row r="131" spans="1:18" x14ac:dyDescent="0.2">
      <c r="A131" s="13" t="s">
        <v>136</v>
      </c>
      <c r="B131" s="11" t="str">
        <f>VLOOKUP(A131,[2]Feuil1!$A$4:$B$2591,2,FALSE)</f>
        <v>Commotions cérébrales, niveau 2</v>
      </c>
      <c r="C131" s="22">
        <v>54</v>
      </c>
      <c r="D131" s="23">
        <v>31675.957900000001</v>
      </c>
      <c r="E131" s="22">
        <v>46</v>
      </c>
      <c r="F131" s="23">
        <v>25107.8174</v>
      </c>
      <c r="G131" s="22">
        <v>48</v>
      </c>
      <c r="H131" s="23">
        <v>26306.905999999999</v>
      </c>
      <c r="I131" s="116">
        <v>-0.207354124</v>
      </c>
      <c r="J131" s="116">
        <v>-0.14814814800000001</v>
      </c>
      <c r="K131" s="116">
        <v>-6.9502667000000004E-2</v>
      </c>
      <c r="L131" s="116">
        <v>4.7757580100000002E-2</v>
      </c>
      <c r="M131" s="116">
        <v>4.3478260900000003E-2</v>
      </c>
      <c r="N131" s="116">
        <v>4.1010142000000001E-3</v>
      </c>
      <c r="O131" s="24">
        <v>-7.1579E-5</v>
      </c>
      <c r="P131" s="24">
        <v>7.2451400000000002E-5</v>
      </c>
      <c r="Q131" s="24">
        <v>7.6384712000000004E-6</v>
      </c>
      <c r="R131" s="24">
        <v>3.9237654000000003E-6</v>
      </c>
    </row>
    <row r="132" spans="1:18" x14ac:dyDescent="0.2">
      <c r="A132" s="13" t="s">
        <v>137</v>
      </c>
      <c r="B132" s="11" t="str">
        <f>VLOOKUP(A132,[2]Feuil1!$A$4:$B$2591,2,FALSE)</f>
        <v>Commotions cérébrales, niveau 3</v>
      </c>
      <c r="C132" s="22">
        <v>12</v>
      </c>
      <c r="D132" s="23">
        <v>9111.9330000000009</v>
      </c>
      <c r="E132" s="22">
        <v>11</v>
      </c>
      <c r="F132" s="23">
        <v>8275.5720000000001</v>
      </c>
      <c r="G132" s="22">
        <v>14</v>
      </c>
      <c r="H132" s="23">
        <v>10630.5885</v>
      </c>
      <c r="I132" s="116">
        <v>-9.1787439999999998E-2</v>
      </c>
      <c r="J132" s="116">
        <v>-8.3333332999999996E-2</v>
      </c>
      <c r="K132" s="116">
        <v>-9.2226610000000001E-3</v>
      </c>
      <c r="L132" s="116">
        <v>0.28457446809999998</v>
      </c>
      <c r="M132" s="116">
        <v>0.27272727270000002</v>
      </c>
      <c r="N132" s="116">
        <v>9.3085106000000001E-3</v>
      </c>
      <c r="O132" s="24">
        <v>-1.0736899999999999E-4</v>
      </c>
      <c r="P132" s="24">
        <v>1.4229499999999999E-4</v>
      </c>
      <c r="Q132" s="24">
        <v>2.2278873999999999E-6</v>
      </c>
      <c r="R132" s="24">
        <v>1.5855887999999999E-6</v>
      </c>
    </row>
    <row r="133" spans="1:18" x14ac:dyDescent="0.2">
      <c r="A133" s="13" t="s">
        <v>138</v>
      </c>
      <c r="B133" s="11" t="str">
        <f>VLOOKUP(A133,[2]Feuil1!$A$4:$B$2591,2,FALSE)</f>
        <v>Commotions cérébrales, niveau 4</v>
      </c>
      <c r="C133" s="22">
        <v>4</v>
      </c>
      <c r="D133" s="23">
        <v>5445.8455000000004</v>
      </c>
      <c r="E133" s="22">
        <v>3</v>
      </c>
      <c r="F133" s="23">
        <v>4061.7469999999998</v>
      </c>
      <c r="G133" s="22">
        <v>3</v>
      </c>
      <c r="H133" s="23">
        <v>3880.65</v>
      </c>
      <c r="I133" s="116">
        <v>-0.25415676999999998</v>
      </c>
      <c r="J133" s="116">
        <v>-0.25</v>
      </c>
      <c r="K133" s="116">
        <v>-5.5423590000000002E-3</v>
      </c>
      <c r="L133" s="116">
        <v>-4.4585987000000001E-2</v>
      </c>
      <c r="M133" s="116">
        <v>0</v>
      </c>
      <c r="N133" s="116">
        <v>-4.4585987000000001E-2</v>
      </c>
      <c r="O133" s="24">
        <v>0</v>
      </c>
      <c r="P133" s="24">
        <v>-1.0942E-5</v>
      </c>
      <c r="Q133" s="24">
        <v>4.7740445000000002E-7</v>
      </c>
      <c r="R133" s="24">
        <v>5.7881228000000004E-7</v>
      </c>
    </row>
    <row r="134" spans="1:18" x14ac:dyDescent="0.2">
      <c r="A134" s="13" t="s">
        <v>139</v>
      </c>
      <c r="B134" s="11" t="str">
        <f>VLOOKUP(A134,[2]Feuil1!$A$4:$B$2591,2,FALSE)</f>
        <v>Douleurs chroniques rebelles, niveau 1</v>
      </c>
      <c r="C134" s="22">
        <v>3614</v>
      </c>
      <c r="D134" s="23">
        <v>4071954.8665</v>
      </c>
      <c r="E134" s="22">
        <v>3713</v>
      </c>
      <c r="F134" s="23">
        <v>4170971.0389</v>
      </c>
      <c r="G134" s="22">
        <v>4220</v>
      </c>
      <c r="H134" s="23">
        <v>4738091.1832999997</v>
      </c>
      <c r="I134" s="116">
        <v>2.4316618299999999E-2</v>
      </c>
      <c r="J134" s="116">
        <v>2.73934698E-2</v>
      </c>
      <c r="K134" s="116">
        <v>-2.9948129999999998E-3</v>
      </c>
      <c r="L134" s="116">
        <v>0.1359683726</v>
      </c>
      <c r="M134" s="116">
        <v>0.13654726640000001</v>
      </c>
      <c r="N134" s="116">
        <v>-5.0934400000000001E-4</v>
      </c>
      <c r="O134" s="24">
        <v>-1.8145378E-2</v>
      </c>
      <c r="P134" s="24">
        <v>3.42665807E-2</v>
      </c>
      <c r="Q134" s="24">
        <v>6.7154889999999998E-4</v>
      </c>
      <c r="R134" s="24">
        <v>7.0670260000000001E-4</v>
      </c>
    </row>
    <row r="135" spans="1:18" x14ac:dyDescent="0.2">
      <c r="A135" s="13" t="s">
        <v>140</v>
      </c>
      <c r="B135" s="11" t="str">
        <f>VLOOKUP(A135,[2]Feuil1!$A$4:$B$2591,2,FALSE)</f>
        <v>Douleurs chroniques rebelles, niveau 2</v>
      </c>
      <c r="C135" s="22">
        <v>1346</v>
      </c>
      <c r="D135" s="23">
        <v>2556845.2740000002</v>
      </c>
      <c r="E135" s="22">
        <v>1503</v>
      </c>
      <c r="F135" s="23">
        <v>2843547.0792999999</v>
      </c>
      <c r="G135" s="22">
        <v>1732</v>
      </c>
      <c r="H135" s="23">
        <v>3266449.2363</v>
      </c>
      <c r="I135" s="116">
        <v>0.1121310735</v>
      </c>
      <c r="J135" s="116">
        <v>0.1166419019</v>
      </c>
      <c r="K135" s="116">
        <v>-4.0396369999999996E-3</v>
      </c>
      <c r="L135" s="116">
        <v>0.14872345880000001</v>
      </c>
      <c r="M135" s="116">
        <v>0.15236194280000001</v>
      </c>
      <c r="N135" s="116">
        <v>-3.1574139999999999E-3</v>
      </c>
      <c r="O135" s="24">
        <v>-8.1958410000000006E-3</v>
      </c>
      <c r="P135" s="24">
        <v>2.5552629399999999E-2</v>
      </c>
      <c r="Q135" s="24">
        <v>2.7562149999999999E-4</v>
      </c>
      <c r="R135" s="24">
        <v>4.8720209999999998E-4</v>
      </c>
    </row>
    <row r="136" spans="1:18" x14ac:dyDescent="0.2">
      <c r="A136" s="13" t="s">
        <v>141</v>
      </c>
      <c r="B136" s="11" t="str">
        <f>VLOOKUP(A136,[2]Feuil1!$A$4:$B$2591,2,FALSE)</f>
        <v>Douleurs chroniques rebelles, niveau 3</v>
      </c>
      <c r="C136" s="22">
        <v>516</v>
      </c>
      <c r="D136" s="23">
        <v>1419483.4086</v>
      </c>
      <c r="E136" s="22">
        <v>575</v>
      </c>
      <c r="F136" s="23">
        <v>1649639.9202000001</v>
      </c>
      <c r="G136" s="22">
        <v>751</v>
      </c>
      <c r="H136" s="23">
        <v>2103875.2828000002</v>
      </c>
      <c r="I136" s="116">
        <v>0.1621410368</v>
      </c>
      <c r="J136" s="116">
        <v>0.11434108530000001</v>
      </c>
      <c r="K136" s="116">
        <v>4.2895260900000003E-2</v>
      </c>
      <c r="L136" s="116">
        <v>0.27535424980000001</v>
      </c>
      <c r="M136" s="116">
        <v>0.30608695650000001</v>
      </c>
      <c r="N136" s="116">
        <v>-2.3530367999999999E-2</v>
      </c>
      <c r="O136" s="24">
        <v>-6.2989869999999998E-3</v>
      </c>
      <c r="P136" s="24">
        <v>2.7445846999999999E-2</v>
      </c>
      <c r="Q136" s="24">
        <v>1.195102E-4</v>
      </c>
      <c r="R136" s="24">
        <v>3.138002E-4</v>
      </c>
    </row>
    <row r="137" spans="1:18" x14ac:dyDescent="0.2">
      <c r="A137" s="13" t="s">
        <v>142</v>
      </c>
      <c r="B137" s="11" t="str">
        <f>VLOOKUP(A137,[2]Feuil1!$A$4:$B$2591,2,FALSE)</f>
        <v>Douleurs chroniques rebelles, niveau 4</v>
      </c>
      <c r="C137" s="22">
        <v>142</v>
      </c>
      <c r="D137" s="23">
        <v>568021.81499999994</v>
      </c>
      <c r="E137" s="22">
        <v>163</v>
      </c>
      <c r="F137" s="23">
        <v>649302.48</v>
      </c>
      <c r="G137" s="22">
        <v>203</v>
      </c>
      <c r="H137" s="23">
        <v>803142.54</v>
      </c>
      <c r="I137" s="116">
        <v>0.14309426650000001</v>
      </c>
      <c r="J137" s="116">
        <v>0.14788732390000001</v>
      </c>
      <c r="K137" s="116">
        <v>-4.1755469999999999E-3</v>
      </c>
      <c r="L137" s="116">
        <v>0.23693126819999999</v>
      </c>
      <c r="M137" s="116">
        <v>0.24539877299999999</v>
      </c>
      <c r="N137" s="116">
        <v>-6.7990309999999997E-3</v>
      </c>
      <c r="O137" s="24">
        <v>-1.4315879999999999E-3</v>
      </c>
      <c r="P137" s="24">
        <v>9.2953368999999994E-3</v>
      </c>
      <c r="Q137" s="24">
        <v>3.2304400000000002E-5</v>
      </c>
      <c r="R137" s="24">
        <v>1.197915E-4</v>
      </c>
    </row>
    <row r="138" spans="1:18" ht="22.5" x14ac:dyDescent="0.2">
      <c r="A138" s="13" t="s">
        <v>143</v>
      </c>
      <c r="B138" s="11" t="str">
        <f>VLOOKUP(A138,[2]Feuil1!$A$4:$B$2591,2,FALSE)</f>
        <v>Douleurs chroniques rebelles, très courte durée</v>
      </c>
      <c r="C138" s="22">
        <v>3516</v>
      </c>
      <c r="D138" s="23">
        <v>972002.1</v>
      </c>
      <c r="E138" s="22">
        <v>3913</v>
      </c>
      <c r="F138" s="23">
        <v>1046754.795</v>
      </c>
      <c r="G138" s="22">
        <v>4085</v>
      </c>
      <c r="H138" s="23">
        <v>1103506.0649999999</v>
      </c>
      <c r="I138" s="116">
        <v>7.6905898700000003E-2</v>
      </c>
      <c r="J138" s="116">
        <v>0.1129124005</v>
      </c>
      <c r="K138" s="116">
        <v>-3.2353402000000003E-2</v>
      </c>
      <c r="L138" s="116">
        <v>5.4216393600000003E-2</v>
      </c>
      <c r="M138" s="116">
        <v>4.3956044E-2</v>
      </c>
      <c r="N138" s="116">
        <v>9.8283350000000005E-3</v>
      </c>
      <c r="O138" s="24">
        <v>-6.1558280000000003E-3</v>
      </c>
      <c r="P138" s="24">
        <v>3.42903E-3</v>
      </c>
      <c r="Q138" s="24">
        <v>6.5006570000000004E-4</v>
      </c>
      <c r="R138" s="24">
        <v>1.6459170000000001E-4</v>
      </c>
    </row>
    <row r="139" spans="1:18" x14ac:dyDescent="0.2">
      <c r="A139" s="13" t="s">
        <v>144</v>
      </c>
      <c r="B139" s="11" t="str">
        <f>VLOOKUP(A139,[2]Feuil1!$A$4:$B$2591,2,FALSE)</f>
        <v>Migraines et céphalées, niveau 1</v>
      </c>
      <c r="C139" s="22">
        <v>1329</v>
      </c>
      <c r="D139" s="23">
        <v>704084.8112</v>
      </c>
      <c r="E139" s="22">
        <v>1335</v>
      </c>
      <c r="F139" s="23">
        <v>683674.17969999998</v>
      </c>
      <c r="G139" s="22">
        <v>1450</v>
      </c>
      <c r="H139" s="23">
        <v>712508.16700000002</v>
      </c>
      <c r="I139" s="116">
        <v>-2.8988882000000001E-2</v>
      </c>
      <c r="J139" s="116">
        <v>4.5146726999999998E-3</v>
      </c>
      <c r="K139" s="116">
        <v>-3.3352976999999999E-2</v>
      </c>
      <c r="L139" s="116">
        <v>4.2175042099999997E-2</v>
      </c>
      <c r="M139" s="116">
        <v>8.6142322100000002E-2</v>
      </c>
      <c r="N139" s="116">
        <v>-4.0480219999999997E-2</v>
      </c>
      <c r="O139" s="24">
        <v>-4.1158150000000001E-3</v>
      </c>
      <c r="P139" s="24">
        <v>1.7422096E-3</v>
      </c>
      <c r="Q139" s="24">
        <v>2.3074550000000001E-4</v>
      </c>
      <c r="R139" s="24">
        <v>1.06273E-4</v>
      </c>
    </row>
    <row r="140" spans="1:18" x14ac:dyDescent="0.2">
      <c r="A140" s="13" t="s">
        <v>145</v>
      </c>
      <c r="B140" s="11" t="str">
        <f>VLOOKUP(A140,[2]Feuil1!$A$4:$B$2591,2,FALSE)</f>
        <v>Migraines et céphalées, niveau 2</v>
      </c>
      <c r="C140" s="22">
        <v>226</v>
      </c>
      <c r="D140" s="23">
        <v>237240.4118</v>
      </c>
      <c r="E140" s="22">
        <v>229</v>
      </c>
      <c r="F140" s="23">
        <v>238176.3756</v>
      </c>
      <c r="G140" s="22">
        <v>227</v>
      </c>
      <c r="H140" s="23">
        <v>237169.4768</v>
      </c>
      <c r="I140" s="116">
        <v>3.9452122999999997E-3</v>
      </c>
      <c r="J140" s="116">
        <v>1.32743363E-2</v>
      </c>
      <c r="K140" s="116">
        <v>-9.2069079999999998E-3</v>
      </c>
      <c r="L140" s="116">
        <v>-4.2275339999999998E-3</v>
      </c>
      <c r="M140" s="116">
        <v>-8.7336240000000006E-3</v>
      </c>
      <c r="N140" s="116">
        <v>4.5457913999999997E-3</v>
      </c>
      <c r="O140" s="24">
        <v>7.1579400000000001E-5</v>
      </c>
      <c r="P140" s="24">
        <v>-6.0838999999999998E-5</v>
      </c>
      <c r="Q140" s="24">
        <v>3.6123600000000001E-5</v>
      </c>
      <c r="R140" s="24">
        <v>3.5374599999999998E-5</v>
      </c>
    </row>
    <row r="141" spans="1:18" x14ac:dyDescent="0.2">
      <c r="A141" s="13" t="s">
        <v>146</v>
      </c>
      <c r="B141" s="11" t="str">
        <f>VLOOKUP(A141,[2]Feuil1!$A$4:$B$2591,2,FALSE)</f>
        <v>Migraines et céphalées, niveau 3</v>
      </c>
      <c r="C141" s="22">
        <v>73</v>
      </c>
      <c r="D141" s="23">
        <v>105123.68369999999</v>
      </c>
      <c r="E141" s="22">
        <v>71</v>
      </c>
      <c r="F141" s="23">
        <v>103698.26790000001</v>
      </c>
      <c r="G141" s="22">
        <v>95</v>
      </c>
      <c r="H141" s="23">
        <v>138357.48069999999</v>
      </c>
      <c r="I141" s="116">
        <v>-1.3559415999999999E-2</v>
      </c>
      <c r="J141" s="116">
        <v>-2.739726E-2</v>
      </c>
      <c r="K141" s="116">
        <v>1.4227642299999999E-2</v>
      </c>
      <c r="L141" s="116">
        <v>0.33423135700000001</v>
      </c>
      <c r="M141" s="116">
        <v>0.33802816899999999</v>
      </c>
      <c r="N141" s="116">
        <v>-2.8376170000000002E-3</v>
      </c>
      <c r="O141" s="24">
        <v>-8.5895299999999997E-4</v>
      </c>
      <c r="P141" s="24">
        <v>2.0941817999999999E-3</v>
      </c>
      <c r="Q141" s="24">
        <v>1.5117799999999999E-5</v>
      </c>
      <c r="R141" s="24">
        <v>2.0636500000000001E-5</v>
      </c>
    </row>
    <row r="142" spans="1:18" x14ac:dyDescent="0.2">
      <c r="A142" s="13" t="s">
        <v>147</v>
      </c>
      <c r="B142" s="11" t="str">
        <f>VLOOKUP(A142,[2]Feuil1!$A$4:$B$2591,2,FALSE)</f>
        <v>Migraines et céphalées, niveau 4</v>
      </c>
      <c r="C142" s="22">
        <v>8</v>
      </c>
      <c r="D142" s="23">
        <v>19861.722600000001</v>
      </c>
      <c r="E142" s="22">
        <v>13</v>
      </c>
      <c r="F142" s="23">
        <v>32339.905200000001</v>
      </c>
      <c r="G142" s="22">
        <v>14</v>
      </c>
      <c r="H142" s="23">
        <v>34801.085200000001</v>
      </c>
      <c r="I142" s="116">
        <v>0.62825278809999996</v>
      </c>
      <c r="J142" s="116">
        <v>0.625</v>
      </c>
      <c r="K142" s="116">
        <v>2.0017158000000001E-3</v>
      </c>
      <c r="L142" s="116">
        <v>7.6103500800000001E-2</v>
      </c>
      <c r="M142" s="116">
        <v>7.6923076899999998E-2</v>
      </c>
      <c r="N142" s="116">
        <v>-7.6103499999999997E-4</v>
      </c>
      <c r="O142" s="24">
        <v>-3.5790000000000001E-5</v>
      </c>
      <c r="P142" s="24">
        <v>1.487096E-4</v>
      </c>
      <c r="Q142" s="24">
        <v>2.2278873999999999E-6</v>
      </c>
      <c r="R142" s="24">
        <v>5.1907015000000001E-6</v>
      </c>
    </row>
    <row r="143" spans="1:18" x14ac:dyDescent="0.2">
      <c r="A143" s="13" t="s">
        <v>148</v>
      </c>
      <c r="B143" s="11" t="str">
        <f>VLOOKUP(A143,[2]Feuil1!$A$4:$B$2591,2,FALSE)</f>
        <v>Migraines et céphalées, très courte durée</v>
      </c>
      <c r="C143" s="22">
        <v>1183</v>
      </c>
      <c r="D143" s="23">
        <v>308325.27600000001</v>
      </c>
      <c r="E143" s="22">
        <v>1235</v>
      </c>
      <c r="F143" s="23">
        <v>324877.46159999998</v>
      </c>
      <c r="G143" s="22">
        <v>1432</v>
      </c>
      <c r="H143" s="23">
        <v>373965.10080000001</v>
      </c>
      <c r="I143" s="116">
        <v>5.3684166999999998E-2</v>
      </c>
      <c r="J143" s="116">
        <v>4.3956044E-2</v>
      </c>
      <c r="K143" s="116">
        <v>9.3185178000000004E-3</v>
      </c>
      <c r="L143" s="116">
        <v>0.15109585919999999</v>
      </c>
      <c r="M143" s="116">
        <v>0.15951417000000001</v>
      </c>
      <c r="N143" s="116">
        <v>-7.2602049999999996E-3</v>
      </c>
      <c r="O143" s="24">
        <v>-7.0505710000000003E-3</v>
      </c>
      <c r="P143" s="24">
        <v>2.9659774E-3</v>
      </c>
      <c r="Q143" s="24">
        <v>2.2788109999999999E-4</v>
      </c>
      <c r="R143" s="24">
        <v>5.5778200000000001E-5</v>
      </c>
    </row>
    <row r="144" spans="1:18" x14ac:dyDescent="0.2">
      <c r="A144" s="13" t="s">
        <v>149</v>
      </c>
      <c r="B144" s="11" t="str">
        <f>VLOOKUP(A144,[2]Feuil1!$A$4:$B$2591,2,FALSE)</f>
        <v>Convulsions hyperthermiques, niveau 1</v>
      </c>
      <c r="C144" s="22">
        <v>35</v>
      </c>
      <c r="D144" s="23">
        <v>17638.051200000002</v>
      </c>
      <c r="E144" s="22">
        <v>31</v>
      </c>
      <c r="F144" s="23">
        <v>15705.1818</v>
      </c>
      <c r="G144" s="22">
        <v>42</v>
      </c>
      <c r="H144" s="23">
        <v>20989.6764</v>
      </c>
      <c r="I144" s="116">
        <v>-0.10958520200000001</v>
      </c>
      <c r="J144" s="116">
        <v>-0.114285714</v>
      </c>
      <c r="K144" s="116">
        <v>5.3070302E-3</v>
      </c>
      <c r="L144" s="116">
        <v>0.33648095690000002</v>
      </c>
      <c r="M144" s="116">
        <v>0.35483870969999998</v>
      </c>
      <c r="N144" s="116">
        <v>-1.3549769999999999E-2</v>
      </c>
      <c r="O144" s="24">
        <v>-3.9368699999999999E-4</v>
      </c>
      <c r="P144" s="24">
        <v>3.1930020000000002E-4</v>
      </c>
      <c r="Q144" s="24">
        <v>6.6836623000000001E-6</v>
      </c>
      <c r="R144" s="24">
        <v>3.1306824E-6</v>
      </c>
    </row>
    <row r="145" spans="1:18" x14ac:dyDescent="0.2">
      <c r="A145" s="13" t="s">
        <v>150</v>
      </c>
      <c r="B145" s="11" t="str">
        <f>VLOOKUP(A145,[2]Feuil1!$A$4:$B$2591,2,FALSE)</f>
        <v>Convulsions hyperthermiques, niveau 2</v>
      </c>
      <c r="C145" s="22" t="s">
        <v>3213</v>
      </c>
      <c r="D145" s="23" t="s">
        <v>3213</v>
      </c>
      <c r="E145" s="22">
        <v>1</v>
      </c>
      <c r="F145" s="23">
        <v>2010.91</v>
      </c>
      <c r="G145" s="22">
        <v>1</v>
      </c>
      <c r="H145" s="23">
        <v>2010.91</v>
      </c>
      <c r="I145" s="116" t="s">
        <v>3213</v>
      </c>
      <c r="J145" s="116" t="s">
        <v>3213</v>
      </c>
      <c r="K145" s="116" t="s">
        <v>3213</v>
      </c>
      <c r="L145" s="116">
        <v>0</v>
      </c>
      <c r="M145" s="116">
        <v>0</v>
      </c>
      <c r="N145" s="116">
        <v>0</v>
      </c>
      <c r="O145" s="24">
        <v>0</v>
      </c>
      <c r="P145" s="24">
        <v>0</v>
      </c>
      <c r="Q145" s="24">
        <v>1.5913482000000001E-7</v>
      </c>
      <c r="R145" s="24">
        <v>2.9993414E-7</v>
      </c>
    </row>
    <row r="146" spans="1:18" x14ac:dyDescent="0.2">
      <c r="A146" s="13" t="s">
        <v>151</v>
      </c>
      <c r="B146" s="11" t="str">
        <f>VLOOKUP(A146,[2]Feuil1!$A$4:$B$2591,2,FALSE)</f>
        <v>Convulsions hyperthermiques, niveau 3</v>
      </c>
      <c r="C146" s="22">
        <v>1</v>
      </c>
      <c r="D146" s="23">
        <v>2218.87</v>
      </c>
      <c r="E146" s="22">
        <v>1</v>
      </c>
      <c r="F146" s="23">
        <v>2218.87</v>
      </c>
      <c r="G146" s="22" t="s">
        <v>3213</v>
      </c>
      <c r="H146" s="23" t="s">
        <v>3213</v>
      </c>
      <c r="I146" s="116">
        <v>0</v>
      </c>
      <c r="J146" s="116">
        <v>0</v>
      </c>
      <c r="K146" s="116">
        <v>0</v>
      </c>
      <c r="L146" s="116" t="s">
        <v>3213</v>
      </c>
      <c r="M146" s="116" t="s">
        <v>3213</v>
      </c>
      <c r="N146" s="116" t="s">
        <v>3213</v>
      </c>
      <c r="O146" s="24" t="s">
        <v>3213</v>
      </c>
      <c r="P146" s="24" t="s">
        <v>3213</v>
      </c>
      <c r="Q146" s="24" t="s">
        <v>3213</v>
      </c>
      <c r="R146" s="24" t="s">
        <v>3214</v>
      </c>
    </row>
    <row r="147" spans="1:18" x14ac:dyDescent="0.2">
      <c r="A147" s="13" t="s">
        <v>152</v>
      </c>
      <c r="B147" s="11" t="str">
        <f>VLOOKUP(A147,[2]Feuil1!$A$4:$B$2591,2,FALSE)</f>
        <v>Convulsions hyperthermiques, niveau 4</v>
      </c>
      <c r="C147" s="22">
        <v>1</v>
      </c>
      <c r="D147" s="23">
        <v>4891.9399999999996</v>
      </c>
      <c r="E147" s="22" t="s">
        <v>3213</v>
      </c>
      <c r="F147" s="23" t="s">
        <v>3213</v>
      </c>
      <c r="G147" s="22">
        <v>1</v>
      </c>
      <c r="H147" s="23">
        <v>4891.9399999999996</v>
      </c>
      <c r="I147" s="116" t="s">
        <v>3213</v>
      </c>
      <c r="J147" s="116" t="s">
        <v>3213</v>
      </c>
      <c r="K147" s="116" t="s">
        <v>3213</v>
      </c>
      <c r="L147" s="116" t="s">
        <v>3213</v>
      </c>
      <c r="M147" s="116" t="s">
        <v>3213</v>
      </c>
      <c r="N147" s="116" t="s">
        <v>3213</v>
      </c>
      <c r="O147" s="24" t="s">
        <v>3213</v>
      </c>
      <c r="P147" s="24" t="s">
        <v>3213</v>
      </c>
      <c r="Q147" s="24">
        <v>1.5913482000000001E-7</v>
      </c>
      <c r="R147" s="24">
        <v>7.2964966000000001E-7</v>
      </c>
    </row>
    <row r="148" spans="1:18" x14ac:dyDescent="0.2">
      <c r="A148" s="13" t="s">
        <v>153</v>
      </c>
      <c r="B148" s="11" t="str">
        <f>VLOOKUP(A148,[2]Feuil1!$A$4:$B$2591,2,FALSE)</f>
        <v>Epilepsie, âge inférieur à 18 ans, niveau 1</v>
      </c>
      <c r="C148" s="22">
        <v>12</v>
      </c>
      <c r="D148" s="23">
        <v>9276.3984999999993</v>
      </c>
      <c r="E148" s="22">
        <v>10</v>
      </c>
      <c r="F148" s="23">
        <v>7746.9840000000004</v>
      </c>
      <c r="G148" s="22">
        <v>5</v>
      </c>
      <c r="H148" s="23">
        <v>3842.75</v>
      </c>
      <c r="I148" s="116">
        <v>-0.16487158199999999</v>
      </c>
      <c r="J148" s="116">
        <v>-0.16666666699999999</v>
      </c>
      <c r="K148" s="116">
        <v>2.1541010999999999E-3</v>
      </c>
      <c r="L148" s="116">
        <v>-0.503968254</v>
      </c>
      <c r="M148" s="116">
        <v>-0.5</v>
      </c>
      <c r="N148" s="116">
        <v>-7.9365080000000001E-3</v>
      </c>
      <c r="O148" s="24">
        <v>1.7894849999999999E-4</v>
      </c>
      <c r="P148" s="24">
        <v>-2.3590199999999999E-4</v>
      </c>
      <c r="Q148" s="24">
        <v>7.9567407999999995E-7</v>
      </c>
      <c r="R148" s="24">
        <v>5.7315936999999997E-7</v>
      </c>
    </row>
    <row r="149" spans="1:18" x14ac:dyDescent="0.2">
      <c r="A149" s="13" t="s">
        <v>154</v>
      </c>
      <c r="B149" s="11" t="str">
        <f>VLOOKUP(A149,[2]Feuil1!$A$4:$B$2591,2,FALSE)</f>
        <v>Epilepsie, âge inférieur à 18 ans, niveau 2</v>
      </c>
      <c r="C149" s="22">
        <v>1</v>
      </c>
      <c r="D149" s="23">
        <v>1915.8778</v>
      </c>
      <c r="E149" s="22">
        <v>3</v>
      </c>
      <c r="F149" s="23">
        <v>5496.9578000000001</v>
      </c>
      <c r="G149" s="22">
        <v>3</v>
      </c>
      <c r="H149" s="23">
        <v>5371.62</v>
      </c>
      <c r="I149" s="116">
        <v>1.8691588785</v>
      </c>
      <c r="J149" s="116">
        <v>2</v>
      </c>
      <c r="K149" s="116">
        <v>-4.3613707000000002E-2</v>
      </c>
      <c r="L149" s="116">
        <v>-2.2801302999999998E-2</v>
      </c>
      <c r="M149" s="116">
        <v>0</v>
      </c>
      <c r="N149" s="116">
        <v>-2.2801302999999998E-2</v>
      </c>
      <c r="O149" s="24">
        <v>0</v>
      </c>
      <c r="P149" s="24">
        <v>-7.5731709999999996E-6</v>
      </c>
      <c r="Q149" s="24">
        <v>4.7740445000000002E-7</v>
      </c>
      <c r="R149" s="24">
        <v>8.0119558000000001E-7</v>
      </c>
    </row>
    <row r="150" spans="1:18" ht="22.5" x14ac:dyDescent="0.2">
      <c r="A150" s="13" t="s">
        <v>155</v>
      </c>
      <c r="B150" s="11" t="str">
        <f>VLOOKUP(A150,[2]Feuil1!$A$4:$B$2591,2,FALSE)</f>
        <v>Epilepsie, âge inférieur à 18 ans, très courte durée</v>
      </c>
      <c r="C150" s="22">
        <v>49</v>
      </c>
      <c r="D150" s="23">
        <v>14379.7335</v>
      </c>
      <c r="E150" s="22">
        <v>34</v>
      </c>
      <c r="F150" s="23">
        <v>9834.3989999999994</v>
      </c>
      <c r="G150" s="22">
        <v>37</v>
      </c>
      <c r="H150" s="23">
        <v>10881.342000000001</v>
      </c>
      <c r="I150" s="116">
        <v>-0.31609309699999999</v>
      </c>
      <c r="J150" s="116">
        <v>-0.30612244900000002</v>
      </c>
      <c r="K150" s="116">
        <v>-1.4369464E-2</v>
      </c>
      <c r="L150" s="116">
        <v>0.1064572426</v>
      </c>
      <c r="M150" s="116">
        <v>8.82352941E-2</v>
      </c>
      <c r="N150" s="116">
        <v>1.6744493199999998E-2</v>
      </c>
      <c r="O150" s="24">
        <v>-1.0736899999999999E-4</v>
      </c>
      <c r="P150" s="24">
        <v>6.3258500000000004E-5</v>
      </c>
      <c r="Q150" s="24">
        <v>5.8879881999999998E-6</v>
      </c>
      <c r="R150" s="24">
        <v>1.6229895999999999E-6</v>
      </c>
    </row>
    <row r="151" spans="1:18" ht="22.5" x14ac:dyDescent="0.2">
      <c r="A151" s="13" t="s">
        <v>156</v>
      </c>
      <c r="B151" s="11" t="str">
        <f>VLOOKUP(A151,[2]Feuil1!$A$4:$B$2591,2,FALSE)</f>
        <v>Epilepsie, âge supérieur à 17 ans, niveau 1</v>
      </c>
      <c r="C151" s="22">
        <v>384</v>
      </c>
      <c r="D151" s="23">
        <v>246240.7862</v>
      </c>
      <c r="E151" s="22">
        <v>399</v>
      </c>
      <c r="F151" s="23">
        <v>256744.23439999999</v>
      </c>
      <c r="G151" s="22">
        <v>353</v>
      </c>
      <c r="H151" s="23">
        <v>222678.27650000001</v>
      </c>
      <c r="I151" s="116">
        <v>4.2655192799999998E-2</v>
      </c>
      <c r="J151" s="116">
        <v>3.90625E-2</v>
      </c>
      <c r="K151" s="116">
        <v>3.4576290999999999E-3</v>
      </c>
      <c r="L151" s="116">
        <v>-0.132684412</v>
      </c>
      <c r="M151" s="116">
        <v>-0.115288221</v>
      </c>
      <c r="N151" s="116">
        <v>-1.9663118E-2</v>
      </c>
      <c r="O151" s="24">
        <v>1.6463262000000001E-3</v>
      </c>
      <c r="P151" s="24">
        <v>-2.058336E-3</v>
      </c>
      <c r="Q151" s="24">
        <v>5.6174600000000003E-5</v>
      </c>
      <c r="R151" s="24">
        <v>3.3213200000000002E-5</v>
      </c>
    </row>
    <row r="152" spans="1:18" ht="22.5" x14ac:dyDescent="0.2">
      <c r="A152" s="13" t="s">
        <v>157</v>
      </c>
      <c r="B152" s="11" t="str">
        <f>VLOOKUP(A152,[2]Feuil1!$A$4:$B$2591,2,FALSE)</f>
        <v>Epilepsie, âge supérieur à 17 ans, niveau 2</v>
      </c>
      <c r="C152" s="22">
        <v>450</v>
      </c>
      <c r="D152" s="23">
        <v>800985.67370000004</v>
      </c>
      <c r="E152" s="22">
        <v>497</v>
      </c>
      <c r="F152" s="23">
        <v>891927.06209999998</v>
      </c>
      <c r="G152" s="22">
        <v>411</v>
      </c>
      <c r="H152" s="23">
        <v>733117.26529999997</v>
      </c>
      <c r="I152" s="116">
        <v>0.1135368476</v>
      </c>
      <c r="J152" s="116">
        <v>0.1044444444</v>
      </c>
      <c r="K152" s="116">
        <v>8.2325582000000001E-3</v>
      </c>
      <c r="L152" s="116">
        <v>-0.178052448</v>
      </c>
      <c r="M152" s="116">
        <v>-0.17303822899999999</v>
      </c>
      <c r="N152" s="116">
        <v>-6.0634219999999997E-3</v>
      </c>
      <c r="O152" s="24">
        <v>3.0779141999999998E-3</v>
      </c>
      <c r="P152" s="24">
        <v>-9.5956189999999997E-3</v>
      </c>
      <c r="Q152" s="24">
        <v>6.54044E-5</v>
      </c>
      <c r="R152" s="24">
        <v>1.09347E-4</v>
      </c>
    </row>
    <row r="153" spans="1:18" ht="22.5" x14ac:dyDescent="0.2">
      <c r="A153" s="13" t="s">
        <v>158</v>
      </c>
      <c r="B153" s="11" t="str">
        <f>VLOOKUP(A153,[2]Feuil1!$A$4:$B$2591,2,FALSE)</f>
        <v>Epilepsie, âge supérieur à 17 ans, niveau 3</v>
      </c>
      <c r="C153" s="22">
        <v>182</v>
      </c>
      <c r="D153" s="23">
        <v>420740.5906</v>
      </c>
      <c r="E153" s="22">
        <v>199</v>
      </c>
      <c r="F153" s="23">
        <v>459818.54489999998</v>
      </c>
      <c r="G153" s="22">
        <v>219</v>
      </c>
      <c r="H153" s="23">
        <v>507272.67729999998</v>
      </c>
      <c r="I153" s="116">
        <v>9.28789738E-2</v>
      </c>
      <c r="J153" s="116">
        <v>9.3406593400000001E-2</v>
      </c>
      <c r="K153" s="116">
        <v>-4.82547E-4</v>
      </c>
      <c r="L153" s="116">
        <v>0.10320186720000001</v>
      </c>
      <c r="M153" s="116">
        <v>0.1005025126</v>
      </c>
      <c r="N153" s="116">
        <v>2.4528381999999998E-3</v>
      </c>
      <c r="O153" s="24">
        <v>-7.1579399999999996E-4</v>
      </c>
      <c r="P153" s="24">
        <v>2.8672774999999998E-3</v>
      </c>
      <c r="Q153" s="24">
        <v>3.4850500000000001E-5</v>
      </c>
      <c r="R153" s="24">
        <v>7.5661500000000001E-5</v>
      </c>
    </row>
    <row r="154" spans="1:18" ht="22.5" x14ac:dyDescent="0.2">
      <c r="A154" s="13" t="s">
        <v>159</v>
      </c>
      <c r="B154" s="11" t="str">
        <f>VLOOKUP(A154,[2]Feuil1!$A$4:$B$2591,2,FALSE)</f>
        <v>Epilepsie, âge supérieur à 17 ans, niveau 4</v>
      </c>
      <c r="C154" s="22">
        <v>73</v>
      </c>
      <c r="D154" s="23">
        <v>262539.0491</v>
      </c>
      <c r="E154" s="22">
        <v>79</v>
      </c>
      <c r="F154" s="23">
        <v>282553.29430000001</v>
      </c>
      <c r="G154" s="22">
        <v>88</v>
      </c>
      <c r="H154" s="23">
        <v>309721.6102</v>
      </c>
      <c r="I154" s="116">
        <v>7.6233403300000002E-2</v>
      </c>
      <c r="J154" s="116">
        <v>8.2191780800000003E-2</v>
      </c>
      <c r="K154" s="116">
        <v>-5.5058429999999998E-3</v>
      </c>
      <c r="L154" s="116">
        <v>9.6152890300000002E-2</v>
      </c>
      <c r="M154" s="116">
        <v>0.11392405059999999</v>
      </c>
      <c r="N154" s="116">
        <v>-1.5953655000000001E-2</v>
      </c>
      <c r="O154" s="24">
        <v>-3.2210700000000002E-4</v>
      </c>
      <c r="P154" s="24">
        <v>1.6415662E-3</v>
      </c>
      <c r="Q154" s="24">
        <v>1.40039E-5</v>
      </c>
      <c r="R154" s="24">
        <v>4.6196000000000003E-5</v>
      </c>
    </row>
    <row r="155" spans="1:18" ht="22.5" x14ac:dyDescent="0.2">
      <c r="A155" s="13" t="s">
        <v>160</v>
      </c>
      <c r="B155" s="11" t="str">
        <f>VLOOKUP(A155,[2]Feuil1!$A$4:$B$2591,2,FALSE)</f>
        <v>Epilepsie, âge supérieur à 17 ans, très courte durée</v>
      </c>
      <c r="C155" s="22">
        <v>596</v>
      </c>
      <c r="D155" s="23">
        <v>181125.56349999999</v>
      </c>
      <c r="E155" s="22">
        <v>636</v>
      </c>
      <c r="F155" s="23">
        <v>193927.15650000001</v>
      </c>
      <c r="G155" s="22">
        <v>622</v>
      </c>
      <c r="H155" s="23">
        <v>189301.546</v>
      </c>
      <c r="I155" s="116">
        <v>7.0678002300000001E-2</v>
      </c>
      <c r="J155" s="116">
        <v>6.7114093999999999E-2</v>
      </c>
      <c r="K155" s="116">
        <v>3.3397632E-3</v>
      </c>
      <c r="L155" s="116">
        <v>-2.3852308999999999E-2</v>
      </c>
      <c r="M155" s="116">
        <v>-2.2012579000000001E-2</v>
      </c>
      <c r="N155" s="116">
        <v>-1.881139E-3</v>
      </c>
      <c r="O155" s="24">
        <v>5.0105579999999998E-4</v>
      </c>
      <c r="P155" s="24">
        <v>-2.7948900000000001E-4</v>
      </c>
      <c r="Q155" s="24">
        <v>9.8981900000000002E-5</v>
      </c>
      <c r="R155" s="24">
        <v>2.8235E-5</v>
      </c>
    </row>
    <row r="156" spans="1:18" ht="22.5" x14ac:dyDescent="0.2">
      <c r="A156" s="13" t="s">
        <v>161</v>
      </c>
      <c r="B156" s="11" t="str">
        <f>VLOOKUP(A156,[2]Feuil1!$A$4:$B$2591,2,FALSE)</f>
        <v>Tumeurs malignes du système nerveux, niveau 1</v>
      </c>
      <c r="C156" s="22">
        <v>338</v>
      </c>
      <c r="D156" s="23">
        <v>734160.16059999994</v>
      </c>
      <c r="E156" s="22">
        <v>320</v>
      </c>
      <c r="F156" s="23">
        <v>697304.93700000003</v>
      </c>
      <c r="G156" s="22">
        <v>303</v>
      </c>
      <c r="H156" s="23">
        <v>660614.27170000004</v>
      </c>
      <c r="I156" s="116">
        <v>-5.0200521999999997E-2</v>
      </c>
      <c r="J156" s="116">
        <v>-5.3254438000000001E-2</v>
      </c>
      <c r="K156" s="116">
        <v>3.2256982E-3</v>
      </c>
      <c r="L156" s="116">
        <v>-5.2617819000000003E-2</v>
      </c>
      <c r="M156" s="116">
        <v>-5.3124999999999999E-2</v>
      </c>
      <c r="N156" s="116">
        <v>5.3563619999999999E-4</v>
      </c>
      <c r="O156" s="24">
        <v>6.0842489999999997E-4</v>
      </c>
      <c r="P156" s="24">
        <v>-2.2169260000000001E-3</v>
      </c>
      <c r="Q156" s="24">
        <v>4.8217799999999998E-5</v>
      </c>
      <c r="R156" s="24">
        <v>9.8532900000000007E-5</v>
      </c>
    </row>
    <row r="157" spans="1:18" ht="22.5" x14ac:dyDescent="0.2">
      <c r="A157" s="13" t="s">
        <v>162</v>
      </c>
      <c r="B157" s="11" t="str">
        <f>VLOOKUP(A157,[2]Feuil1!$A$4:$B$2591,2,FALSE)</f>
        <v>Tumeurs malignes du système nerveux, niveau 2</v>
      </c>
      <c r="C157" s="22">
        <v>349</v>
      </c>
      <c r="D157" s="23">
        <v>1198913.6353</v>
      </c>
      <c r="E157" s="22">
        <v>321</v>
      </c>
      <c r="F157" s="23">
        <v>1102532.6140999999</v>
      </c>
      <c r="G157" s="22">
        <v>378</v>
      </c>
      <c r="H157" s="23">
        <v>1302140.4487000001</v>
      </c>
      <c r="I157" s="116">
        <v>-8.0390295000000001E-2</v>
      </c>
      <c r="J157" s="116">
        <v>-8.0229226000000001E-2</v>
      </c>
      <c r="K157" s="116">
        <v>-1.75119E-4</v>
      </c>
      <c r="L157" s="116">
        <v>0.1810448345</v>
      </c>
      <c r="M157" s="116">
        <v>0.1775700935</v>
      </c>
      <c r="N157" s="116">
        <v>2.9507721E-3</v>
      </c>
      <c r="O157" s="24">
        <v>-2.0400129999999998E-3</v>
      </c>
      <c r="P157" s="24">
        <v>1.2060721199999999E-2</v>
      </c>
      <c r="Q157" s="24">
        <v>6.0152999999999998E-5</v>
      </c>
      <c r="R157" s="24">
        <v>1.9421870000000001E-4</v>
      </c>
    </row>
    <row r="158" spans="1:18" ht="22.5" x14ac:dyDescent="0.2">
      <c r="A158" s="13" t="s">
        <v>163</v>
      </c>
      <c r="B158" s="11" t="str">
        <f>VLOOKUP(A158,[2]Feuil1!$A$4:$B$2591,2,FALSE)</f>
        <v>Tumeurs malignes du système nerveux, niveau 3</v>
      </c>
      <c r="C158" s="22">
        <v>444</v>
      </c>
      <c r="D158" s="23">
        <v>2085467.7398000001</v>
      </c>
      <c r="E158" s="22">
        <v>433</v>
      </c>
      <c r="F158" s="23">
        <v>1998038.442</v>
      </c>
      <c r="G158" s="22">
        <v>501</v>
      </c>
      <c r="H158" s="23">
        <v>2323544.1252000001</v>
      </c>
      <c r="I158" s="116">
        <v>-4.1923111999999998E-2</v>
      </c>
      <c r="J158" s="116">
        <v>-2.4774774999999999E-2</v>
      </c>
      <c r="K158" s="116">
        <v>-1.7583976000000001E-2</v>
      </c>
      <c r="L158" s="116">
        <v>0.1629126229</v>
      </c>
      <c r="M158" s="116">
        <v>0.15704387989999999</v>
      </c>
      <c r="N158" s="116">
        <v>5.0721869999999997E-3</v>
      </c>
      <c r="O158" s="24">
        <v>-2.4337E-3</v>
      </c>
      <c r="P158" s="24">
        <v>1.9667731500000001E-2</v>
      </c>
      <c r="Q158" s="24">
        <v>7.9726499999999996E-5</v>
      </c>
      <c r="R158" s="24">
        <v>3.4656459999999999E-4</v>
      </c>
    </row>
    <row r="159" spans="1:18" ht="22.5" x14ac:dyDescent="0.2">
      <c r="A159" s="13" t="s">
        <v>164</v>
      </c>
      <c r="B159" s="11" t="str">
        <f>VLOOKUP(A159,[2]Feuil1!$A$4:$B$2591,2,FALSE)</f>
        <v>Tumeurs malignes du système nerveux, niveau 4</v>
      </c>
      <c r="C159" s="22">
        <v>314</v>
      </c>
      <c r="D159" s="23">
        <v>2401290.0107999998</v>
      </c>
      <c r="E159" s="22">
        <v>326</v>
      </c>
      <c r="F159" s="23">
        <v>2455527.0811000001</v>
      </c>
      <c r="G159" s="22">
        <v>385</v>
      </c>
      <c r="H159" s="23">
        <v>2966324.5469</v>
      </c>
      <c r="I159" s="116">
        <v>2.2586638900000001E-2</v>
      </c>
      <c r="J159" s="116">
        <v>3.8216560500000003E-2</v>
      </c>
      <c r="K159" s="116">
        <v>-1.5054586999999999E-2</v>
      </c>
      <c r="L159" s="116">
        <v>0.20801947970000001</v>
      </c>
      <c r="M159" s="116">
        <v>0.1809815951</v>
      </c>
      <c r="N159" s="116">
        <v>2.2894416599999998E-2</v>
      </c>
      <c r="O159" s="24">
        <v>-2.1115919999999998E-3</v>
      </c>
      <c r="P159" s="24">
        <v>3.08634471E-2</v>
      </c>
      <c r="Q159" s="24">
        <v>6.1266900000000001E-5</v>
      </c>
      <c r="R159" s="24">
        <v>4.4243750000000001E-4</v>
      </c>
    </row>
    <row r="160" spans="1:18" ht="22.5" x14ac:dyDescent="0.2">
      <c r="A160" s="13" t="s">
        <v>165</v>
      </c>
      <c r="B160" s="11" t="str">
        <f>VLOOKUP(A160,[2]Feuil1!$A$4:$B$2591,2,FALSE)</f>
        <v>Tumeurs malignes du système nerveux, très courte durée</v>
      </c>
      <c r="C160" s="22">
        <v>108</v>
      </c>
      <c r="D160" s="23">
        <v>26348.6898</v>
      </c>
      <c r="E160" s="22">
        <v>125</v>
      </c>
      <c r="F160" s="23">
        <v>30499.051500000001</v>
      </c>
      <c r="G160" s="22">
        <v>93</v>
      </c>
      <c r="H160" s="23">
        <v>22682.097900000001</v>
      </c>
      <c r="I160" s="116">
        <v>0.15751681510000001</v>
      </c>
      <c r="J160" s="116">
        <v>0.1574074074</v>
      </c>
      <c r="K160" s="116">
        <v>9.4528299999999994E-5</v>
      </c>
      <c r="L160" s="116">
        <v>-0.25630153100000003</v>
      </c>
      <c r="M160" s="116">
        <v>-0.25600000000000001</v>
      </c>
      <c r="N160" s="116">
        <v>-4.05284E-4</v>
      </c>
      <c r="O160" s="24">
        <v>1.1452704E-3</v>
      </c>
      <c r="P160" s="24">
        <v>-4.7231699999999998E-4</v>
      </c>
      <c r="Q160" s="24">
        <v>1.47995E-5</v>
      </c>
      <c r="R160" s="24">
        <v>3.3831129000000001E-6</v>
      </c>
    </row>
    <row r="161" spans="1:18" ht="22.5" x14ac:dyDescent="0.2">
      <c r="A161" s="13" t="s">
        <v>166</v>
      </c>
      <c r="B161" s="11" t="str">
        <f>VLOOKUP(A161,[2]Feuil1!$A$4:$B$2591,2,FALSE)</f>
        <v>Autres tumeurs du système nerveux, niveau 1</v>
      </c>
      <c r="C161" s="22">
        <v>116</v>
      </c>
      <c r="D161" s="23">
        <v>122610.9981</v>
      </c>
      <c r="E161" s="22">
        <v>107</v>
      </c>
      <c r="F161" s="23">
        <v>110441.0316</v>
      </c>
      <c r="G161" s="22">
        <v>81</v>
      </c>
      <c r="H161" s="23">
        <v>85749.714300000007</v>
      </c>
      <c r="I161" s="116">
        <v>-9.9256728000000002E-2</v>
      </c>
      <c r="J161" s="116">
        <v>-7.7586207000000004E-2</v>
      </c>
      <c r="K161" s="116">
        <v>-2.3493275000000001E-2</v>
      </c>
      <c r="L161" s="116">
        <v>-0.223570144</v>
      </c>
      <c r="M161" s="116">
        <v>-0.242990654</v>
      </c>
      <c r="N161" s="116">
        <v>2.56542547E-2</v>
      </c>
      <c r="O161" s="24">
        <v>9.3053220000000004E-4</v>
      </c>
      <c r="P161" s="24">
        <v>-1.4919009999999999E-3</v>
      </c>
      <c r="Q161" s="24">
        <v>1.28899E-5</v>
      </c>
      <c r="R161" s="24">
        <v>1.2789899999999999E-5</v>
      </c>
    </row>
    <row r="162" spans="1:18" ht="22.5" x14ac:dyDescent="0.2">
      <c r="A162" s="13" t="s">
        <v>167</v>
      </c>
      <c r="B162" s="11" t="str">
        <f>VLOOKUP(A162,[2]Feuil1!$A$4:$B$2591,2,FALSE)</f>
        <v>Autres tumeurs du système nerveux, niveau 2</v>
      </c>
      <c r="C162" s="22">
        <v>47</v>
      </c>
      <c r="D162" s="23">
        <v>96094.345199999996</v>
      </c>
      <c r="E162" s="22">
        <v>62</v>
      </c>
      <c r="F162" s="23">
        <v>137803.95619999999</v>
      </c>
      <c r="G162" s="22">
        <v>52</v>
      </c>
      <c r="H162" s="23">
        <v>118484.5465</v>
      </c>
      <c r="I162" s="116">
        <v>0.43404854790000003</v>
      </c>
      <c r="J162" s="116">
        <v>0.31914893620000001</v>
      </c>
      <c r="K162" s="116">
        <v>8.7101318600000005E-2</v>
      </c>
      <c r="L162" s="116">
        <v>-0.14019488399999999</v>
      </c>
      <c r="M162" s="116">
        <v>-0.16129032300000001</v>
      </c>
      <c r="N162" s="116">
        <v>2.51522533E-2</v>
      </c>
      <c r="O162" s="24">
        <v>3.5789699999999998E-4</v>
      </c>
      <c r="P162" s="24">
        <v>-1.167319E-3</v>
      </c>
      <c r="Q162" s="24">
        <v>8.2750104E-6</v>
      </c>
      <c r="R162" s="24">
        <v>1.76724E-5</v>
      </c>
    </row>
    <row r="163" spans="1:18" ht="22.5" x14ac:dyDescent="0.2">
      <c r="A163" s="13" t="s">
        <v>168</v>
      </c>
      <c r="B163" s="11" t="str">
        <f>VLOOKUP(A163,[2]Feuil1!$A$4:$B$2591,2,FALSE)</f>
        <v>Autres tumeurs du système nerveux, niveau 3</v>
      </c>
      <c r="C163" s="22">
        <v>25</v>
      </c>
      <c r="D163" s="23">
        <v>84543.630399999995</v>
      </c>
      <c r="E163" s="22">
        <v>33</v>
      </c>
      <c r="F163" s="23">
        <v>107962.91220000001</v>
      </c>
      <c r="G163" s="22">
        <v>26</v>
      </c>
      <c r="H163" s="23">
        <v>85269.455700000006</v>
      </c>
      <c r="I163" s="116">
        <v>0.27700823460000001</v>
      </c>
      <c r="J163" s="116">
        <v>0.32</v>
      </c>
      <c r="K163" s="116">
        <v>-3.2569518999999998E-2</v>
      </c>
      <c r="L163" s="116">
        <v>-0.21019678</v>
      </c>
      <c r="M163" s="116">
        <v>-0.212121212</v>
      </c>
      <c r="N163" s="116">
        <v>2.4425484999999999E-3</v>
      </c>
      <c r="O163" s="24">
        <v>2.5052789999999999E-4</v>
      </c>
      <c r="P163" s="24">
        <v>-1.3711859999999999E-3</v>
      </c>
      <c r="Q163" s="24">
        <v>4.1375052E-6</v>
      </c>
      <c r="R163" s="24">
        <v>1.27182E-5</v>
      </c>
    </row>
    <row r="164" spans="1:18" ht="22.5" x14ac:dyDescent="0.2">
      <c r="A164" s="13" t="s">
        <v>169</v>
      </c>
      <c r="B164" s="11" t="str">
        <f>VLOOKUP(A164,[2]Feuil1!$A$4:$B$2591,2,FALSE)</f>
        <v>Autres tumeurs du système nerveux, niveau 4</v>
      </c>
      <c r="C164" s="22">
        <v>19</v>
      </c>
      <c r="D164" s="23">
        <v>92191.987800000003</v>
      </c>
      <c r="E164" s="22">
        <v>10</v>
      </c>
      <c r="F164" s="23">
        <v>48295.546199999997</v>
      </c>
      <c r="G164" s="22">
        <v>18</v>
      </c>
      <c r="H164" s="23">
        <v>85806.190799999997</v>
      </c>
      <c r="I164" s="116">
        <v>-0.47614161100000002</v>
      </c>
      <c r="J164" s="116">
        <v>-0.47368421100000002</v>
      </c>
      <c r="K164" s="116">
        <v>-4.6690610000000004E-3</v>
      </c>
      <c r="L164" s="116">
        <v>0.77668952010000003</v>
      </c>
      <c r="M164" s="116">
        <v>0.8</v>
      </c>
      <c r="N164" s="116">
        <v>-1.2950267E-2</v>
      </c>
      <c r="O164" s="24">
        <v>-2.8631799999999998E-4</v>
      </c>
      <c r="P164" s="24">
        <v>2.2664713E-3</v>
      </c>
      <c r="Q164" s="24">
        <v>2.8644266999999999E-6</v>
      </c>
      <c r="R164" s="24">
        <v>1.2798300000000001E-5</v>
      </c>
    </row>
    <row r="165" spans="1:18" ht="22.5" x14ac:dyDescent="0.2">
      <c r="A165" s="13" t="s">
        <v>170</v>
      </c>
      <c r="B165" s="11" t="str">
        <f>VLOOKUP(A165,[2]Feuil1!$A$4:$B$2591,2,FALSE)</f>
        <v>Autres tumeurs du système nerveux, très courte durée</v>
      </c>
      <c r="C165" s="22">
        <v>80</v>
      </c>
      <c r="D165" s="23">
        <v>21527.889599999999</v>
      </c>
      <c r="E165" s="22">
        <v>85</v>
      </c>
      <c r="F165" s="23">
        <v>22897.702799999999</v>
      </c>
      <c r="G165" s="22">
        <v>79</v>
      </c>
      <c r="H165" s="23">
        <v>21201.8688</v>
      </c>
      <c r="I165" s="116">
        <v>6.3629701999999996E-2</v>
      </c>
      <c r="J165" s="116">
        <v>6.25E-2</v>
      </c>
      <c r="K165" s="116">
        <v>1.0632489E-3</v>
      </c>
      <c r="L165" s="116">
        <v>-7.4061316000000002E-2</v>
      </c>
      <c r="M165" s="116">
        <v>-7.0588234999999999E-2</v>
      </c>
      <c r="N165" s="116">
        <v>-3.7368589999999999E-3</v>
      </c>
      <c r="O165" s="24">
        <v>2.147382E-4</v>
      </c>
      <c r="P165" s="24">
        <v>-1.02466E-4</v>
      </c>
      <c r="Q165" s="24">
        <v>1.25717E-5</v>
      </c>
      <c r="R165" s="24">
        <v>3.1623316000000001E-6</v>
      </c>
    </row>
    <row r="166" spans="1:18" x14ac:dyDescent="0.2">
      <c r="A166" s="13" t="s">
        <v>171</v>
      </c>
      <c r="B166" s="11" t="str">
        <f>VLOOKUP(A166,[2]Feuil1!$A$4:$B$2591,2,FALSE)</f>
        <v>Hydrocéphalies, niveau 1</v>
      </c>
      <c r="C166" s="22">
        <v>204</v>
      </c>
      <c r="D166" s="23">
        <v>153958.56880000001</v>
      </c>
      <c r="E166" s="22">
        <v>175</v>
      </c>
      <c r="F166" s="23">
        <v>129560.9338</v>
      </c>
      <c r="G166" s="22">
        <v>167</v>
      </c>
      <c r="H166" s="23">
        <v>125010.06419999999</v>
      </c>
      <c r="I166" s="116">
        <v>-0.158468835</v>
      </c>
      <c r="J166" s="116">
        <v>-0.14215686299999999</v>
      </c>
      <c r="K166" s="116">
        <v>-1.9015099000000001E-2</v>
      </c>
      <c r="L166" s="116">
        <v>-3.5125323E-2</v>
      </c>
      <c r="M166" s="116">
        <v>-4.5714286E-2</v>
      </c>
      <c r="N166" s="116">
        <v>1.10962188E-2</v>
      </c>
      <c r="O166" s="24">
        <v>2.863176E-4</v>
      </c>
      <c r="P166" s="24">
        <v>-2.7497300000000003E-4</v>
      </c>
      <c r="Q166" s="24">
        <v>2.65755E-5</v>
      </c>
      <c r="R166" s="24">
        <v>1.86457E-5</v>
      </c>
    </row>
    <row r="167" spans="1:18" x14ac:dyDescent="0.2">
      <c r="A167" s="13" t="s">
        <v>172</v>
      </c>
      <c r="B167" s="11" t="str">
        <f>VLOOKUP(A167,[2]Feuil1!$A$4:$B$2591,2,FALSE)</f>
        <v>Hydrocéphalies, niveau 2</v>
      </c>
      <c r="C167" s="22">
        <v>61</v>
      </c>
      <c r="D167" s="23">
        <v>99325.173200000005</v>
      </c>
      <c r="E167" s="22">
        <v>37</v>
      </c>
      <c r="F167" s="23">
        <v>58562.653599999998</v>
      </c>
      <c r="G167" s="22">
        <v>54</v>
      </c>
      <c r="H167" s="23">
        <v>81209.118799999997</v>
      </c>
      <c r="I167" s="116">
        <v>-0.410394649</v>
      </c>
      <c r="J167" s="116">
        <v>-0.39344262299999999</v>
      </c>
      <c r="K167" s="116">
        <v>-2.7947935E-2</v>
      </c>
      <c r="L167" s="116">
        <v>0.38670490159999998</v>
      </c>
      <c r="M167" s="116">
        <v>0.4594594595</v>
      </c>
      <c r="N167" s="116">
        <v>-4.9850344999999997E-2</v>
      </c>
      <c r="O167" s="24">
        <v>-6.08425E-4</v>
      </c>
      <c r="P167" s="24">
        <v>1.3683466000000001E-3</v>
      </c>
      <c r="Q167" s="24">
        <v>8.5932800999999998E-6</v>
      </c>
      <c r="R167" s="24">
        <v>1.21126E-5</v>
      </c>
    </row>
    <row r="168" spans="1:18" x14ac:dyDescent="0.2">
      <c r="A168" s="13" t="s">
        <v>173</v>
      </c>
      <c r="B168" s="11" t="str">
        <f>VLOOKUP(A168,[2]Feuil1!$A$4:$B$2591,2,FALSE)</f>
        <v>Hydrocéphalies, niveau 3</v>
      </c>
      <c r="C168" s="22">
        <v>31</v>
      </c>
      <c r="D168" s="23">
        <v>65648.796600000001</v>
      </c>
      <c r="E168" s="22">
        <v>25</v>
      </c>
      <c r="F168" s="23">
        <v>52733.602800000001</v>
      </c>
      <c r="G168" s="22">
        <v>19</v>
      </c>
      <c r="H168" s="23">
        <v>40065.984600000003</v>
      </c>
      <c r="I168" s="116">
        <v>-0.196731615</v>
      </c>
      <c r="J168" s="116">
        <v>-0.19354838699999999</v>
      </c>
      <c r="K168" s="116">
        <v>-3.9472029999999998E-3</v>
      </c>
      <c r="L168" s="116">
        <v>-0.240219092</v>
      </c>
      <c r="M168" s="116">
        <v>-0.24</v>
      </c>
      <c r="N168" s="116">
        <v>-2.8827900000000001E-4</v>
      </c>
      <c r="O168" s="24">
        <v>2.147382E-4</v>
      </c>
      <c r="P168" s="24">
        <v>-7.6540400000000002E-4</v>
      </c>
      <c r="Q168" s="24">
        <v>3.0235614999999998E-6</v>
      </c>
      <c r="R168" s="24">
        <v>5.9759792999999999E-6</v>
      </c>
    </row>
    <row r="169" spans="1:18" x14ac:dyDescent="0.2">
      <c r="A169" s="13" t="s">
        <v>174</v>
      </c>
      <c r="B169" s="11" t="str">
        <f>VLOOKUP(A169,[2]Feuil1!$A$4:$B$2591,2,FALSE)</f>
        <v>Hydrocéphalies, niveau 4</v>
      </c>
      <c r="C169" s="22">
        <v>3</v>
      </c>
      <c r="D169" s="23">
        <v>10856.840099999999</v>
      </c>
      <c r="E169" s="22">
        <v>5</v>
      </c>
      <c r="F169" s="23">
        <v>18177.250199999999</v>
      </c>
      <c r="G169" s="22">
        <v>1</v>
      </c>
      <c r="H169" s="23">
        <v>3536.43</v>
      </c>
      <c r="I169" s="116">
        <v>0.67426710099999998</v>
      </c>
      <c r="J169" s="116">
        <v>0.66666666669999997</v>
      </c>
      <c r="K169" s="116">
        <v>4.5602606000000002E-3</v>
      </c>
      <c r="L169" s="116">
        <v>-0.80544747100000003</v>
      </c>
      <c r="M169" s="116">
        <v>-0.8</v>
      </c>
      <c r="N169" s="116">
        <v>-2.7237353999999998E-2</v>
      </c>
      <c r="O169" s="24">
        <v>1.431588E-4</v>
      </c>
      <c r="P169" s="24">
        <v>-8.8462899999999995E-4</v>
      </c>
      <c r="Q169" s="24">
        <v>1.5913482000000001E-7</v>
      </c>
      <c r="R169" s="24">
        <v>5.2747069000000001E-7</v>
      </c>
    </row>
    <row r="170" spans="1:18" x14ac:dyDescent="0.2">
      <c r="A170" s="13" t="s">
        <v>175</v>
      </c>
      <c r="B170" s="11" t="str">
        <f>VLOOKUP(A170,[2]Feuil1!$A$4:$B$2591,2,FALSE)</f>
        <v>Hydrocéphalies, très courte durée</v>
      </c>
      <c r="C170" s="22">
        <v>32</v>
      </c>
      <c r="D170" s="23">
        <v>9308.7081999999991</v>
      </c>
      <c r="E170" s="22">
        <v>19</v>
      </c>
      <c r="F170" s="23">
        <v>5543.5182000000004</v>
      </c>
      <c r="G170" s="22">
        <v>17</v>
      </c>
      <c r="H170" s="23">
        <v>4943.9840999999997</v>
      </c>
      <c r="I170" s="116">
        <v>-0.40448039800000002</v>
      </c>
      <c r="J170" s="116">
        <v>-0.40625</v>
      </c>
      <c r="K170" s="116">
        <v>2.9803819000000001E-3</v>
      </c>
      <c r="L170" s="116">
        <v>-0.10815047</v>
      </c>
      <c r="M170" s="116">
        <v>-0.105263158</v>
      </c>
      <c r="N170" s="116">
        <v>-3.2269960000000002E-3</v>
      </c>
      <c r="O170" s="24">
        <v>7.1579400000000001E-5</v>
      </c>
      <c r="P170" s="24">
        <v>-3.6225E-5</v>
      </c>
      <c r="Q170" s="24">
        <v>2.7052919E-6</v>
      </c>
      <c r="R170" s="24">
        <v>7.3741221999999999E-7</v>
      </c>
    </row>
    <row r="171" spans="1:18" x14ac:dyDescent="0.2">
      <c r="A171" s="13" t="s">
        <v>176</v>
      </c>
      <c r="B171" s="11" t="str">
        <f>VLOOKUP(A171,[2]Feuil1!$A$4:$B$2591,2,FALSE)</f>
        <v>Anévrysmes cérébraux, niveau 1</v>
      </c>
      <c r="C171" s="22">
        <v>42</v>
      </c>
      <c r="D171" s="23">
        <v>33561.741399999999</v>
      </c>
      <c r="E171" s="22">
        <v>53</v>
      </c>
      <c r="F171" s="23">
        <v>44941.595800000003</v>
      </c>
      <c r="G171" s="22">
        <v>48</v>
      </c>
      <c r="H171" s="23">
        <v>37225.217799999999</v>
      </c>
      <c r="I171" s="116">
        <v>0.339072227</v>
      </c>
      <c r="J171" s="116">
        <v>0.2619047619</v>
      </c>
      <c r="K171" s="116">
        <v>6.11515761E-2</v>
      </c>
      <c r="L171" s="116">
        <v>-0.17169790800000001</v>
      </c>
      <c r="M171" s="116">
        <v>-9.4339622999999997E-2</v>
      </c>
      <c r="N171" s="116">
        <v>-8.5416440999999996E-2</v>
      </c>
      <c r="O171" s="24">
        <v>1.7894849999999999E-4</v>
      </c>
      <c r="P171" s="24">
        <v>-4.6623999999999998E-4</v>
      </c>
      <c r="Q171" s="24">
        <v>7.6384712000000004E-6</v>
      </c>
      <c r="R171" s="24">
        <v>5.5522692000000003E-6</v>
      </c>
    </row>
    <row r="172" spans="1:18" x14ac:dyDescent="0.2">
      <c r="A172" s="13" t="s">
        <v>177</v>
      </c>
      <c r="B172" s="11" t="str">
        <f>VLOOKUP(A172,[2]Feuil1!$A$4:$B$2591,2,FALSE)</f>
        <v>Anévrysmes cérébraux, niveau 2</v>
      </c>
      <c r="C172" s="22">
        <v>4</v>
      </c>
      <c r="D172" s="23">
        <v>7489.4782999999998</v>
      </c>
      <c r="E172" s="22">
        <v>6</v>
      </c>
      <c r="F172" s="23">
        <v>13279.2783</v>
      </c>
      <c r="G172" s="22">
        <v>3</v>
      </c>
      <c r="H172" s="23">
        <v>6563.07</v>
      </c>
      <c r="I172" s="116">
        <v>0.77305785100000002</v>
      </c>
      <c r="J172" s="116">
        <v>0.5</v>
      </c>
      <c r="K172" s="116">
        <v>0.18203856739999999</v>
      </c>
      <c r="L172" s="116">
        <v>-0.50576606300000004</v>
      </c>
      <c r="M172" s="116">
        <v>-0.5</v>
      </c>
      <c r="N172" s="116">
        <v>-1.1532125000000001E-2</v>
      </c>
      <c r="O172" s="24">
        <v>1.073691E-4</v>
      </c>
      <c r="P172" s="24">
        <v>-4.05807E-4</v>
      </c>
      <c r="Q172" s="24">
        <v>4.7740445000000002E-7</v>
      </c>
      <c r="R172" s="24">
        <v>9.789044499999999E-7</v>
      </c>
    </row>
    <row r="173" spans="1:18" x14ac:dyDescent="0.2">
      <c r="A173" s="13" t="s">
        <v>178</v>
      </c>
      <c r="B173" s="11" t="str">
        <f>VLOOKUP(A173,[2]Feuil1!$A$4:$B$2591,2,FALSE)</f>
        <v>Anévrysmes cérébraux, niveau 3</v>
      </c>
      <c r="C173" s="22">
        <v>1</v>
      </c>
      <c r="D173" s="23">
        <v>3208.6</v>
      </c>
      <c r="E173" s="22">
        <v>3</v>
      </c>
      <c r="F173" s="23">
        <v>9850.402</v>
      </c>
      <c r="G173" s="22">
        <v>3</v>
      </c>
      <c r="H173" s="23">
        <v>9850.402</v>
      </c>
      <c r="I173" s="116">
        <v>2.0699999999999998</v>
      </c>
      <c r="J173" s="116">
        <v>2</v>
      </c>
      <c r="K173" s="116">
        <v>2.3333333299999998E-2</v>
      </c>
      <c r="L173" s="116">
        <v>0</v>
      </c>
      <c r="M173" s="116">
        <v>0</v>
      </c>
      <c r="N173" s="116">
        <v>0</v>
      </c>
      <c r="O173" s="24">
        <v>0</v>
      </c>
      <c r="P173" s="24">
        <v>0</v>
      </c>
      <c r="Q173" s="24">
        <v>4.7740445000000002E-7</v>
      </c>
      <c r="R173" s="24">
        <v>1.4692213E-6</v>
      </c>
    </row>
    <row r="174" spans="1:18" ht="22.5" x14ac:dyDescent="0.2">
      <c r="A174" s="13" t="s">
        <v>179</v>
      </c>
      <c r="B174" s="11" t="str">
        <f>VLOOKUP(A174,[2]Feuil1!$A$4:$B$2591,2,FALSE)</f>
        <v>Accidents vasculaires intracérébraux non transitoires, niveau 1</v>
      </c>
      <c r="C174" s="22">
        <v>1058</v>
      </c>
      <c r="D174" s="23">
        <v>1631922.3011</v>
      </c>
      <c r="E174" s="22">
        <v>1210</v>
      </c>
      <c r="F174" s="23">
        <v>1862904.4527</v>
      </c>
      <c r="G174" s="22">
        <v>1095</v>
      </c>
      <c r="H174" s="23">
        <v>1682886.7464999999</v>
      </c>
      <c r="I174" s="116">
        <v>0.1415399198</v>
      </c>
      <c r="J174" s="116">
        <v>0.14366729680000001</v>
      </c>
      <c r="K174" s="116">
        <v>-1.8601360000000001E-3</v>
      </c>
      <c r="L174" s="116">
        <v>-9.6632817999999995E-2</v>
      </c>
      <c r="M174" s="116">
        <v>-9.5041321999999998E-2</v>
      </c>
      <c r="N174" s="116">
        <v>-1.758639E-3</v>
      </c>
      <c r="O174" s="24">
        <v>4.1158154999999998E-3</v>
      </c>
      <c r="P174" s="24">
        <v>-1.0877045E-2</v>
      </c>
      <c r="Q174" s="24">
        <v>1.742526E-4</v>
      </c>
      <c r="R174" s="24">
        <v>2.5100829999999999E-4</v>
      </c>
    </row>
    <row r="175" spans="1:18" ht="22.5" x14ac:dyDescent="0.2">
      <c r="A175" s="13" t="s">
        <v>180</v>
      </c>
      <c r="B175" s="11" t="str">
        <f>VLOOKUP(A175,[2]Feuil1!$A$4:$B$2591,2,FALSE)</f>
        <v>Accidents vasculaires intracérébraux non transitoires, niveau 2</v>
      </c>
      <c r="C175" s="22">
        <v>846</v>
      </c>
      <c r="D175" s="23">
        <v>2001077.4759</v>
      </c>
      <c r="E175" s="22">
        <v>845</v>
      </c>
      <c r="F175" s="23">
        <v>2011336.5456000001</v>
      </c>
      <c r="G175" s="22">
        <v>827</v>
      </c>
      <c r="H175" s="23">
        <v>1938241.963</v>
      </c>
      <c r="I175" s="116">
        <v>5.1267728999999998E-3</v>
      </c>
      <c r="J175" s="116">
        <v>-1.1820330000000001E-3</v>
      </c>
      <c r="K175" s="116">
        <v>6.3162720000000004E-3</v>
      </c>
      <c r="L175" s="116">
        <v>-3.6341299000000001E-2</v>
      </c>
      <c r="M175" s="116">
        <v>-2.1301774999999998E-2</v>
      </c>
      <c r="N175" s="116">
        <v>-1.5366865E-2</v>
      </c>
      <c r="O175" s="24">
        <v>6.4421460000000004E-4</v>
      </c>
      <c r="P175" s="24">
        <v>-4.416527E-3</v>
      </c>
      <c r="Q175" s="24">
        <v>1.3160449999999999E-4</v>
      </c>
      <c r="R175" s="24">
        <v>2.8909550000000002E-4</v>
      </c>
    </row>
    <row r="176" spans="1:18" ht="22.5" x14ac:dyDescent="0.2">
      <c r="A176" s="13" t="s">
        <v>181</v>
      </c>
      <c r="B176" s="11" t="str">
        <f>VLOOKUP(A176,[2]Feuil1!$A$4:$B$2591,2,FALSE)</f>
        <v>Accidents vasculaires intracérébraux non transitoires, niveau 3</v>
      </c>
      <c r="C176" s="22">
        <v>492</v>
      </c>
      <c r="D176" s="23">
        <v>1680493.1087</v>
      </c>
      <c r="E176" s="22">
        <v>507</v>
      </c>
      <c r="F176" s="23">
        <v>1708870.9657000001</v>
      </c>
      <c r="G176" s="22">
        <v>601</v>
      </c>
      <c r="H176" s="23">
        <v>1988035.2879000001</v>
      </c>
      <c r="I176" s="116">
        <v>1.6886624999999999E-2</v>
      </c>
      <c r="J176" s="116">
        <v>3.0487804899999998E-2</v>
      </c>
      <c r="K176" s="116">
        <v>-1.3198778E-2</v>
      </c>
      <c r="L176" s="116">
        <v>0.16336184989999999</v>
      </c>
      <c r="M176" s="116">
        <v>0.1854043393</v>
      </c>
      <c r="N176" s="116">
        <v>-1.8594912000000002E-2</v>
      </c>
      <c r="O176" s="24">
        <v>-3.364232E-3</v>
      </c>
      <c r="P176" s="24">
        <v>1.6867690000000001E-2</v>
      </c>
      <c r="Q176" s="24">
        <v>9.5639999999999999E-5</v>
      </c>
      <c r="R176" s="24">
        <v>2.9652230000000001E-4</v>
      </c>
    </row>
    <row r="177" spans="1:18" ht="22.5" x14ac:dyDescent="0.2">
      <c r="A177" s="13" t="s">
        <v>182</v>
      </c>
      <c r="B177" s="11" t="str">
        <f>VLOOKUP(A177,[2]Feuil1!$A$4:$B$2591,2,FALSE)</f>
        <v>Accidents vasculaires intracérébraux non transitoires, niveau 4</v>
      </c>
      <c r="C177" s="22">
        <v>206</v>
      </c>
      <c r="D177" s="23">
        <v>1232249.9436999999</v>
      </c>
      <c r="E177" s="22">
        <v>242</v>
      </c>
      <c r="F177" s="23">
        <v>1368099.4661000001</v>
      </c>
      <c r="G177" s="22">
        <v>180</v>
      </c>
      <c r="H177" s="23">
        <v>1057671.8493999999</v>
      </c>
      <c r="I177" s="116">
        <v>0.1102451034</v>
      </c>
      <c r="J177" s="116">
        <v>0.17475728160000001</v>
      </c>
      <c r="K177" s="116">
        <v>-5.4915325000000001E-2</v>
      </c>
      <c r="L177" s="116">
        <v>-0.22690427399999999</v>
      </c>
      <c r="M177" s="116">
        <v>-0.25619834699999999</v>
      </c>
      <c r="N177" s="116">
        <v>3.9384253299999998E-2</v>
      </c>
      <c r="O177" s="24">
        <v>2.2189613999999999E-3</v>
      </c>
      <c r="P177" s="24">
        <v>-1.8756683E-2</v>
      </c>
      <c r="Q177" s="24">
        <v>2.8644299999999999E-5</v>
      </c>
      <c r="R177" s="24">
        <v>1.5775540000000001E-4</v>
      </c>
    </row>
    <row r="178" spans="1:18" ht="33.75" x14ac:dyDescent="0.2">
      <c r="A178" s="13" t="s">
        <v>183</v>
      </c>
      <c r="B178" s="11" t="str">
        <f>VLOOKUP(A178,[2]Feuil1!$A$4:$B$2591,2,FALSE)</f>
        <v>Transferts et autres séjours courts pour accidents vasculaires intracérébraux non transitoires</v>
      </c>
      <c r="C178" s="22">
        <v>267</v>
      </c>
      <c r="D178" s="23">
        <v>86943.970400000006</v>
      </c>
      <c r="E178" s="22">
        <v>284</v>
      </c>
      <c r="F178" s="23">
        <v>92595.232799999998</v>
      </c>
      <c r="G178" s="22">
        <v>352</v>
      </c>
      <c r="H178" s="23">
        <v>115343.79640000001</v>
      </c>
      <c r="I178" s="116">
        <v>6.4998899600000007E-2</v>
      </c>
      <c r="J178" s="116">
        <v>6.3670411999999996E-2</v>
      </c>
      <c r="K178" s="116">
        <v>1.2489654E-3</v>
      </c>
      <c r="L178" s="116">
        <v>0.2456774816</v>
      </c>
      <c r="M178" s="116">
        <v>0.23943661969999999</v>
      </c>
      <c r="N178" s="116">
        <v>5.0352408000000001E-3</v>
      </c>
      <c r="O178" s="24">
        <v>-2.4337E-3</v>
      </c>
      <c r="P178" s="24">
        <v>1.3745156E-3</v>
      </c>
      <c r="Q178" s="24">
        <v>5.6015499999999999E-5</v>
      </c>
      <c r="R178" s="24">
        <v>1.72039E-5</v>
      </c>
    </row>
    <row r="179" spans="1:18" ht="22.5" x14ac:dyDescent="0.2">
      <c r="A179" s="13" t="s">
        <v>184</v>
      </c>
      <c r="B179" s="11" t="str">
        <f>VLOOKUP(A179,[2]Feuil1!$A$4:$B$2591,2,FALSE)</f>
        <v>Autres accidents vasculaires cérébraux non transitoires, niveau 1</v>
      </c>
      <c r="C179" s="22">
        <v>405</v>
      </c>
      <c r="D179" s="23">
        <v>630463.76199999999</v>
      </c>
      <c r="E179" s="22">
        <v>354</v>
      </c>
      <c r="F179" s="23">
        <v>543906.02489999996</v>
      </c>
      <c r="G179" s="22">
        <v>244</v>
      </c>
      <c r="H179" s="23">
        <v>375533.8737</v>
      </c>
      <c r="I179" s="116">
        <v>-0.13729216899999999</v>
      </c>
      <c r="J179" s="116">
        <v>-0.12592592599999999</v>
      </c>
      <c r="K179" s="116">
        <v>-1.3003752E-2</v>
      </c>
      <c r="L179" s="116">
        <v>-0.309561107</v>
      </c>
      <c r="M179" s="116">
        <v>-0.31073446300000002</v>
      </c>
      <c r="N179" s="116">
        <v>1.7023283E-3</v>
      </c>
      <c r="O179" s="24">
        <v>3.9368670000000001E-3</v>
      </c>
      <c r="P179" s="24">
        <v>-1.0173395999999999E-2</v>
      </c>
      <c r="Q179" s="24">
        <v>3.8828899999999997E-5</v>
      </c>
      <c r="R179" s="24">
        <v>5.6012199999999999E-5</v>
      </c>
    </row>
    <row r="180" spans="1:18" ht="22.5" x14ac:dyDescent="0.2">
      <c r="A180" s="13" t="s">
        <v>185</v>
      </c>
      <c r="B180" s="11" t="str">
        <f>VLOOKUP(A180,[2]Feuil1!$A$4:$B$2591,2,FALSE)</f>
        <v>Autres accidents vasculaires cérébraux non transitoires, niveau 2</v>
      </c>
      <c r="C180" s="22">
        <v>286</v>
      </c>
      <c r="D180" s="23">
        <v>848123.66280000005</v>
      </c>
      <c r="E180" s="22">
        <v>277</v>
      </c>
      <c r="F180" s="23">
        <v>790066.29070000001</v>
      </c>
      <c r="G180" s="22">
        <v>237</v>
      </c>
      <c r="H180" s="23">
        <v>683049.81599999999</v>
      </c>
      <c r="I180" s="116">
        <v>-6.8453899999999998E-2</v>
      </c>
      <c r="J180" s="116">
        <v>-3.1468531000000001E-2</v>
      </c>
      <c r="K180" s="116">
        <v>-3.8187059000000002E-2</v>
      </c>
      <c r="L180" s="116">
        <v>-0.13545252599999999</v>
      </c>
      <c r="M180" s="116">
        <v>-0.144404332</v>
      </c>
      <c r="N180" s="116">
        <v>1.04626596E-2</v>
      </c>
      <c r="O180" s="24">
        <v>1.4315879999999999E-3</v>
      </c>
      <c r="P180" s="24">
        <v>-6.4661579999999996E-3</v>
      </c>
      <c r="Q180" s="24">
        <v>3.7715000000000001E-5</v>
      </c>
      <c r="R180" s="24">
        <v>1.0187920000000001E-4</v>
      </c>
    </row>
    <row r="181" spans="1:18" ht="22.5" x14ac:dyDescent="0.2">
      <c r="A181" s="13" t="s">
        <v>186</v>
      </c>
      <c r="B181" s="11" t="str">
        <f>VLOOKUP(A181,[2]Feuil1!$A$4:$B$2591,2,FALSE)</f>
        <v>Autres accidents vasculaires cérébraux non transitoires, niveau 3</v>
      </c>
      <c r="C181" s="22">
        <v>127</v>
      </c>
      <c r="D181" s="23">
        <v>530385.84360000002</v>
      </c>
      <c r="E181" s="22">
        <v>137</v>
      </c>
      <c r="F181" s="23">
        <v>584580.39040000003</v>
      </c>
      <c r="G181" s="22">
        <v>134</v>
      </c>
      <c r="H181" s="23">
        <v>568824.2548</v>
      </c>
      <c r="I181" s="116">
        <v>0.10217947450000001</v>
      </c>
      <c r="J181" s="116">
        <v>7.8740157500000005E-2</v>
      </c>
      <c r="K181" s="116">
        <v>2.1728417999999999E-2</v>
      </c>
      <c r="L181" s="116">
        <v>-2.6952897999999999E-2</v>
      </c>
      <c r="M181" s="116">
        <v>-2.189781E-2</v>
      </c>
      <c r="N181" s="116">
        <v>-5.1682610000000004E-3</v>
      </c>
      <c r="O181" s="24">
        <v>1.073691E-4</v>
      </c>
      <c r="P181" s="24">
        <v>-9.5201900000000002E-4</v>
      </c>
      <c r="Q181" s="24">
        <v>2.1324100000000001E-5</v>
      </c>
      <c r="R181" s="24">
        <v>8.4842100000000005E-5</v>
      </c>
    </row>
    <row r="182" spans="1:18" ht="22.5" x14ac:dyDescent="0.2">
      <c r="A182" s="13" t="s">
        <v>187</v>
      </c>
      <c r="B182" s="11" t="str">
        <f>VLOOKUP(A182,[2]Feuil1!$A$4:$B$2591,2,FALSE)</f>
        <v>Autres accidents vasculaires cérébraux non transitoires, niveau 4</v>
      </c>
      <c r="C182" s="22">
        <v>55</v>
      </c>
      <c r="D182" s="23">
        <v>409666.37699999998</v>
      </c>
      <c r="E182" s="22">
        <v>57</v>
      </c>
      <c r="F182" s="23">
        <v>399619.4044</v>
      </c>
      <c r="G182" s="22">
        <v>37</v>
      </c>
      <c r="H182" s="23">
        <v>268055.3236</v>
      </c>
      <c r="I182" s="116">
        <v>-2.4524766999999999E-2</v>
      </c>
      <c r="J182" s="116">
        <v>3.6363636400000003E-2</v>
      </c>
      <c r="K182" s="116">
        <v>-5.8751969000000001E-2</v>
      </c>
      <c r="L182" s="116">
        <v>-0.32922345400000003</v>
      </c>
      <c r="M182" s="116">
        <v>-0.35087719299999998</v>
      </c>
      <c r="N182" s="116">
        <v>3.3358461999999998E-2</v>
      </c>
      <c r="O182" s="24">
        <v>7.1579399999999996E-4</v>
      </c>
      <c r="P182" s="24">
        <v>-7.9493759999999993E-3</v>
      </c>
      <c r="Q182" s="24">
        <v>5.8879881999999998E-6</v>
      </c>
      <c r="R182" s="24">
        <v>3.9981400000000003E-5</v>
      </c>
    </row>
    <row r="183" spans="1:18" ht="33.75" x14ac:dyDescent="0.2">
      <c r="A183" s="13" t="s">
        <v>188</v>
      </c>
      <c r="B183" s="11" t="str">
        <f>VLOOKUP(A183,[2]Feuil1!$A$4:$B$2591,2,FALSE)</f>
        <v>Transferts et autres séjours courts pour autres accidents vasculaires cérébraux non transitoires</v>
      </c>
      <c r="C183" s="22">
        <v>352</v>
      </c>
      <c r="D183" s="23">
        <v>104968.2475</v>
      </c>
      <c r="E183" s="22">
        <v>378</v>
      </c>
      <c r="F183" s="23">
        <v>112902.99249999999</v>
      </c>
      <c r="G183" s="22">
        <v>394</v>
      </c>
      <c r="H183" s="23">
        <v>118204.4485</v>
      </c>
      <c r="I183" s="116">
        <v>7.5591859299999994E-2</v>
      </c>
      <c r="J183" s="116">
        <v>7.3863636400000002E-2</v>
      </c>
      <c r="K183" s="116">
        <v>1.6093505E-3</v>
      </c>
      <c r="L183" s="116">
        <v>4.6955850200000003E-2</v>
      </c>
      <c r="M183" s="116">
        <v>4.23280423E-2</v>
      </c>
      <c r="N183" s="116">
        <v>4.4398765999999999E-3</v>
      </c>
      <c r="O183" s="24">
        <v>-5.7263500000000005E-4</v>
      </c>
      <c r="P183" s="24">
        <v>3.2032499999999999E-4</v>
      </c>
      <c r="Q183" s="24">
        <v>6.2699099999999997E-5</v>
      </c>
      <c r="R183" s="24">
        <v>1.76306E-5</v>
      </c>
    </row>
    <row r="184" spans="1:18" ht="22.5" x14ac:dyDescent="0.2">
      <c r="A184" s="13" t="s">
        <v>189</v>
      </c>
      <c r="B184" s="11" t="str">
        <f>VLOOKUP(A184,[2]Feuil1!$A$4:$B$2591,2,FALSE)</f>
        <v>Explorations et surveillance pour affections du système nerveux</v>
      </c>
      <c r="C184" s="22">
        <v>917</v>
      </c>
      <c r="D184" s="23">
        <v>871944.88890000002</v>
      </c>
      <c r="E184" s="22">
        <v>1119</v>
      </c>
      <c r="F184" s="23">
        <v>1070685.5404000001</v>
      </c>
      <c r="G184" s="22">
        <v>1228</v>
      </c>
      <c r="H184" s="23">
        <v>1172976.2885</v>
      </c>
      <c r="I184" s="116">
        <v>0.2279279964</v>
      </c>
      <c r="J184" s="116">
        <v>0.2202835333</v>
      </c>
      <c r="K184" s="116">
        <v>6.2644974999999997E-3</v>
      </c>
      <c r="L184" s="116">
        <v>9.5537619800000001E-2</v>
      </c>
      <c r="M184" s="116">
        <v>9.7408400399999998E-2</v>
      </c>
      <c r="N184" s="116">
        <v>-1.7047259999999999E-3</v>
      </c>
      <c r="O184" s="24">
        <v>-3.9010770000000002E-3</v>
      </c>
      <c r="P184" s="24">
        <v>6.1806201E-3</v>
      </c>
      <c r="Q184" s="24">
        <v>1.9541759999999999E-4</v>
      </c>
      <c r="R184" s="24">
        <v>1.7495339999999999E-4</v>
      </c>
    </row>
    <row r="185" spans="1:18" x14ac:dyDescent="0.2">
      <c r="A185" s="13" t="s">
        <v>190</v>
      </c>
      <c r="B185" s="11" t="str">
        <f>VLOOKUP(A185,[2]Feuil1!$A$4:$B$2591,2,FALSE)</f>
        <v>Troubles du sommeil, niveau 1</v>
      </c>
      <c r="C185" s="22">
        <v>172</v>
      </c>
      <c r="D185" s="23">
        <v>67220.500199999995</v>
      </c>
      <c r="E185" s="22">
        <v>194</v>
      </c>
      <c r="F185" s="23">
        <v>76516.166200000007</v>
      </c>
      <c r="G185" s="22">
        <v>154</v>
      </c>
      <c r="H185" s="23">
        <v>60433.497199999998</v>
      </c>
      <c r="I185" s="116">
        <v>0.1382861772</v>
      </c>
      <c r="J185" s="116">
        <v>0.12790697670000001</v>
      </c>
      <c r="K185" s="116">
        <v>9.2021776999999996E-3</v>
      </c>
      <c r="L185" s="116">
        <v>-0.21018655</v>
      </c>
      <c r="M185" s="116">
        <v>-0.20618556699999999</v>
      </c>
      <c r="N185" s="116">
        <v>-5.0401990000000004E-3</v>
      </c>
      <c r="O185" s="24">
        <v>1.4315879999999999E-3</v>
      </c>
      <c r="P185" s="24">
        <v>-9.7174800000000003E-4</v>
      </c>
      <c r="Q185" s="24">
        <v>2.4506800000000001E-5</v>
      </c>
      <c r="R185" s="24">
        <v>9.0138638000000002E-6</v>
      </c>
    </row>
    <row r="186" spans="1:18" x14ac:dyDescent="0.2">
      <c r="A186" s="13" t="s">
        <v>191</v>
      </c>
      <c r="B186" s="11" t="str">
        <f>VLOOKUP(A186,[2]Feuil1!$A$4:$B$2591,2,FALSE)</f>
        <v>Troubles du sommeil, niveau 2</v>
      </c>
      <c r="C186" s="22">
        <v>10</v>
      </c>
      <c r="D186" s="23">
        <v>14687.753500000001</v>
      </c>
      <c r="E186" s="22">
        <v>10</v>
      </c>
      <c r="F186" s="23">
        <v>13889.0646</v>
      </c>
      <c r="G186" s="22">
        <v>10</v>
      </c>
      <c r="H186" s="23">
        <v>13889.0646</v>
      </c>
      <c r="I186" s="116">
        <v>-5.4377880000000003E-2</v>
      </c>
      <c r="J186" s="116">
        <v>0</v>
      </c>
      <c r="K186" s="116">
        <v>-5.4377880000000003E-2</v>
      </c>
      <c r="L186" s="116">
        <v>-1.30972E-16</v>
      </c>
      <c r="M186" s="116">
        <v>0</v>
      </c>
      <c r="N186" s="116">
        <v>-1.11022E-16</v>
      </c>
      <c r="O186" s="24">
        <v>0</v>
      </c>
      <c r="P186" s="24">
        <v>-1.0990699999999999E-19</v>
      </c>
      <c r="Q186" s="24">
        <v>1.5913482000000001E-6</v>
      </c>
      <c r="R186" s="24">
        <v>2.0716017E-6</v>
      </c>
    </row>
    <row r="187" spans="1:18" x14ac:dyDescent="0.2">
      <c r="A187" s="13" t="s">
        <v>192</v>
      </c>
      <c r="B187" s="11" t="str">
        <f>VLOOKUP(A187,[2]Feuil1!$A$4:$B$2591,2,FALSE)</f>
        <v>Troubles du sommeil, niveau 3</v>
      </c>
      <c r="C187" s="22">
        <v>9</v>
      </c>
      <c r="D187" s="23">
        <v>18940.656900000002</v>
      </c>
      <c r="E187" s="22">
        <v>5</v>
      </c>
      <c r="F187" s="23">
        <v>10034.391900000001</v>
      </c>
      <c r="G187" s="22">
        <v>11</v>
      </c>
      <c r="H187" s="23">
        <v>22047.953799999999</v>
      </c>
      <c r="I187" s="116">
        <v>-0.47021943599999999</v>
      </c>
      <c r="J187" s="116">
        <v>-0.44444444399999999</v>
      </c>
      <c r="K187" s="116">
        <v>-4.6394984E-2</v>
      </c>
      <c r="L187" s="116">
        <v>1.1972386587999999</v>
      </c>
      <c r="M187" s="116">
        <v>1.2</v>
      </c>
      <c r="N187" s="116">
        <v>-1.255155E-3</v>
      </c>
      <c r="O187" s="24">
        <v>-2.1473799999999999E-4</v>
      </c>
      <c r="P187" s="24">
        <v>7.2588440000000002E-4</v>
      </c>
      <c r="Q187" s="24">
        <v>1.750483E-6</v>
      </c>
      <c r="R187" s="24">
        <v>3.2885280999999998E-6</v>
      </c>
    </row>
    <row r="188" spans="1:18" x14ac:dyDescent="0.2">
      <c r="A188" s="13" t="s">
        <v>193</v>
      </c>
      <c r="B188" s="11" t="str">
        <f>VLOOKUP(A188,[2]Feuil1!$A$4:$B$2591,2,FALSE)</f>
        <v>Troubles du sommeil, niveau 4</v>
      </c>
      <c r="C188" s="22">
        <v>2</v>
      </c>
      <c r="D188" s="23">
        <v>8726.94</v>
      </c>
      <c r="E188" s="22">
        <v>2</v>
      </c>
      <c r="F188" s="23">
        <v>8726.94</v>
      </c>
      <c r="G188" s="22">
        <v>2</v>
      </c>
      <c r="H188" s="23">
        <v>9032.3829000000005</v>
      </c>
      <c r="I188" s="116">
        <v>0</v>
      </c>
      <c r="J188" s="116">
        <v>0</v>
      </c>
      <c r="K188" s="116">
        <v>0</v>
      </c>
      <c r="L188" s="116">
        <v>3.5000000000000003E-2</v>
      </c>
      <c r="M188" s="116">
        <v>0</v>
      </c>
      <c r="N188" s="116">
        <v>3.5000000000000003E-2</v>
      </c>
      <c r="O188" s="24">
        <v>0</v>
      </c>
      <c r="P188" s="24">
        <v>1.84555E-5</v>
      </c>
      <c r="Q188" s="24">
        <v>3.1826962999999999E-7</v>
      </c>
      <c r="R188" s="24">
        <v>1.3472110000000001E-6</v>
      </c>
    </row>
    <row r="189" spans="1:18" ht="22.5" x14ac:dyDescent="0.2">
      <c r="A189" s="13" t="s">
        <v>194</v>
      </c>
      <c r="B189" s="11" t="str">
        <f>VLOOKUP(A189,[2]Feuil1!$A$4:$B$2591,2,FALSE)</f>
        <v>Anomalies de la démarche d'origine neurologique, très courte durée</v>
      </c>
      <c r="C189" s="22">
        <v>273</v>
      </c>
      <c r="D189" s="23">
        <v>78586.313099999999</v>
      </c>
      <c r="E189" s="22">
        <v>279</v>
      </c>
      <c r="F189" s="23">
        <v>79882.483200000002</v>
      </c>
      <c r="G189" s="22">
        <v>414</v>
      </c>
      <c r="H189" s="23">
        <v>118970.90700000001</v>
      </c>
      <c r="I189" s="116">
        <v>1.6493585799999998E-2</v>
      </c>
      <c r="J189" s="116">
        <v>2.1978022E-2</v>
      </c>
      <c r="K189" s="116">
        <v>-5.3664910000000001E-3</v>
      </c>
      <c r="L189" s="116">
        <v>0.48932409500000001</v>
      </c>
      <c r="M189" s="116">
        <v>0.48387096769999999</v>
      </c>
      <c r="N189" s="116">
        <v>3.6749335999999998E-3</v>
      </c>
      <c r="O189" s="24">
        <v>-4.8316089999999997E-3</v>
      </c>
      <c r="P189" s="24">
        <v>2.3618039999999999E-3</v>
      </c>
      <c r="Q189" s="24">
        <v>6.5881800000000003E-5</v>
      </c>
      <c r="R189" s="24">
        <v>1.77449E-5</v>
      </c>
    </row>
    <row r="190" spans="1:18" ht="22.5" x14ac:dyDescent="0.2">
      <c r="A190" s="13" t="s">
        <v>195</v>
      </c>
      <c r="B190" s="11" t="str">
        <f>VLOOKUP(A190,[2]Feuil1!$A$4:$B$2591,2,FALSE)</f>
        <v>Anomalies de la démarche d'origine neurologique</v>
      </c>
      <c r="C190" s="22">
        <v>1590</v>
      </c>
      <c r="D190" s="23">
        <v>2796937.1696000001</v>
      </c>
      <c r="E190" s="22">
        <v>1628</v>
      </c>
      <c r="F190" s="23">
        <v>2859906.2911999999</v>
      </c>
      <c r="G190" s="22">
        <v>2013</v>
      </c>
      <c r="H190" s="23">
        <v>3559550.0301000001</v>
      </c>
      <c r="I190" s="116">
        <v>2.2513598900000001E-2</v>
      </c>
      <c r="J190" s="116">
        <v>2.38993711E-2</v>
      </c>
      <c r="K190" s="116">
        <v>-1.353426E-3</v>
      </c>
      <c r="L190" s="116">
        <v>0.24463869360000001</v>
      </c>
      <c r="M190" s="116">
        <v>0.23648648650000001</v>
      </c>
      <c r="N190" s="116">
        <v>6.5930418000000003E-3</v>
      </c>
      <c r="O190" s="24">
        <v>-1.3779034000000001E-2</v>
      </c>
      <c r="P190" s="24">
        <v>4.2273932399999999E-2</v>
      </c>
      <c r="Q190" s="24">
        <v>3.2033840000000001E-4</v>
      </c>
      <c r="R190" s="24">
        <v>5.3091909999999996E-4</v>
      </c>
    </row>
    <row r="191" spans="1:18" ht="22.5" x14ac:dyDescent="0.2">
      <c r="A191" s="13" t="s">
        <v>196</v>
      </c>
      <c r="B191" s="11" t="str">
        <f>VLOOKUP(A191,[2]Feuil1!$A$4:$B$2591,2,FALSE)</f>
        <v>Symptômes et autres recours aux soins de la CMD 01, très courte durée</v>
      </c>
      <c r="C191" s="22">
        <v>390</v>
      </c>
      <c r="D191" s="23">
        <v>111552.35520000001</v>
      </c>
      <c r="E191" s="22">
        <v>487</v>
      </c>
      <c r="F191" s="23">
        <v>139723.084</v>
      </c>
      <c r="G191" s="22">
        <v>424</v>
      </c>
      <c r="H191" s="23">
        <v>121670.86719999999</v>
      </c>
      <c r="I191" s="116">
        <v>0.25253369819999999</v>
      </c>
      <c r="J191" s="116">
        <v>0.2487179487</v>
      </c>
      <c r="K191" s="116">
        <v>3.0557337E-3</v>
      </c>
      <c r="L191" s="116">
        <v>-0.12919996</v>
      </c>
      <c r="M191" s="116">
        <v>-0.12936344999999999</v>
      </c>
      <c r="N191" s="116">
        <v>1.8778229999999999E-4</v>
      </c>
      <c r="O191" s="24">
        <v>2.2547511000000002E-3</v>
      </c>
      <c r="P191" s="24">
        <v>-1.0907530000000001E-3</v>
      </c>
      <c r="Q191" s="24">
        <v>6.7473199999999996E-5</v>
      </c>
      <c r="R191" s="24">
        <v>1.8147599999999999E-5</v>
      </c>
    </row>
    <row r="192" spans="1:18" ht="22.5" x14ac:dyDescent="0.2">
      <c r="A192" s="13" t="s">
        <v>197</v>
      </c>
      <c r="B192" s="11" t="str">
        <f>VLOOKUP(A192,[2]Feuil1!$A$4:$B$2591,2,FALSE)</f>
        <v>Symptômes et autres recours aux soins de la CMD 01</v>
      </c>
      <c r="C192" s="22">
        <v>445</v>
      </c>
      <c r="D192" s="23">
        <v>513587.24469999998</v>
      </c>
      <c r="E192" s="22">
        <v>440</v>
      </c>
      <c r="F192" s="23">
        <v>516213.93420000002</v>
      </c>
      <c r="G192" s="22">
        <v>477</v>
      </c>
      <c r="H192" s="23">
        <v>555592.44429999997</v>
      </c>
      <c r="I192" s="116">
        <v>5.1143978E-3</v>
      </c>
      <c r="J192" s="116">
        <v>-1.1235955000000001E-2</v>
      </c>
      <c r="K192" s="116">
        <v>1.65361524E-2</v>
      </c>
      <c r="L192" s="116">
        <v>7.6283314899999996E-2</v>
      </c>
      <c r="M192" s="116">
        <v>8.40909091E-2</v>
      </c>
      <c r="N192" s="116">
        <v>-7.2019739999999999E-3</v>
      </c>
      <c r="O192" s="24">
        <v>-1.324219E-3</v>
      </c>
      <c r="P192" s="24">
        <v>2.3793315999999999E-3</v>
      </c>
      <c r="Q192" s="24">
        <v>7.5907299999999997E-5</v>
      </c>
      <c r="R192" s="24">
        <v>8.2868500000000001E-5</v>
      </c>
    </row>
    <row r="193" spans="1:18" ht="33.75" x14ac:dyDescent="0.2">
      <c r="A193" s="13" t="s">
        <v>198</v>
      </c>
      <c r="B193" s="11" t="str">
        <f>VLOOKUP(A193,[2]Feuil1!$A$4:$B$2591,2,FALSE)</f>
        <v>Accidents vasculaires cérébraux non transitoires avec décès : séjours de moins de 2 jours</v>
      </c>
      <c r="C193" s="22">
        <v>94</v>
      </c>
      <c r="D193" s="23">
        <v>49793.677000000003</v>
      </c>
      <c r="E193" s="22">
        <v>90</v>
      </c>
      <c r="F193" s="23">
        <v>47610.797400000003</v>
      </c>
      <c r="G193" s="22">
        <v>92</v>
      </c>
      <c r="H193" s="23">
        <v>48540.349000000002</v>
      </c>
      <c r="I193" s="116">
        <v>-4.3838490000000001E-2</v>
      </c>
      <c r="J193" s="116">
        <v>-4.2553190999999997E-2</v>
      </c>
      <c r="K193" s="116">
        <v>-1.3424229999999999E-3</v>
      </c>
      <c r="L193" s="116">
        <v>1.9523966199999999E-2</v>
      </c>
      <c r="M193" s="116">
        <v>2.2222222199999999E-2</v>
      </c>
      <c r="N193" s="116">
        <v>-2.6395979999999999E-3</v>
      </c>
      <c r="O193" s="24">
        <v>-7.1579E-5</v>
      </c>
      <c r="P193" s="24">
        <v>5.6165400000000003E-5</v>
      </c>
      <c r="Q193" s="24">
        <v>1.46404E-5</v>
      </c>
      <c r="R193" s="24">
        <v>7.2399598999999999E-6</v>
      </c>
    </row>
    <row r="194" spans="1:18" ht="22.5" x14ac:dyDescent="0.2">
      <c r="A194" s="13" t="s">
        <v>199</v>
      </c>
      <c r="B194" s="11" t="str">
        <f>VLOOKUP(A194,[2]Feuil1!$A$4:$B$2591,2,FALSE)</f>
        <v>Autres affections de la CMD 01 avec décès : séjours de moins de 2 jours</v>
      </c>
      <c r="C194" s="22">
        <v>162</v>
      </c>
      <c r="D194" s="23">
        <v>87805.473199999993</v>
      </c>
      <c r="E194" s="22">
        <v>160</v>
      </c>
      <c r="F194" s="23">
        <v>86722.508799999996</v>
      </c>
      <c r="G194" s="22">
        <v>163</v>
      </c>
      <c r="H194" s="23">
        <v>88130.895999999993</v>
      </c>
      <c r="I194" s="116">
        <v>-1.2333678000000001E-2</v>
      </c>
      <c r="J194" s="116">
        <v>-1.2345679E-2</v>
      </c>
      <c r="K194" s="116">
        <v>1.21514E-5</v>
      </c>
      <c r="L194" s="116">
        <v>1.6240157500000001E-2</v>
      </c>
      <c r="M194" s="116">
        <v>1.8749999999999999E-2</v>
      </c>
      <c r="N194" s="116">
        <v>-2.463649E-3</v>
      </c>
      <c r="O194" s="24">
        <v>-1.0736899999999999E-4</v>
      </c>
      <c r="P194" s="24">
        <v>8.5097699999999997E-5</v>
      </c>
      <c r="Q194" s="24">
        <v>2.5939E-5</v>
      </c>
      <c r="R194" s="24">
        <v>1.3145E-5</v>
      </c>
    </row>
    <row r="195" spans="1:18" ht="33.75" x14ac:dyDescent="0.2">
      <c r="A195" s="13" t="s">
        <v>2195</v>
      </c>
      <c r="B195" s="11" t="str">
        <f>VLOOKUP(A195,[2]Feuil1!$A$4:$B$2591,2,FALSE)</f>
        <v>Autres affections neurologiques concernant majoritairement la petite enfance, niveau 1</v>
      </c>
      <c r="C195" s="22">
        <v>10</v>
      </c>
      <c r="D195" s="23">
        <v>3880.0954000000002</v>
      </c>
      <c r="E195" s="22">
        <v>6</v>
      </c>
      <c r="F195" s="23">
        <v>2260.2858999999999</v>
      </c>
      <c r="G195" s="22">
        <v>10</v>
      </c>
      <c r="H195" s="23">
        <v>3749.7658999999999</v>
      </c>
      <c r="I195" s="116">
        <v>-0.41746641099999998</v>
      </c>
      <c r="J195" s="116">
        <v>-0.4</v>
      </c>
      <c r="K195" s="116">
        <v>-2.9110685000000001E-2</v>
      </c>
      <c r="L195" s="116">
        <v>0.65897858320000002</v>
      </c>
      <c r="M195" s="116">
        <v>0.66666666669999997</v>
      </c>
      <c r="N195" s="116">
        <v>-4.6128499999999999E-3</v>
      </c>
      <c r="O195" s="24">
        <v>-1.4315899999999999E-4</v>
      </c>
      <c r="P195" s="24">
        <v>8.9997499999999993E-5</v>
      </c>
      <c r="Q195" s="24">
        <v>1.5913482000000001E-6</v>
      </c>
      <c r="R195" s="24">
        <v>5.5929047000000004E-7</v>
      </c>
    </row>
    <row r="196" spans="1:18" ht="33.75" x14ac:dyDescent="0.2">
      <c r="A196" s="13" t="s">
        <v>2196</v>
      </c>
      <c r="B196" s="11" t="str">
        <f>VLOOKUP(A196,[2]Feuil1!$A$4:$B$2591,2,FALSE)</f>
        <v>Autres affections neurologiques concernant majoritairement la petite enfance, niveau 2</v>
      </c>
      <c r="C196" s="22">
        <v>3</v>
      </c>
      <c r="D196" s="23">
        <v>2563.9412000000002</v>
      </c>
      <c r="E196" s="22" t="s">
        <v>3213</v>
      </c>
      <c r="F196" s="23" t="s">
        <v>3213</v>
      </c>
      <c r="G196" s="22">
        <v>3</v>
      </c>
      <c r="H196" s="23">
        <v>2505.48</v>
      </c>
      <c r="I196" s="116" t="s">
        <v>3213</v>
      </c>
      <c r="J196" s="116" t="s">
        <v>3213</v>
      </c>
      <c r="K196" s="116" t="s">
        <v>3213</v>
      </c>
      <c r="L196" s="116" t="s">
        <v>3213</v>
      </c>
      <c r="M196" s="116" t="s">
        <v>3213</v>
      </c>
      <c r="N196" s="116" t="s">
        <v>3213</v>
      </c>
      <c r="O196" s="24" t="s">
        <v>3213</v>
      </c>
      <c r="P196" s="24" t="s">
        <v>3213</v>
      </c>
      <c r="Q196" s="24">
        <v>4.7740445000000002E-7</v>
      </c>
      <c r="R196" s="24">
        <v>3.7370095000000002E-7</v>
      </c>
    </row>
    <row r="197" spans="1:18" ht="33.75" x14ac:dyDescent="0.2">
      <c r="A197" s="13" t="s">
        <v>2197</v>
      </c>
      <c r="B197" s="11" t="str">
        <f>VLOOKUP(A197,[2]Feuil1!$A$4:$B$2591,2,FALSE)</f>
        <v>Autres affections neurologiques concernant majoritairement la petite enfance, niveau 3</v>
      </c>
      <c r="C197" s="22">
        <v>1</v>
      </c>
      <c r="D197" s="23">
        <v>1670.38</v>
      </c>
      <c r="E197" s="22" t="s">
        <v>3213</v>
      </c>
      <c r="F197" s="23" t="s">
        <v>3213</v>
      </c>
      <c r="G197" s="22" t="s">
        <v>3213</v>
      </c>
      <c r="H197" s="23" t="s">
        <v>3213</v>
      </c>
      <c r="I197" s="116" t="s">
        <v>3213</v>
      </c>
      <c r="J197" s="116" t="s">
        <v>3213</v>
      </c>
      <c r="K197" s="116" t="s">
        <v>3213</v>
      </c>
      <c r="L197" s="116" t="s">
        <v>3213</v>
      </c>
      <c r="M197" s="116" t="s">
        <v>3213</v>
      </c>
      <c r="N197" s="116" t="s">
        <v>3213</v>
      </c>
      <c r="O197" s="24" t="s">
        <v>3213</v>
      </c>
      <c r="P197" s="24" t="s">
        <v>3213</v>
      </c>
      <c r="Q197" s="24" t="s">
        <v>3213</v>
      </c>
      <c r="R197" s="24" t="s">
        <v>3214</v>
      </c>
    </row>
    <row r="198" spans="1:18" ht="22.5" x14ac:dyDescent="0.2">
      <c r="A198" s="13" t="s">
        <v>2198</v>
      </c>
      <c r="B198" s="11" t="str">
        <f>VLOOKUP(A198,[2]Feuil1!$A$4:$B$2591,2,FALSE)</f>
        <v>Troubles de la régulation thermique du nouveau-né et du nourrisson, niveau 1</v>
      </c>
      <c r="C198" s="22" t="s">
        <v>3213</v>
      </c>
      <c r="D198" s="23" t="s">
        <v>3213</v>
      </c>
      <c r="E198" s="22">
        <v>5</v>
      </c>
      <c r="F198" s="23">
        <v>3833.15</v>
      </c>
      <c r="G198" s="22">
        <v>5</v>
      </c>
      <c r="H198" s="23">
        <v>3833.15</v>
      </c>
      <c r="I198" s="116" t="s">
        <v>3213</v>
      </c>
      <c r="J198" s="116" t="s">
        <v>3213</v>
      </c>
      <c r="K198" s="116" t="s">
        <v>3213</v>
      </c>
      <c r="L198" s="116">
        <v>0</v>
      </c>
      <c r="M198" s="116">
        <v>0</v>
      </c>
      <c r="N198" s="116">
        <v>0</v>
      </c>
      <c r="O198" s="24">
        <v>0</v>
      </c>
      <c r="P198" s="24">
        <v>0</v>
      </c>
      <c r="Q198" s="24">
        <v>7.9567407999999995E-7</v>
      </c>
      <c r="R198" s="24">
        <v>5.7172749999999998E-7</v>
      </c>
    </row>
    <row r="199" spans="1:18" ht="22.5" x14ac:dyDescent="0.2">
      <c r="A199" s="13" t="s">
        <v>2199</v>
      </c>
      <c r="B199" s="11" t="str">
        <f>VLOOKUP(A199,[2]Feuil1!$A$4:$B$2591,2,FALSE)</f>
        <v>Troubles de la régulation thermique du nouveau-né et du nourrisson, niveau 2</v>
      </c>
      <c r="C199" s="22" t="s">
        <v>3213</v>
      </c>
      <c r="D199" s="23" t="s">
        <v>3213</v>
      </c>
      <c r="E199" s="22" t="s">
        <v>3213</v>
      </c>
      <c r="F199" s="23" t="s">
        <v>3213</v>
      </c>
      <c r="G199" s="22">
        <v>2</v>
      </c>
      <c r="H199" s="23">
        <v>2678.66</v>
      </c>
      <c r="I199" s="116" t="s">
        <v>3213</v>
      </c>
      <c r="J199" s="116" t="s">
        <v>3213</v>
      </c>
      <c r="K199" s="116" t="s">
        <v>3213</v>
      </c>
      <c r="L199" s="116" t="s">
        <v>3213</v>
      </c>
      <c r="M199" s="116" t="s">
        <v>3213</v>
      </c>
      <c r="N199" s="116" t="s">
        <v>3213</v>
      </c>
      <c r="O199" s="24" t="s">
        <v>3213</v>
      </c>
      <c r="P199" s="24" t="s">
        <v>3213</v>
      </c>
      <c r="Q199" s="24">
        <v>3.1826962999999999E-7</v>
      </c>
      <c r="R199" s="24">
        <v>3.9953134000000002E-7</v>
      </c>
    </row>
    <row r="200" spans="1:18" x14ac:dyDescent="0.2">
      <c r="A200" s="13" t="s">
        <v>200</v>
      </c>
      <c r="B200" s="11" t="str">
        <f>VLOOKUP(A200,[2]Feuil1!$A$4:$B$2591,2,FALSE)</f>
        <v>Interventions sur la rétine, niveau 1</v>
      </c>
      <c r="C200" s="22">
        <v>21683</v>
      </c>
      <c r="D200" s="23">
        <v>26648449.123</v>
      </c>
      <c r="E200" s="22">
        <v>20922</v>
      </c>
      <c r="F200" s="23">
        <v>25643150.977000002</v>
      </c>
      <c r="G200" s="22">
        <v>19667</v>
      </c>
      <c r="H200" s="23">
        <v>24102912.043000001</v>
      </c>
      <c r="I200" s="116">
        <v>-3.7724451999999999E-2</v>
      </c>
      <c r="J200" s="116">
        <v>-3.5096619000000003E-2</v>
      </c>
      <c r="K200" s="116">
        <v>-2.7234149999999999E-3</v>
      </c>
      <c r="L200" s="116">
        <v>-6.0064340000000001E-2</v>
      </c>
      <c r="M200" s="116">
        <v>-5.9984704999999999E-2</v>
      </c>
      <c r="N200" s="116">
        <v>-8.4715999999999993E-5</v>
      </c>
      <c r="O200" s="24">
        <v>4.4916073199999997E-2</v>
      </c>
      <c r="P200" s="24">
        <v>-9.3064444999999996E-2</v>
      </c>
      <c r="Q200" s="24">
        <v>3.1297044000000002E-3</v>
      </c>
      <c r="R200" s="24">
        <v>3.5950321999999998E-3</v>
      </c>
    </row>
    <row r="201" spans="1:18" x14ac:dyDescent="0.2">
      <c r="A201" s="13" t="s">
        <v>201</v>
      </c>
      <c r="B201" s="11" t="str">
        <f>VLOOKUP(A201,[2]Feuil1!$A$4:$B$2591,2,FALSE)</f>
        <v>Interventions sur la rétine, niveau 2</v>
      </c>
      <c r="C201" s="22">
        <v>193</v>
      </c>
      <c r="D201" s="23">
        <v>569242.72129999998</v>
      </c>
      <c r="E201" s="22">
        <v>215</v>
      </c>
      <c r="F201" s="23">
        <v>660349.40780000004</v>
      </c>
      <c r="G201" s="22">
        <v>188</v>
      </c>
      <c r="H201" s="23">
        <v>548511.95889999997</v>
      </c>
      <c r="I201" s="116">
        <v>0.1600489266</v>
      </c>
      <c r="J201" s="116">
        <v>0.1139896373</v>
      </c>
      <c r="K201" s="116">
        <v>4.1346245699999999E-2</v>
      </c>
      <c r="L201" s="116">
        <v>-0.169361019</v>
      </c>
      <c r="M201" s="116">
        <v>-0.12558139500000001</v>
      </c>
      <c r="N201" s="116">
        <v>-5.0067122999999998E-2</v>
      </c>
      <c r="O201" s="24">
        <v>9.663219E-4</v>
      </c>
      <c r="P201" s="24">
        <v>-6.7574519999999997E-3</v>
      </c>
      <c r="Q201" s="24">
        <v>2.9917299999999999E-5</v>
      </c>
      <c r="R201" s="24">
        <v>8.1812399999999996E-5</v>
      </c>
    </row>
    <row r="202" spans="1:18" x14ac:dyDescent="0.2">
      <c r="A202" s="13" t="s">
        <v>202</v>
      </c>
      <c r="B202" s="11" t="str">
        <f>VLOOKUP(A202,[2]Feuil1!$A$4:$B$2591,2,FALSE)</f>
        <v>Interventions sur la rétine, niveau 3</v>
      </c>
      <c r="C202" s="22">
        <v>18</v>
      </c>
      <c r="D202" s="23">
        <v>115538.5578</v>
      </c>
      <c r="E202" s="22">
        <v>19</v>
      </c>
      <c r="F202" s="23">
        <v>121016.13</v>
      </c>
      <c r="G202" s="22">
        <v>9</v>
      </c>
      <c r="H202" s="23">
        <v>59425.289100000002</v>
      </c>
      <c r="I202" s="116">
        <v>4.7409040800000003E-2</v>
      </c>
      <c r="J202" s="116">
        <v>5.5555555600000001E-2</v>
      </c>
      <c r="K202" s="116">
        <v>-7.7177510000000001E-3</v>
      </c>
      <c r="L202" s="116">
        <v>-0.50894736799999996</v>
      </c>
      <c r="M202" s="116">
        <v>-0.52631578899999998</v>
      </c>
      <c r="N202" s="116">
        <v>3.6666666700000003E-2</v>
      </c>
      <c r="O202" s="24">
        <v>3.5789699999999998E-4</v>
      </c>
      <c r="P202" s="24">
        <v>-3.7214470000000001E-3</v>
      </c>
      <c r="Q202" s="24">
        <v>1.4322133E-6</v>
      </c>
      <c r="R202" s="24">
        <v>8.8634861000000007E-6</v>
      </c>
    </row>
    <row r="203" spans="1:18" x14ac:dyDescent="0.2">
      <c r="A203" s="13" t="s">
        <v>203</v>
      </c>
      <c r="B203" s="11" t="str">
        <f>VLOOKUP(A203,[2]Feuil1!$A$4:$B$2591,2,FALSE)</f>
        <v>Interventions sur la rétine, niveau 4</v>
      </c>
      <c r="C203" s="22" t="s">
        <v>3213</v>
      </c>
      <c r="D203" s="23" t="s">
        <v>3213</v>
      </c>
      <c r="E203" s="22" t="s">
        <v>3213</v>
      </c>
      <c r="F203" s="23" t="s">
        <v>3213</v>
      </c>
      <c r="G203" s="22">
        <v>3</v>
      </c>
      <c r="H203" s="23">
        <v>24927.84</v>
      </c>
      <c r="I203" s="116" t="s">
        <v>3213</v>
      </c>
      <c r="J203" s="116" t="s">
        <v>3213</v>
      </c>
      <c r="K203" s="116" t="s">
        <v>3213</v>
      </c>
      <c r="L203" s="116" t="s">
        <v>3213</v>
      </c>
      <c r="M203" s="116" t="s">
        <v>3213</v>
      </c>
      <c r="N203" s="116" t="s">
        <v>3213</v>
      </c>
      <c r="O203" s="24" t="s">
        <v>3213</v>
      </c>
      <c r="P203" s="24" t="s">
        <v>3213</v>
      </c>
      <c r="Q203" s="24">
        <v>4.7740445000000002E-7</v>
      </c>
      <c r="R203" s="24">
        <v>3.7180729999999999E-6</v>
      </c>
    </row>
    <row r="204" spans="1:18" x14ac:dyDescent="0.2">
      <c r="A204" s="13" t="s">
        <v>204</v>
      </c>
      <c r="B204" s="11" t="str">
        <f>VLOOKUP(A204,[2]Feuil1!$A$4:$B$2591,2,FALSE)</f>
        <v>Interventions sur la rétine, en ambulatoire</v>
      </c>
      <c r="C204" s="22">
        <v>2209</v>
      </c>
      <c r="D204" s="23">
        <v>2757109.0120000001</v>
      </c>
      <c r="E204" s="22">
        <v>3214</v>
      </c>
      <c r="F204" s="23">
        <v>3986635.6639999999</v>
      </c>
      <c r="G204" s="22">
        <v>5413</v>
      </c>
      <c r="H204" s="23">
        <v>6680963.0120000001</v>
      </c>
      <c r="I204" s="116">
        <v>0.4459477832</v>
      </c>
      <c r="J204" s="116">
        <v>0.45495699410000001</v>
      </c>
      <c r="K204" s="116">
        <v>-6.1920810000000003E-3</v>
      </c>
      <c r="L204" s="116">
        <v>0.67583987479999996</v>
      </c>
      <c r="M204" s="116">
        <v>0.6841941506</v>
      </c>
      <c r="N204" s="116">
        <v>-4.9603989999999999E-3</v>
      </c>
      <c r="O204" s="24">
        <v>-7.8701549999999995E-2</v>
      </c>
      <c r="P204" s="24">
        <v>0.16279687179999999</v>
      </c>
      <c r="Q204" s="24">
        <v>8.6139680000000001E-4</v>
      </c>
      <c r="R204" s="24">
        <v>9.9648860000000001E-4</v>
      </c>
    </row>
    <row r="205" spans="1:18" x14ac:dyDescent="0.2">
      <c r="A205" s="13" t="s">
        <v>205</v>
      </c>
      <c r="B205" s="11" t="str">
        <f>VLOOKUP(A205,[2]Feuil1!$A$4:$B$2591,2,FALSE)</f>
        <v>Interventions sur l'orbite, niveau 1</v>
      </c>
      <c r="C205" s="22">
        <v>830</v>
      </c>
      <c r="D205" s="23">
        <v>817437.10439999995</v>
      </c>
      <c r="E205" s="22">
        <v>796</v>
      </c>
      <c r="F205" s="23">
        <v>779236.12199999997</v>
      </c>
      <c r="G205" s="22">
        <v>776</v>
      </c>
      <c r="H205" s="23">
        <v>762443.77439999999</v>
      </c>
      <c r="I205" s="116">
        <v>-4.6732625999999999E-2</v>
      </c>
      <c r="J205" s="116">
        <v>-4.0963855E-2</v>
      </c>
      <c r="K205" s="116">
        <v>-6.0151750000000002E-3</v>
      </c>
      <c r="L205" s="116">
        <v>-2.1549755E-2</v>
      </c>
      <c r="M205" s="116">
        <v>-2.5125628000000001E-2</v>
      </c>
      <c r="N205" s="116">
        <v>3.6680346999999999E-3</v>
      </c>
      <c r="O205" s="24">
        <v>7.1579399999999996E-4</v>
      </c>
      <c r="P205" s="24">
        <v>-1.014629E-3</v>
      </c>
      <c r="Q205" s="24">
        <v>1.2348860000000001E-4</v>
      </c>
      <c r="R205" s="24">
        <v>1.137211E-4</v>
      </c>
    </row>
    <row r="206" spans="1:18" x14ac:dyDescent="0.2">
      <c r="A206" s="13" t="s">
        <v>206</v>
      </c>
      <c r="B206" s="11" t="str">
        <f>VLOOKUP(A206,[2]Feuil1!$A$4:$B$2591,2,FALSE)</f>
        <v>Interventions sur l'orbite, niveau 2</v>
      </c>
      <c r="C206" s="22">
        <v>43</v>
      </c>
      <c r="D206" s="23">
        <v>105987.23759999999</v>
      </c>
      <c r="E206" s="22">
        <v>37</v>
      </c>
      <c r="F206" s="23">
        <v>84803.194399999993</v>
      </c>
      <c r="G206" s="22">
        <v>40</v>
      </c>
      <c r="H206" s="23">
        <v>89257.257599999997</v>
      </c>
      <c r="I206" s="116">
        <v>-0.19987352899999999</v>
      </c>
      <c r="J206" s="116">
        <v>-0.139534884</v>
      </c>
      <c r="K206" s="116">
        <v>-7.0123290000000005E-2</v>
      </c>
      <c r="L206" s="116">
        <v>5.2522351699999997E-2</v>
      </c>
      <c r="M206" s="116">
        <v>8.1081081099999994E-2</v>
      </c>
      <c r="N206" s="116">
        <v>-2.6416825000000001E-2</v>
      </c>
      <c r="O206" s="24">
        <v>-1.0736899999999999E-4</v>
      </c>
      <c r="P206" s="24">
        <v>2.6912380000000002E-4</v>
      </c>
      <c r="Q206" s="24">
        <v>6.3653926000000003E-6</v>
      </c>
      <c r="R206" s="24">
        <v>1.3312999999999999E-5</v>
      </c>
    </row>
    <row r="207" spans="1:18" x14ac:dyDescent="0.2">
      <c r="A207" s="13" t="s">
        <v>207</v>
      </c>
      <c r="B207" s="11" t="str">
        <f>VLOOKUP(A207,[2]Feuil1!$A$4:$B$2591,2,FALSE)</f>
        <v>Interventions sur l'orbite, niveau 3</v>
      </c>
      <c r="C207" s="22">
        <v>6</v>
      </c>
      <c r="D207" s="23">
        <v>29743.3642</v>
      </c>
      <c r="E207" s="22">
        <v>6</v>
      </c>
      <c r="F207" s="23">
        <v>29743.3642</v>
      </c>
      <c r="G207" s="22" t="s">
        <v>3213</v>
      </c>
      <c r="H207" s="23" t="s">
        <v>3213</v>
      </c>
      <c r="I207" s="116">
        <v>0</v>
      </c>
      <c r="J207" s="116">
        <v>0</v>
      </c>
      <c r="K207" s="116">
        <v>0</v>
      </c>
      <c r="L207" s="116" t="s">
        <v>3213</v>
      </c>
      <c r="M207" s="116" t="s">
        <v>3213</v>
      </c>
      <c r="N207" s="116" t="s">
        <v>3213</v>
      </c>
      <c r="O207" s="24" t="s">
        <v>3213</v>
      </c>
      <c r="P207" s="24" t="s">
        <v>3213</v>
      </c>
      <c r="Q207" s="24" t="s">
        <v>3213</v>
      </c>
      <c r="R207" s="24" t="s">
        <v>3214</v>
      </c>
    </row>
    <row r="208" spans="1:18" x14ac:dyDescent="0.2">
      <c r="A208" s="13" t="s">
        <v>208</v>
      </c>
      <c r="B208" s="11" t="str">
        <f>VLOOKUP(A208,[2]Feuil1!$A$4:$B$2591,2,FALSE)</f>
        <v>Interventions sur l'orbite, niveau 4</v>
      </c>
      <c r="C208" s="22">
        <v>4</v>
      </c>
      <c r="D208" s="23">
        <v>25570.240000000002</v>
      </c>
      <c r="E208" s="22">
        <v>3</v>
      </c>
      <c r="F208" s="23">
        <v>19177.68</v>
      </c>
      <c r="G208" s="22">
        <v>3</v>
      </c>
      <c r="H208" s="23">
        <v>19177.68</v>
      </c>
      <c r="I208" s="116">
        <v>-0.25</v>
      </c>
      <c r="J208" s="116">
        <v>-0.25</v>
      </c>
      <c r="K208" s="116">
        <v>0</v>
      </c>
      <c r="L208" s="116">
        <v>0</v>
      </c>
      <c r="M208" s="116">
        <v>0</v>
      </c>
      <c r="N208" s="116">
        <v>0</v>
      </c>
      <c r="O208" s="24">
        <v>0</v>
      </c>
      <c r="P208" s="24">
        <v>0</v>
      </c>
      <c r="Q208" s="24">
        <v>4.7740445000000002E-7</v>
      </c>
      <c r="R208" s="24">
        <v>2.8604169000000001E-6</v>
      </c>
    </row>
    <row r="209" spans="1:18" x14ac:dyDescent="0.2">
      <c r="A209" s="13" t="s">
        <v>209</v>
      </c>
      <c r="B209" s="11" t="str">
        <f>VLOOKUP(A209,[2]Feuil1!$A$4:$B$2591,2,FALSE)</f>
        <v>Interventions sur l'orbite, en ambulatoire</v>
      </c>
      <c r="C209" s="22">
        <v>469</v>
      </c>
      <c r="D209" s="23">
        <v>227102.5246</v>
      </c>
      <c r="E209" s="22">
        <v>516</v>
      </c>
      <c r="F209" s="23">
        <v>249398.38740000001</v>
      </c>
      <c r="G209" s="22">
        <v>542</v>
      </c>
      <c r="H209" s="23">
        <v>261617.69070000001</v>
      </c>
      <c r="I209" s="116">
        <v>9.8175318999999997E-2</v>
      </c>
      <c r="J209" s="116">
        <v>0.1002132196</v>
      </c>
      <c r="K209" s="116">
        <v>-1.852278E-3</v>
      </c>
      <c r="L209" s="116">
        <v>4.8995117499999997E-2</v>
      </c>
      <c r="M209" s="116">
        <v>5.0387596899999998E-2</v>
      </c>
      <c r="N209" s="116">
        <v>-1.325681E-3</v>
      </c>
      <c r="O209" s="24">
        <v>-9.3053199999999997E-4</v>
      </c>
      <c r="P209" s="24">
        <v>7.3831579999999997E-4</v>
      </c>
      <c r="Q209" s="24">
        <v>8.6251100000000005E-5</v>
      </c>
      <c r="R209" s="24">
        <v>3.9021199999999998E-5</v>
      </c>
    </row>
    <row r="210" spans="1:18" ht="22.5" x14ac:dyDescent="0.2">
      <c r="A210" s="13" t="s">
        <v>210</v>
      </c>
      <c r="B210" s="11" t="str">
        <f>VLOOKUP(A210,[2]Feuil1!$A$4:$B$2591,2,FALSE)</f>
        <v>Interventions sur le cristallin avec ou sans vitrectomie, niveau 1</v>
      </c>
      <c r="C210" s="22">
        <v>79939</v>
      </c>
      <c r="D210" s="23">
        <v>63799526.792999998</v>
      </c>
      <c r="E210" s="22">
        <v>72182</v>
      </c>
      <c r="F210" s="23">
        <v>57602227.719999999</v>
      </c>
      <c r="G210" s="22">
        <v>60124</v>
      </c>
      <c r="H210" s="23">
        <v>47915864.001000002</v>
      </c>
      <c r="I210" s="116">
        <v>-9.7137070000000006E-2</v>
      </c>
      <c r="J210" s="116">
        <v>-9.7036490000000003E-2</v>
      </c>
      <c r="K210" s="116">
        <v>-1.11388E-4</v>
      </c>
      <c r="L210" s="116">
        <v>-0.168159533</v>
      </c>
      <c r="M210" s="116">
        <v>-0.167049957</v>
      </c>
      <c r="N210" s="116">
        <v>-1.332104E-3</v>
      </c>
      <c r="O210" s="24">
        <v>0.43155219929999999</v>
      </c>
      <c r="P210" s="24">
        <v>-0.58527027700000001</v>
      </c>
      <c r="Q210" s="24">
        <v>9.5678216999999996E-3</v>
      </c>
      <c r="R210" s="24">
        <v>7.1468158000000002E-3</v>
      </c>
    </row>
    <row r="211" spans="1:18" ht="22.5" x14ac:dyDescent="0.2">
      <c r="A211" s="13" t="s">
        <v>211</v>
      </c>
      <c r="B211" s="11" t="str">
        <f>VLOOKUP(A211,[2]Feuil1!$A$4:$B$2591,2,FALSE)</f>
        <v>Interventions sur le cristallin avec ou sans vitrectomie, niveau 2</v>
      </c>
      <c r="C211" s="22">
        <v>260</v>
      </c>
      <c r="D211" s="23">
        <v>590578.44510000001</v>
      </c>
      <c r="E211" s="22">
        <v>275</v>
      </c>
      <c r="F211" s="23">
        <v>614329.17960000003</v>
      </c>
      <c r="G211" s="22">
        <v>175</v>
      </c>
      <c r="H211" s="23">
        <v>397971.61589999998</v>
      </c>
      <c r="I211" s="116">
        <v>4.0216053799999998E-2</v>
      </c>
      <c r="J211" s="116">
        <v>5.7692307700000001E-2</v>
      </c>
      <c r="K211" s="116">
        <v>-1.6523004000000001E-2</v>
      </c>
      <c r="L211" s="116">
        <v>-0.35218506799999999</v>
      </c>
      <c r="M211" s="116">
        <v>-0.36363636399999999</v>
      </c>
      <c r="N211" s="116">
        <v>1.7994893599999999E-2</v>
      </c>
      <c r="O211" s="24">
        <v>3.5789699999999999E-3</v>
      </c>
      <c r="P211" s="24">
        <v>-1.3072775E-2</v>
      </c>
      <c r="Q211" s="24">
        <v>2.78486E-5</v>
      </c>
      <c r="R211" s="24">
        <v>5.9358799999999998E-5</v>
      </c>
    </row>
    <row r="212" spans="1:18" ht="22.5" x14ac:dyDescent="0.2">
      <c r="A212" s="13" t="s">
        <v>212</v>
      </c>
      <c r="B212" s="11" t="str">
        <f>VLOOKUP(A212,[2]Feuil1!$A$4:$B$2591,2,FALSE)</f>
        <v>Interventions sur le cristallin avec ou sans vitrectomie, niveau 3</v>
      </c>
      <c r="C212" s="22">
        <v>19</v>
      </c>
      <c r="D212" s="23">
        <v>101798.004</v>
      </c>
      <c r="E212" s="22">
        <v>32</v>
      </c>
      <c r="F212" s="23">
        <v>172429.01199999999</v>
      </c>
      <c r="G212" s="22">
        <v>15</v>
      </c>
      <c r="H212" s="23">
        <v>80151.301999999996</v>
      </c>
      <c r="I212" s="116">
        <v>0.69383490069999998</v>
      </c>
      <c r="J212" s="116">
        <v>0.68421052630000001</v>
      </c>
      <c r="K212" s="116">
        <v>5.7144722999999996E-3</v>
      </c>
      <c r="L212" s="116">
        <v>-0.53516347900000005</v>
      </c>
      <c r="M212" s="116">
        <v>-0.53125</v>
      </c>
      <c r="N212" s="116">
        <v>-8.3487560000000006E-3</v>
      </c>
      <c r="O212" s="24">
        <v>6.0842489999999997E-4</v>
      </c>
      <c r="P212" s="24">
        <v>-5.5756110000000003E-3</v>
      </c>
      <c r="Q212" s="24">
        <v>2.3870221999999998E-6</v>
      </c>
      <c r="R212" s="24">
        <v>1.1954799999999999E-5</v>
      </c>
    </row>
    <row r="213" spans="1:18" ht="22.5" x14ac:dyDescent="0.2">
      <c r="A213" s="13" t="s">
        <v>213</v>
      </c>
      <c r="B213" s="11" t="str">
        <f>VLOOKUP(A213,[2]Feuil1!$A$4:$B$2591,2,FALSE)</f>
        <v>Interventions sur le cristallin avec ou sans vitrectomie, niveau 4</v>
      </c>
      <c r="C213" s="22">
        <v>6</v>
      </c>
      <c r="D213" s="23">
        <v>41631.54</v>
      </c>
      <c r="E213" s="22" t="s">
        <v>3213</v>
      </c>
      <c r="F213" s="23" t="s">
        <v>3213</v>
      </c>
      <c r="G213" s="22">
        <v>2</v>
      </c>
      <c r="H213" s="23">
        <v>14362.881299999999</v>
      </c>
      <c r="I213" s="116" t="s">
        <v>3213</v>
      </c>
      <c r="J213" s="116" t="s">
        <v>3213</v>
      </c>
      <c r="K213" s="116" t="s">
        <v>3213</v>
      </c>
      <c r="L213" s="116" t="s">
        <v>3213</v>
      </c>
      <c r="M213" s="116" t="s">
        <v>3213</v>
      </c>
      <c r="N213" s="116" t="s">
        <v>3213</v>
      </c>
      <c r="O213" s="24" t="s">
        <v>3213</v>
      </c>
      <c r="P213" s="24" t="s">
        <v>3213</v>
      </c>
      <c r="Q213" s="24">
        <v>3.1826962999999999E-7</v>
      </c>
      <c r="R213" s="24">
        <v>2.1422731000000001E-6</v>
      </c>
    </row>
    <row r="214" spans="1:18" ht="22.5" x14ac:dyDescent="0.2">
      <c r="A214" s="13" t="s">
        <v>214</v>
      </c>
      <c r="B214" s="11" t="str">
        <f>VLOOKUP(A214,[2]Feuil1!$A$4:$B$2591,2,FALSE)</f>
        <v>Interventions sur le cristallin avec ou sans vitrectomie, en ambulatoire</v>
      </c>
      <c r="C214" s="22">
        <v>439420</v>
      </c>
      <c r="D214" s="23">
        <v>352607628.66000003</v>
      </c>
      <c r="E214" s="22">
        <v>465136</v>
      </c>
      <c r="F214" s="23">
        <v>373442854.44</v>
      </c>
      <c r="G214" s="22">
        <v>484124</v>
      </c>
      <c r="H214" s="23">
        <v>388824008.23000002</v>
      </c>
      <c r="I214" s="116">
        <v>5.9088981899999997E-2</v>
      </c>
      <c r="J214" s="116">
        <v>5.8522598000000002E-2</v>
      </c>
      <c r="K214" s="116">
        <v>5.3507019999999997E-4</v>
      </c>
      <c r="L214" s="116">
        <v>4.1187436299999998E-2</v>
      </c>
      <c r="M214" s="116">
        <v>4.0822469100000001E-2</v>
      </c>
      <c r="N214" s="116">
        <v>3.5065269999999998E-4</v>
      </c>
      <c r="O214" s="24">
        <v>-0.67957481799999997</v>
      </c>
      <c r="P214" s="24">
        <v>0.92936135720000002</v>
      </c>
      <c r="Q214" s="24">
        <v>7.7040983600000001E-2</v>
      </c>
      <c r="R214" s="24">
        <v>5.7994437099999997E-2</v>
      </c>
    </row>
    <row r="215" spans="1:18" x14ac:dyDescent="0.2">
      <c r="A215" s="13" t="s">
        <v>215</v>
      </c>
      <c r="B215" s="11" t="str">
        <f>VLOOKUP(A215,[2]Feuil1!$A$4:$B$2591,2,FALSE)</f>
        <v>Interventions primaires sur l'iris, niveau 1</v>
      </c>
      <c r="C215" s="22">
        <v>180</v>
      </c>
      <c r="D215" s="23">
        <v>114371.158</v>
      </c>
      <c r="E215" s="22">
        <v>142</v>
      </c>
      <c r="F215" s="23">
        <v>89538.077699999994</v>
      </c>
      <c r="G215" s="22">
        <v>96</v>
      </c>
      <c r="H215" s="23">
        <v>61198.212200000002</v>
      </c>
      <c r="I215" s="116">
        <v>-0.21712712100000001</v>
      </c>
      <c r="J215" s="116">
        <v>-0.21111111099999999</v>
      </c>
      <c r="K215" s="116">
        <v>-7.6259279999999997E-3</v>
      </c>
      <c r="L215" s="116">
        <v>-0.31651188200000002</v>
      </c>
      <c r="M215" s="116">
        <v>-0.32394366200000002</v>
      </c>
      <c r="N215" s="116">
        <v>1.09928409E-2</v>
      </c>
      <c r="O215" s="24">
        <v>1.6463262000000001E-3</v>
      </c>
      <c r="P215" s="24">
        <v>-1.7123539999999999E-3</v>
      </c>
      <c r="Q215" s="24">
        <v>1.5276899999999999E-5</v>
      </c>
      <c r="R215" s="24">
        <v>9.1279237000000003E-6</v>
      </c>
    </row>
    <row r="216" spans="1:18" x14ac:dyDescent="0.2">
      <c r="A216" s="13" t="s">
        <v>216</v>
      </c>
      <c r="B216" s="11" t="str">
        <f>VLOOKUP(A216,[2]Feuil1!$A$4:$B$2591,2,FALSE)</f>
        <v>Interventions primaires sur l'iris, niveau 2</v>
      </c>
      <c r="C216" s="22">
        <v>2</v>
      </c>
      <c r="D216" s="23">
        <v>5089.96</v>
      </c>
      <c r="E216" s="22">
        <v>3</v>
      </c>
      <c r="F216" s="23">
        <v>7813.0886</v>
      </c>
      <c r="G216" s="22">
        <v>5</v>
      </c>
      <c r="H216" s="23">
        <v>12724.9</v>
      </c>
      <c r="I216" s="116">
        <v>0.53500000000000003</v>
      </c>
      <c r="J216" s="116">
        <v>0.5</v>
      </c>
      <c r="K216" s="116">
        <v>2.3333333299999998E-2</v>
      </c>
      <c r="L216" s="116">
        <v>0.6286644951</v>
      </c>
      <c r="M216" s="116">
        <v>0.66666666669999997</v>
      </c>
      <c r="N216" s="116">
        <v>-2.2801302999999998E-2</v>
      </c>
      <c r="O216" s="24">
        <v>-7.1579E-5</v>
      </c>
      <c r="P216" s="24">
        <v>2.9678190000000001E-4</v>
      </c>
      <c r="Q216" s="24">
        <v>7.9567407999999995E-7</v>
      </c>
      <c r="R216" s="24">
        <v>1.8979625999999999E-6</v>
      </c>
    </row>
    <row r="217" spans="1:18" ht="22.5" x14ac:dyDescent="0.2">
      <c r="A217" s="13" t="s">
        <v>217</v>
      </c>
      <c r="B217" s="11" t="str">
        <f>VLOOKUP(A217,[2]Feuil1!$A$4:$B$2591,2,FALSE)</f>
        <v>Interventions primaires sur l'iris, en ambulatoire</v>
      </c>
      <c r="C217" s="22">
        <v>512</v>
      </c>
      <c r="D217" s="23">
        <v>318495.22869999998</v>
      </c>
      <c r="E217" s="22">
        <v>470</v>
      </c>
      <c r="F217" s="23">
        <v>292160.50050000002</v>
      </c>
      <c r="G217" s="22">
        <v>406</v>
      </c>
      <c r="H217" s="23">
        <v>253150.41620000001</v>
      </c>
      <c r="I217" s="116">
        <v>-8.2684843999999993E-2</v>
      </c>
      <c r="J217" s="116">
        <v>-8.203125E-2</v>
      </c>
      <c r="K217" s="116">
        <v>-7.1199999999999996E-4</v>
      </c>
      <c r="L217" s="116">
        <v>-0.133522787</v>
      </c>
      <c r="M217" s="116">
        <v>-0.13617021300000001</v>
      </c>
      <c r="N217" s="116">
        <v>3.0647538999999998E-3</v>
      </c>
      <c r="O217" s="24">
        <v>2.2905408E-3</v>
      </c>
      <c r="P217" s="24">
        <v>-2.3570710000000001E-3</v>
      </c>
      <c r="Q217" s="24">
        <v>6.4608699999999997E-5</v>
      </c>
      <c r="R217" s="24">
        <v>3.7758300000000001E-5</v>
      </c>
    </row>
    <row r="218" spans="1:18" ht="22.5" x14ac:dyDescent="0.2">
      <c r="A218" s="13" t="s">
        <v>218</v>
      </c>
      <c r="B218" s="11" t="str">
        <f>VLOOKUP(A218,[2]Feuil1!$A$4:$B$2591,2,FALSE)</f>
        <v>Autres interventions extraoculaires, âge inférieur à 18 ans, niveau 1</v>
      </c>
      <c r="C218" s="22">
        <v>250</v>
      </c>
      <c r="D218" s="23">
        <v>231356.74739999999</v>
      </c>
      <c r="E218" s="22">
        <v>248</v>
      </c>
      <c r="F218" s="23">
        <v>230651.5802</v>
      </c>
      <c r="G218" s="22">
        <v>216</v>
      </c>
      <c r="H218" s="23">
        <v>200487.20360000001</v>
      </c>
      <c r="I218" s="116">
        <v>-3.0479650000000001E-3</v>
      </c>
      <c r="J218" s="116">
        <v>-8.0000000000000002E-3</v>
      </c>
      <c r="K218" s="116">
        <v>4.9919711E-3</v>
      </c>
      <c r="L218" s="116">
        <v>-0.13077897199999999</v>
      </c>
      <c r="M218" s="116">
        <v>-0.12903225800000001</v>
      </c>
      <c r="N218" s="116">
        <v>-2.0054869999999998E-3</v>
      </c>
      <c r="O218" s="24">
        <v>1.1452704E-3</v>
      </c>
      <c r="P218" s="24">
        <v>-1.8225940000000001E-3</v>
      </c>
      <c r="Q218" s="24">
        <v>3.4373099999999998E-5</v>
      </c>
      <c r="R218" s="24">
        <v>2.9903399999999999E-5</v>
      </c>
    </row>
    <row r="219" spans="1:18" ht="22.5" x14ac:dyDescent="0.2">
      <c r="A219" s="13" t="s">
        <v>219</v>
      </c>
      <c r="B219" s="11" t="str">
        <f>VLOOKUP(A219,[2]Feuil1!$A$4:$B$2591,2,FALSE)</f>
        <v>Autres interventions extraoculaires, âge inférieur à 18 ans, niveau 2</v>
      </c>
      <c r="C219" s="22">
        <v>1</v>
      </c>
      <c r="D219" s="23">
        <v>2262.6113</v>
      </c>
      <c r="E219" s="22">
        <v>1</v>
      </c>
      <c r="F219" s="23">
        <v>2262.6113</v>
      </c>
      <c r="G219" s="22" t="s">
        <v>3213</v>
      </c>
      <c r="H219" s="23" t="s">
        <v>3213</v>
      </c>
      <c r="I219" s="116">
        <v>0</v>
      </c>
      <c r="J219" s="116">
        <v>0</v>
      </c>
      <c r="K219" s="116">
        <v>0</v>
      </c>
      <c r="L219" s="116" t="s">
        <v>3213</v>
      </c>
      <c r="M219" s="116" t="s">
        <v>3213</v>
      </c>
      <c r="N219" s="116" t="s">
        <v>3213</v>
      </c>
      <c r="O219" s="24" t="s">
        <v>3213</v>
      </c>
      <c r="P219" s="24" t="s">
        <v>3213</v>
      </c>
      <c r="Q219" s="24" t="s">
        <v>3213</v>
      </c>
      <c r="R219" s="24" t="s">
        <v>3214</v>
      </c>
    </row>
    <row r="220" spans="1:18" ht="22.5" x14ac:dyDescent="0.2">
      <c r="A220" s="13" t="s">
        <v>220</v>
      </c>
      <c r="B220" s="11" t="str">
        <f>VLOOKUP(A220,[2]Feuil1!$A$4:$B$2591,2,FALSE)</f>
        <v>Autres interventions extraoculaires, âge inférieur à 18 ans, niveau 4</v>
      </c>
      <c r="C220" s="22" t="s">
        <v>3213</v>
      </c>
      <c r="D220" s="23" t="s">
        <v>3213</v>
      </c>
      <c r="E220" s="22" t="s">
        <v>3213</v>
      </c>
      <c r="F220" s="23" t="s">
        <v>3213</v>
      </c>
      <c r="G220" s="22">
        <v>1</v>
      </c>
      <c r="H220" s="23">
        <v>6104.68</v>
      </c>
      <c r="I220" s="116" t="s">
        <v>3213</v>
      </c>
      <c r="J220" s="116" t="s">
        <v>3213</v>
      </c>
      <c r="K220" s="116" t="s">
        <v>3213</v>
      </c>
      <c r="L220" s="116" t="s">
        <v>3213</v>
      </c>
      <c r="M220" s="116" t="s">
        <v>3213</v>
      </c>
      <c r="N220" s="116" t="s">
        <v>3213</v>
      </c>
      <c r="O220" s="24" t="s">
        <v>3213</v>
      </c>
      <c r="P220" s="24" t="s">
        <v>3213</v>
      </c>
      <c r="Q220" s="24">
        <v>1.5913482000000001E-7</v>
      </c>
      <c r="R220" s="24">
        <v>9.1053399999999999E-7</v>
      </c>
    </row>
    <row r="221" spans="1:18" ht="22.5" x14ac:dyDescent="0.2">
      <c r="A221" s="13" t="s">
        <v>221</v>
      </c>
      <c r="B221" s="11" t="str">
        <f>VLOOKUP(A221,[2]Feuil1!$A$4:$B$2591,2,FALSE)</f>
        <v>Autres interventions extraoculaires, âge inférieur à 18 ans, en ambulatoire</v>
      </c>
      <c r="C221" s="22">
        <v>4499</v>
      </c>
      <c r="D221" s="23">
        <v>3140078.7796</v>
      </c>
      <c r="E221" s="22">
        <v>4398</v>
      </c>
      <c r="F221" s="23">
        <v>3068510.1104000001</v>
      </c>
      <c r="G221" s="22">
        <v>4255</v>
      </c>
      <c r="H221" s="23">
        <v>2969258.8330999999</v>
      </c>
      <c r="I221" s="116">
        <v>-2.2791998000000001E-2</v>
      </c>
      <c r="J221" s="116">
        <v>-2.2449433000000001E-2</v>
      </c>
      <c r="K221" s="116">
        <v>-3.5043200000000002E-4</v>
      </c>
      <c r="L221" s="116">
        <v>-3.2345104E-2</v>
      </c>
      <c r="M221" s="116">
        <v>-3.2514779000000001E-2</v>
      </c>
      <c r="N221" s="116">
        <v>1.7537830000000001E-4</v>
      </c>
      <c r="O221" s="24">
        <v>5.1179271E-3</v>
      </c>
      <c r="P221" s="24">
        <v>-5.9969690000000004E-3</v>
      </c>
      <c r="Q221" s="24">
        <v>6.7711859999999998E-4</v>
      </c>
      <c r="R221" s="24">
        <v>4.4287519999999998E-4</v>
      </c>
    </row>
    <row r="222" spans="1:18" ht="22.5" x14ac:dyDescent="0.2">
      <c r="A222" s="13" t="s">
        <v>222</v>
      </c>
      <c r="B222" s="11" t="str">
        <f>VLOOKUP(A222,[2]Feuil1!$A$4:$B$2591,2,FALSE)</f>
        <v>Autres interventions extraoculaires, âge supérieur à 17 ans, niveau 1</v>
      </c>
      <c r="C222" s="22">
        <v>8150</v>
      </c>
      <c r="D222" s="23">
        <v>6346269.9212999996</v>
      </c>
      <c r="E222" s="22">
        <v>7731</v>
      </c>
      <c r="F222" s="23">
        <v>6017965.4227999998</v>
      </c>
      <c r="G222" s="22">
        <v>7202</v>
      </c>
      <c r="H222" s="23">
        <v>5601992.1346000005</v>
      </c>
      <c r="I222" s="116">
        <v>-5.1731883999999999E-2</v>
      </c>
      <c r="J222" s="116">
        <v>-5.1411042999999997E-2</v>
      </c>
      <c r="K222" s="116">
        <v>-3.3823000000000002E-4</v>
      </c>
      <c r="L222" s="116">
        <v>-6.9121914000000007E-2</v>
      </c>
      <c r="M222" s="116">
        <v>-6.8425817999999999E-2</v>
      </c>
      <c r="N222" s="116">
        <v>-7.4722500000000002E-4</v>
      </c>
      <c r="O222" s="24">
        <v>1.89327512E-2</v>
      </c>
      <c r="P222" s="24">
        <v>-2.5133973E-2</v>
      </c>
      <c r="Q222" s="24">
        <v>1.1460889000000001E-3</v>
      </c>
      <c r="R222" s="24">
        <v>8.3555640000000002E-4</v>
      </c>
    </row>
    <row r="223" spans="1:18" ht="22.5" x14ac:dyDescent="0.2">
      <c r="A223" s="13" t="s">
        <v>223</v>
      </c>
      <c r="B223" s="11" t="str">
        <f>VLOOKUP(A223,[2]Feuil1!$A$4:$B$2591,2,FALSE)</f>
        <v>Autres interventions extraoculaires, âge supérieur à 17 ans, niveau 2</v>
      </c>
      <c r="C223" s="22">
        <v>100</v>
      </c>
      <c r="D223" s="23">
        <v>184409.32260000001</v>
      </c>
      <c r="E223" s="22">
        <v>84</v>
      </c>
      <c r="F223" s="23">
        <v>156239.81510000001</v>
      </c>
      <c r="G223" s="22">
        <v>51</v>
      </c>
      <c r="H223" s="23">
        <v>96632.526299999998</v>
      </c>
      <c r="I223" s="116">
        <v>-0.15275533299999999</v>
      </c>
      <c r="J223" s="116">
        <v>-0.16</v>
      </c>
      <c r="K223" s="116">
        <v>8.6246034999999995E-3</v>
      </c>
      <c r="L223" s="116">
        <v>-0.38151151700000002</v>
      </c>
      <c r="M223" s="116">
        <v>-0.39285714300000002</v>
      </c>
      <c r="N223" s="116">
        <v>1.8686913999999999E-2</v>
      </c>
      <c r="O223" s="24">
        <v>1.1810601000000001E-3</v>
      </c>
      <c r="P223" s="24">
        <v>-3.6015969999999998E-3</v>
      </c>
      <c r="Q223" s="24">
        <v>8.1158755999999992E-6</v>
      </c>
      <c r="R223" s="24">
        <v>1.4413099999999999E-5</v>
      </c>
    </row>
    <row r="224" spans="1:18" ht="22.5" x14ac:dyDescent="0.2">
      <c r="A224" s="13" t="s">
        <v>224</v>
      </c>
      <c r="B224" s="11" t="str">
        <f>VLOOKUP(A224,[2]Feuil1!$A$4:$B$2591,2,FALSE)</f>
        <v>Autres interventions extraoculaires, âge supérieur à 17 ans, niveau 3</v>
      </c>
      <c r="C224" s="22">
        <v>4</v>
      </c>
      <c r="D224" s="23">
        <v>15797.24</v>
      </c>
      <c r="E224" s="22">
        <v>12</v>
      </c>
      <c r="F224" s="23">
        <v>47391.72</v>
      </c>
      <c r="G224" s="22">
        <v>11</v>
      </c>
      <c r="H224" s="23">
        <v>43442.41</v>
      </c>
      <c r="I224" s="116">
        <v>2</v>
      </c>
      <c r="J224" s="116">
        <v>2</v>
      </c>
      <c r="K224" s="116">
        <v>-1.48048E-16</v>
      </c>
      <c r="L224" s="116">
        <v>-8.3333332999999996E-2</v>
      </c>
      <c r="M224" s="116">
        <v>-8.3333332999999996E-2</v>
      </c>
      <c r="N224" s="116">
        <v>7.5677309999999995E-17</v>
      </c>
      <c r="O224" s="24">
        <v>3.5789700000000001E-5</v>
      </c>
      <c r="P224" s="24">
        <v>-2.38626E-4</v>
      </c>
      <c r="Q224" s="24">
        <v>1.750483E-6</v>
      </c>
      <c r="R224" s="24">
        <v>6.4795847999999997E-6</v>
      </c>
    </row>
    <row r="225" spans="1:18" ht="22.5" x14ac:dyDescent="0.2">
      <c r="A225" s="13" t="s">
        <v>225</v>
      </c>
      <c r="B225" s="11" t="str">
        <f>VLOOKUP(A225,[2]Feuil1!$A$4:$B$2591,2,FALSE)</f>
        <v>Autres interventions extraoculaires, âge supérieur à 17 ans, niveau 4</v>
      </c>
      <c r="C225" s="22" t="s">
        <v>3213</v>
      </c>
      <c r="D225" s="23" t="s">
        <v>3213</v>
      </c>
      <c r="E225" s="22" t="s">
        <v>3213</v>
      </c>
      <c r="F225" s="23" t="s">
        <v>3213</v>
      </c>
      <c r="G225" s="22">
        <v>2</v>
      </c>
      <c r="H225" s="23">
        <v>10665.0954</v>
      </c>
      <c r="I225" s="116" t="s">
        <v>3213</v>
      </c>
      <c r="J225" s="116" t="s">
        <v>3213</v>
      </c>
      <c r="K225" s="116" t="s">
        <v>3213</v>
      </c>
      <c r="L225" s="116" t="s">
        <v>3213</v>
      </c>
      <c r="M225" s="116" t="s">
        <v>3213</v>
      </c>
      <c r="N225" s="116" t="s">
        <v>3213</v>
      </c>
      <c r="O225" s="24" t="s">
        <v>3213</v>
      </c>
      <c r="P225" s="24" t="s">
        <v>3213</v>
      </c>
      <c r="Q225" s="24">
        <v>3.1826962999999999E-7</v>
      </c>
      <c r="R225" s="24">
        <v>1.5907356E-6</v>
      </c>
    </row>
    <row r="226" spans="1:18" ht="22.5" x14ac:dyDescent="0.2">
      <c r="A226" s="13" t="s">
        <v>226</v>
      </c>
      <c r="B226" s="11" t="str">
        <f>VLOOKUP(A226,[2]Feuil1!$A$4:$B$2591,2,FALSE)</f>
        <v>Autres interventions extraoculaires, âge supérieur à 17 ans, en ambulatoire</v>
      </c>
      <c r="C226" s="22">
        <v>31686</v>
      </c>
      <c r="D226" s="23">
        <v>18740808.881000001</v>
      </c>
      <c r="E226" s="22">
        <v>33244</v>
      </c>
      <c r="F226" s="23">
        <v>19625601.287999999</v>
      </c>
      <c r="G226" s="22">
        <v>34899</v>
      </c>
      <c r="H226" s="23">
        <v>20575432.864999998</v>
      </c>
      <c r="I226" s="116">
        <v>4.72120714E-2</v>
      </c>
      <c r="J226" s="116">
        <v>4.91699804E-2</v>
      </c>
      <c r="K226" s="116">
        <v>-1.86615E-3</v>
      </c>
      <c r="L226" s="116">
        <v>4.8397578400000002E-2</v>
      </c>
      <c r="M226" s="116">
        <v>4.9783419600000003E-2</v>
      </c>
      <c r="N226" s="116">
        <v>-1.3201210000000001E-3</v>
      </c>
      <c r="O226" s="24">
        <v>-5.9231952999999997E-2</v>
      </c>
      <c r="P226" s="24">
        <v>5.7390802800000001E-2</v>
      </c>
      <c r="Q226" s="24">
        <v>5.5536459000000002E-3</v>
      </c>
      <c r="R226" s="24">
        <v>3.0688964999999999E-3</v>
      </c>
    </row>
    <row r="227" spans="1:18" x14ac:dyDescent="0.2">
      <c r="A227" s="13" t="s">
        <v>227</v>
      </c>
      <c r="B227" s="11" t="str">
        <f>VLOOKUP(A227,[2]Feuil1!$A$4:$B$2591,2,FALSE)</f>
        <v>Allogreffes de cornée, niveau 1</v>
      </c>
      <c r="C227" s="22">
        <v>1197</v>
      </c>
      <c r="D227" s="23">
        <v>4154438.9564999999</v>
      </c>
      <c r="E227" s="22">
        <v>1213</v>
      </c>
      <c r="F227" s="23">
        <v>4182292.1784000001</v>
      </c>
      <c r="G227" s="22">
        <v>1210</v>
      </c>
      <c r="H227" s="23">
        <v>4155951.9741000002</v>
      </c>
      <c r="I227" s="116">
        <v>6.7044484999999997E-3</v>
      </c>
      <c r="J227" s="116">
        <v>1.3366750199999999E-2</v>
      </c>
      <c r="K227" s="116">
        <v>-6.5744230000000002E-3</v>
      </c>
      <c r="L227" s="116">
        <v>-6.2980309999999999E-3</v>
      </c>
      <c r="M227" s="116">
        <v>-2.4732069999999998E-3</v>
      </c>
      <c r="N227" s="116">
        <v>-3.8343069999999999E-3</v>
      </c>
      <c r="O227" s="24">
        <v>1.073691E-4</v>
      </c>
      <c r="P227" s="24">
        <v>-1.5915300000000001E-3</v>
      </c>
      <c r="Q227" s="24">
        <v>1.9255309999999999E-4</v>
      </c>
      <c r="R227" s="24">
        <v>6.1987450000000003E-4</v>
      </c>
    </row>
    <row r="228" spans="1:18" x14ac:dyDescent="0.2">
      <c r="A228" s="13" t="s">
        <v>228</v>
      </c>
      <c r="B228" s="11" t="str">
        <f>VLOOKUP(A228,[2]Feuil1!$A$4:$B$2591,2,FALSE)</f>
        <v>Allogreffes de cornée, niveau 2</v>
      </c>
      <c r="C228" s="22">
        <v>39</v>
      </c>
      <c r="D228" s="23">
        <v>198129.26</v>
      </c>
      <c r="E228" s="22">
        <v>34</v>
      </c>
      <c r="F228" s="23">
        <v>159009.47</v>
      </c>
      <c r="G228" s="22">
        <v>32</v>
      </c>
      <c r="H228" s="23">
        <v>149816.12729999999</v>
      </c>
      <c r="I228" s="116">
        <v>-0.19744579900000001</v>
      </c>
      <c r="J228" s="116">
        <v>-0.128205128</v>
      </c>
      <c r="K228" s="116">
        <v>-7.9423121999999999E-2</v>
      </c>
      <c r="L228" s="116">
        <v>-5.7816322000000003E-2</v>
      </c>
      <c r="M228" s="116">
        <v>-5.8823528999999999E-2</v>
      </c>
      <c r="N228" s="116">
        <v>1.0701580000000001E-3</v>
      </c>
      <c r="O228" s="24">
        <v>7.1579400000000001E-5</v>
      </c>
      <c r="P228" s="24">
        <v>-5.5548100000000003E-4</v>
      </c>
      <c r="Q228" s="24">
        <v>5.0923141000000003E-6</v>
      </c>
      <c r="R228" s="24">
        <v>2.2345600000000002E-5</v>
      </c>
    </row>
    <row r="229" spans="1:18" x14ac:dyDescent="0.2">
      <c r="A229" s="13" t="s">
        <v>229</v>
      </c>
      <c r="B229" s="11" t="str">
        <f>VLOOKUP(A229,[2]Feuil1!$A$4:$B$2591,2,FALSE)</f>
        <v>Allogreffes de cornée, niveau 3</v>
      </c>
      <c r="C229" s="22">
        <v>1</v>
      </c>
      <c r="D229" s="23">
        <v>8707.9699999999993</v>
      </c>
      <c r="E229" s="22">
        <v>1</v>
      </c>
      <c r="F229" s="23">
        <v>8707.9699999999993</v>
      </c>
      <c r="G229" s="22">
        <v>2</v>
      </c>
      <c r="H229" s="23">
        <v>18025.497899999998</v>
      </c>
      <c r="I229" s="116">
        <v>0</v>
      </c>
      <c r="J229" s="116">
        <v>0</v>
      </c>
      <c r="K229" s="116">
        <v>0</v>
      </c>
      <c r="L229" s="116">
        <v>1.07</v>
      </c>
      <c r="M229" s="116">
        <v>1</v>
      </c>
      <c r="N229" s="116">
        <v>3.5000000000000003E-2</v>
      </c>
      <c r="O229" s="24">
        <v>-3.5790000000000001E-5</v>
      </c>
      <c r="P229" s="24">
        <v>5.6298440000000002E-4</v>
      </c>
      <c r="Q229" s="24">
        <v>3.1826962999999999E-7</v>
      </c>
      <c r="R229" s="24">
        <v>2.6885650000000001E-6</v>
      </c>
    </row>
    <row r="230" spans="1:18" x14ac:dyDescent="0.2">
      <c r="A230" s="13" t="s">
        <v>230</v>
      </c>
      <c r="B230" s="11" t="str">
        <f>VLOOKUP(A230,[2]Feuil1!$A$4:$B$2591,2,FALSE)</f>
        <v>Allogreffes de cornée, en ambulatoire</v>
      </c>
      <c r="C230" s="22">
        <v>1147</v>
      </c>
      <c r="D230" s="23">
        <v>3860661.105</v>
      </c>
      <c r="E230" s="22">
        <v>1183</v>
      </c>
      <c r="F230" s="23">
        <v>3975571.5778000001</v>
      </c>
      <c r="G230" s="22">
        <v>1471</v>
      </c>
      <c r="H230" s="23">
        <v>5035386.1869999999</v>
      </c>
      <c r="I230" s="116">
        <v>2.9764454799999999E-2</v>
      </c>
      <c r="J230" s="116">
        <v>3.1386224900000002E-2</v>
      </c>
      <c r="K230" s="116">
        <v>-1.5724179999999999E-3</v>
      </c>
      <c r="L230" s="116">
        <v>0.26658169479999999</v>
      </c>
      <c r="M230" s="116">
        <v>0.2434488588</v>
      </c>
      <c r="N230" s="116">
        <v>1.8603769499999999E-2</v>
      </c>
      <c r="O230" s="24">
        <v>-1.0307434000000001E-2</v>
      </c>
      <c r="P230" s="24">
        <v>6.4036206700000001E-2</v>
      </c>
      <c r="Q230" s="24">
        <v>2.340873E-4</v>
      </c>
      <c r="R230" s="24">
        <v>7.5104519999999995E-4</v>
      </c>
    </row>
    <row r="231" spans="1:18" ht="22.5" x14ac:dyDescent="0.2">
      <c r="A231" s="13" t="s">
        <v>231</v>
      </c>
      <c r="B231" s="11" t="str">
        <f>VLOOKUP(A231,[2]Feuil1!$A$4:$B$2591,2,FALSE)</f>
        <v>Autres interventions intraoculaires pour affections sévères, niveau 1</v>
      </c>
      <c r="C231" s="22">
        <v>223</v>
      </c>
      <c r="D231" s="23">
        <v>188076.82550000001</v>
      </c>
      <c r="E231" s="22">
        <v>208</v>
      </c>
      <c r="F231" s="23">
        <v>176194.13649999999</v>
      </c>
      <c r="G231" s="22">
        <v>174</v>
      </c>
      <c r="H231" s="23">
        <v>145101.16329999999</v>
      </c>
      <c r="I231" s="116">
        <v>-6.3179974E-2</v>
      </c>
      <c r="J231" s="116">
        <v>-6.7264573999999994E-2</v>
      </c>
      <c r="K231" s="116">
        <v>4.3791621999999999E-3</v>
      </c>
      <c r="L231" s="116">
        <v>-0.17646996600000001</v>
      </c>
      <c r="M231" s="116">
        <v>-0.16346153799999999</v>
      </c>
      <c r="N231" s="116">
        <v>-1.5550303999999999E-2</v>
      </c>
      <c r="O231" s="24">
        <v>1.2168497999999999E-3</v>
      </c>
      <c r="P231" s="24">
        <v>-1.8787020000000001E-3</v>
      </c>
      <c r="Q231" s="24">
        <v>2.76895E-5</v>
      </c>
      <c r="R231" s="24">
        <v>2.1642300000000001E-5</v>
      </c>
    </row>
    <row r="232" spans="1:18" ht="22.5" x14ac:dyDescent="0.2">
      <c r="A232" s="13" t="s">
        <v>232</v>
      </c>
      <c r="B232" s="11" t="str">
        <f>VLOOKUP(A232,[2]Feuil1!$A$4:$B$2591,2,FALSE)</f>
        <v>Autres interventions intraoculaires pour affections sévères, niveau 2</v>
      </c>
      <c r="C232" s="22">
        <v>43</v>
      </c>
      <c r="D232" s="23">
        <v>87486.282999999996</v>
      </c>
      <c r="E232" s="22">
        <v>41</v>
      </c>
      <c r="F232" s="23">
        <v>83863.659499999994</v>
      </c>
      <c r="G232" s="22">
        <v>41</v>
      </c>
      <c r="H232" s="23">
        <v>89090.71</v>
      </c>
      <c r="I232" s="116">
        <v>-4.1407903000000003E-2</v>
      </c>
      <c r="J232" s="116">
        <v>-4.6511627999999999E-2</v>
      </c>
      <c r="K232" s="116">
        <v>5.3526872999999997E-3</v>
      </c>
      <c r="L232" s="116">
        <v>6.23279562E-2</v>
      </c>
      <c r="M232" s="116">
        <v>0</v>
      </c>
      <c r="N232" s="116">
        <v>6.23279562E-2</v>
      </c>
      <c r="O232" s="24">
        <v>0</v>
      </c>
      <c r="P232" s="24">
        <v>3.158293E-4</v>
      </c>
      <c r="Q232" s="24">
        <v>6.5245274000000002E-6</v>
      </c>
      <c r="R232" s="24">
        <v>1.3288199999999999E-5</v>
      </c>
    </row>
    <row r="233" spans="1:18" ht="22.5" x14ac:dyDescent="0.2">
      <c r="A233" s="13" t="s">
        <v>233</v>
      </c>
      <c r="B233" s="11" t="str">
        <f>VLOOKUP(A233,[2]Feuil1!$A$4:$B$2591,2,FALSE)</f>
        <v>Autres interventions intraoculaires pour affections sévères, niveau 3</v>
      </c>
      <c r="C233" s="22">
        <v>6</v>
      </c>
      <c r="D233" s="23">
        <v>17386.439999999999</v>
      </c>
      <c r="E233" s="22">
        <v>10</v>
      </c>
      <c r="F233" s="23">
        <v>28977.4</v>
      </c>
      <c r="G233" s="22">
        <v>4</v>
      </c>
      <c r="H233" s="23">
        <v>11590.96</v>
      </c>
      <c r="I233" s="116">
        <v>0.66666666669999997</v>
      </c>
      <c r="J233" s="116">
        <v>0.66666666669999997</v>
      </c>
      <c r="K233" s="116">
        <v>-6.6624199999999994E-17</v>
      </c>
      <c r="L233" s="116">
        <v>-0.6</v>
      </c>
      <c r="M233" s="116">
        <v>-0.6</v>
      </c>
      <c r="N233" s="116">
        <v>0</v>
      </c>
      <c r="O233" s="24">
        <v>2.147382E-4</v>
      </c>
      <c r="P233" s="24">
        <v>-1.0505250000000001E-3</v>
      </c>
      <c r="Q233" s="24">
        <v>6.3653925999999997E-7</v>
      </c>
      <c r="R233" s="24">
        <v>1.7288315E-6</v>
      </c>
    </row>
    <row r="234" spans="1:18" ht="22.5" x14ac:dyDescent="0.2">
      <c r="A234" s="13" t="s">
        <v>234</v>
      </c>
      <c r="B234" s="11" t="str">
        <f>VLOOKUP(A234,[2]Feuil1!$A$4:$B$2591,2,FALSE)</f>
        <v>Autres interventions intraoculaires pour affections sévères, niveau 4</v>
      </c>
      <c r="C234" s="22">
        <v>1</v>
      </c>
      <c r="D234" s="23">
        <v>5457.02</v>
      </c>
      <c r="E234" s="22">
        <v>1</v>
      </c>
      <c r="F234" s="23">
        <v>5457.02</v>
      </c>
      <c r="G234" s="22">
        <v>2</v>
      </c>
      <c r="H234" s="23">
        <v>11296.0314</v>
      </c>
      <c r="I234" s="116">
        <v>0</v>
      </c>
      <c r="J234" s="116">
        <v>0</v>
      </c>
      <c r="K234" s="116">
        <v>0</v>
      </c>
      <c r="L234" s="116">
        <v>1.07</v>
      </c>
      <c r="M234" s="116">
        <v>1</v>
      </c>
      <c r="N234" s="116">
        <v>3.5000000000000003E-2</v>
      </c>
      <c r="O234" s="24">
        <v>-3.5790000000000001E-5</v>
      </c>
      <c r="P234" s="24">
        <v>3.5280519999999999E-4</v>
      </c>
      <c r="Q234" s="24">
        <v>3.1826962999999999E-7</v>
      </c>
      <c r="R234" s="24">
        <v>1.6848418999999999E-6</v>
      </c>
    </row>
    <row r="235" spans="1:18" ht="22.5" x14ac:dyDescent="0.2">
      <c r="A235" s="13" t="s">
        <v>235</v>
      </c>
      <c r="B235" s="11" t="str">
        <f>VLOOKUP(A235,[2]Feuil1!$A$4:$B$2591,2,FALSE)</f>
        <v>Autres interventions intraoculaires pour affections sévères, en ambulatoire</v>
      </c>
      <c r="C235" s="22">
        <v>219</v>
      </c>
      <c r="D235" s="23">
        <v>142918.83730000001</v>
      </c>
      <c r="E235" s="22">
        <v>220</v>
      </c>
      <c r="F235" s="23">
        <v>144626.3118</v>
      </c>
      <c r="G235" s="22">
        <v>262</v>
      </c>
      <c r="H235" s="23">
        <v>172448.48120000001</v>
      </c>
      <c r="I235" s="116">
        <v>1.1947162000000001E-2</v>
      </c>
      <c r="J235" s="116">
        <v>4.5662100000000002E-3</v>
      </c>
      <c r="K235" s="116">
        <v>7.3474022000000003E-3</v>
      </c>
      <c r="L235" s="116">
        <v>0.19237280579999999</v>
      </c>
      <c r="M235" s="116">
        <v>0.19090909089999999</v>
      </c>
      <c r="N235" s="116">
        <v>1.2290736E-3</v>
      </c>
      <c r="O235" s="24">
        <v>-1.5031669999999999E-3</v>
      </c>
      <c r="P235" s="24">
        <v>1.6810734000000001E-3</v>
      </c>
      <c r="Q235" s="24">
        <v>4.1693300000000003E-5</v>
      </c>
      <c r="R235" s="24">
        <v>2.5721300000000001E-5</v>
      </c>
    </row>
    <row r="236" spans="1:18" ht="22.5" x14ac:dyDescent="0.2">
      <c r="A236" s="13" t="s">
        <v>236</v>
      </c>
      <c r="B236" s="11" t="str">
        <f>VLOOKUP(A236,[2]Feuil1!$A$4:$B$2591,2,FALSE)</f>
        <v>Autres interventions intraoculaires en dehors des affections sévères, niveau 1</v>
      </c>
      <c r="C236" s="22">
        <v>3166</v>
      </c>
      <c r="D236" s="23">
        <v>2082099.3374999999</v>
      </c>
      <c r="E236" s="22">
        <v>2931</v>
      </c>
      <c r="F236" s="23">
        <v>1926070.3319999999</v>
      </c>
      <c r="G236" s="22">
        <v>2794</v>
      </c>
      <c r="H236" s="23">
        <v>1835823.0364000001</v>
      </c>
      <c r="I236" s="116">
        <v>-7.4938309999999994E-2</v>
      </c>
      <c r="J236" s="116">
        <v>-7.4226153000000003E-2</v>
      </c>
      <c r="K236" s="116">
        <v>-7.6925599999999995E-4</v>
      </c>
      <c r="L236" s="116">
        <v>-4.6855659000000001E-2</v>
      </c>
      <c r="M236" s="116">
        <v>-4.6741725999999997E-2</v>
      </c>
      <c r="N236" s="116">
        <v>-1.1951999999999999E-4</v>
      </c>
      <c r="O236" s="24">
        <v>4.9031889E-3</v>
      </c>
      <c r="P236" s="24">
        <v>-5.4529299999999999E-3</v>
      </c>
      <c r="Q236" s="24">
        <v>4.4462270000000001E-4</v>
      </c>
      <c r="R236" s="24">
        <v>2.7381930000000001E-4</v>
      </c>
    </row>
    <row r="237" spans="1:18" ht="22.5" x14ac:dyDescent="0.2">
      <c r="A237" s="13" t="s">
        <v>237</v>
      </c>
      <c r="B237" s="11" t="str">
        <f>VLOOKUP(A237,[2]Feuil1!$A$4:$B$2591,2,FALSE)</f>
        <v>Autres interventions intraoculaires en dehors des affections sévères, niveau 2</v>
      </c>
      <c r="C237" s="22">
        <v>36</v>
      </c>
      <c r="D237" s="23">
        <v>90634.308699999994</v>
      </c>
      <c r="E237" s="22">
        <v>37</v>
      </c>
      <c r="F237" s="23">
        <v>99023.33</v>
      </c>
      <c r="G237" s="22">
        <v>48</v>
      </c>
      <c r="H237" s="23">
        <v>118202.6879</v>
      </c>
      <c r="I237" s="116">
        <v>9.2559003500000001E-2</v>
      </c>
      <c r="J237" s="116">
        <v>2.77777778E-2</v>
      </c>
      <c r="K237" s="116">
        <v>6.3030381799999993E-2</v>
      </c>
      <c r="L237" s="116">
        <v>0.19368524470000001</v>
      </c>
      <c r="M237" s="116">
        <v>0.29729729729999999</v>
      </c>
      <c r="N237" s="116">
        <v>-7.9867623999999998E-2</v>
      </c>
      <c r="O237" s="24">
        <v>-3.9368699999999999E-4</v>
      </c>
      <c r="P237" s="24">
        <v>1.1588568E-3</v>
      </c>
      <c r="Q237" s="24">
        <v>7.6384712000000004E-6</v>
      </c>
      <c r="R237" s="24">
        <v>1.76303E-5</v>
      </c>
    </row>
    <row r="238" spans="1:18" ht="22.5" x14ac:dyDescent="0.2">
      <c r="A238" s="13" t="s">
        <v>238</v>
      </c>
      <c r="B238" s="11" t="str">
        <f>VLOOKUP(A238,[2]Feuil1!$A$4:$B$2591,2,FALSE)</f>
        <v>Autres interventions intraoculaires en dehors des affections sévères, niveau 3</v>
      </c>
      <c r="C238" s="22">
        <v>3</v>
      </c>
      <c r="D238" s="23">
        <v>16324.26</v>
      </c>
      <c r="E238" s="22">
        <v>3</v>
      </c>
      <c r="F238" s="23">
        <v>16705.1594</v>
      </c>
      <c r="G238" s="22">
        <v>2</v>
      </c>
      <c r="H238" s="23">
        <v>10882.84</v>
      </c>
      <c r="I238" s="116">
        <v>2.3333333299999998E-2</v>
      </c>
      <c r="J238" s="116">
        <v>0</v>
      </c>
      <c r="K238" s="116">
        <v>2.3333333299999998E-2</v>
      </c>
      <c r="L238" s="116">
        <v>-0.34853420200000002</v>
      </c>
      <c r="M238" s="116">
        <v>-0.33333333300000001</v>
      </c>
      <c r="N238" s="116">
        <v>-2.2801302999999998E-2</v>
      </c>
      <c r="O238" s="24">
        <v>3.5789700000000001E-5</v>
      </c>
      <c r="P238" s="24">
        <v>-3.5179699999999999E-4</v>
      </c>
      <c r="Q238" s="24">
        <v>3.1826962999999999E-7</v>
      </c>
      <c r="R238" s="24">
        <v>1.6232129999999999E-6</v>
      </c>
    </row>
    <row r="239" spans="1:18" ht="33.75" x14ac:dyDescent="0.2">
      <c r="A239" s="13" t="s">
        <v>239</v>
      </c>
      <c r="B239" s="11" t="str">
        <f>VLOOKUP(A239,[2]Feuil1!$A$4:$B$2591,2,FALSE)</f>
        <v>Autres interventions intraoculaires en dehors des affections sévères, en ambulatoire</v>
      </c>
      <c r="C239" s="22">
        <v>8532</v>
      </c>
      <c r="D239" s="23">
        <v>5613948.9314999999</v>
      </c>
      <c r="E239" s="22">
        <v>6903</v>
      </c>
      <c r="F239" s="23">
        <v>4566333.0959999999</v>
      </c>
      <c r="G239" s="22">
        <v>5058</v>
      </c>
      <c r="H239" s="23">
        <v>3368009.6189999999</v>
      </c>
      <c r="I239" s="116">
        <v>-0.18660943499999999</v>
      </c>
      <c r="J239" s="116">
        <v>-0.19092827000000001</v>
      </c>
      <c r="K239" s="116">
        <v>5.3380131000000004E-3</v>
      </c>
      <c r="L239" s="116">
        <v>-0.26242577</v>
      </c>
      <c r="M239" s="116">
        <v>-0.26727509799999999</v>
      </c>
      <c r="N239" s="116">
        <v>6.6182111999999998E-3</v>
      </c>
      <c r="O239" s="24">
        <v>6.6031995999999996E-2</v>
      </c>
      <c r="P239" s="24">
        <v>-7.2405201000000002E-2</v>
      </c>
      <c r="Q239" s="24">
        <v>8.0490390000000002E-4</v>
      </c>
      <c r="R239" s="24">
        <v>5.023502E-4</v>
      </c>
    </row>
    <row r="240" spans="1:18" ht="22.5" x14ac:dyDescent="0.2">
      <c r="A240" s="13" t="s">
        <v>240</v>
      </c>
      <c r="B240" s="11" t="str">
        <f>VLOOKUP(A240,[2]Feuil1!$A$4:$B$2591,2,FALSE)</f>
        <v>Interventions sur le cristallin avec trabéculectomie, niveau 1</v>
      </c>
      <c r="C240" s="22">
        <v>2112</v>
      </c>
      <c r="D240" s="23">
        <v>2361521.1165</v>
      </c>
      <c r="E240" s="22">
        <v>1783</v>
      </c>
      <c r="F240" s="23">
        <v>1996264.0649999999</v>
      </c>
      <c r="G240" s="22">
        <v>1398</v>
      </c>
      <c r="H240" s="23">
        <v>1563796.7953000001</v>
      </c>
      <c r="I240" s="116">
        <v>-0.15467024600000001</v>
      </c>
      <c r="J240" s="116">
        <v>-0.155776515</v>
      </c>
      <c r="K240" s="116">
        <v>1.3103987E-3</v>
      </c>
      <c r="L240" s="116">
        <v>-0.216638308</v>
      </c>
      <c r="M240" s="116">
        <v>-0.21592821100000001</v>
      </c>
      <c r="N240" s="116">
        <v>-9.0565299999999997E-4</v>
      </c>
      <c r="O240" s="24">
        <v>1.3779034399999999E-2</v>
      </c>
      <c r="P240" s="24">
        <v>-2.6130573000000001E-2</v>
      </c>
      <c r="Q240" s="24">
        <v>2.2247050000000001E-4</v>
      </c>
      <c r="R240" s="24">
        <v>2.332457E-4</v>
      </c>
    </row>
    <row r="241" spans="1:18" ht="22.5" x14ac:dyDescent="0.2">
      <c r="A241" s="13" t="s">
        <v>241</v>
      </c>
      <c r="B241" s="11" t="str">
        <f>VLOOKUP(A241,[2]Feuil1!$A$4:$B$2591,2,FALSE)</f>
        <v>Interventions sur le cristallin avec trabéculectomie, niveau 2</v>
      </c>
      <c r="C241" s="22">
        <v>18</v>
      </c>
      <c r="D241" s="23">
        <v>48273.525600000001</v>
      </c>
      <c r="E241" s="22">
        <v>8</v>
      </c>
      <c r="F241" s="23">
        <v>21195.84</v>
      </c>
      <c r="G241" s="22">
        <v>11</v>
      </c>
      <c r="H241" s="23">
        <v>29144.28</v>
      </c>
      <c r="I241" s="116">
        <v>-0.560922064</v>
      </c>
      <c r="J241" s="116">
        <v>-0.55555555599999995</v>
      </c>
      <c r="K241" s="116">
        <v>-1.2074642999999999E-2</v>
      </c>
      <c r="L241" s="116">
        <v>0.375</v>
      </c>
      <c r="M241" s="116">
        <v>0.375</v>
      </c>
      <c r="N241" s="116">
        <v>0</v>
      </c>
      <c r="O241" s="24">
        <v>-1.0736899999999999E-4</v>
      </c>
      <c r="P241" s="24">
        <v>4.802613E-4</v>
      </c>
      <c r="Q241" s="24">
        <v>1.750483E-6</v>
      </c>
      <c r="R241" s="24">
        <v>4.3469695E-6</v>
      </c>
    </row>
    <row r="242" spans="1:18" ht="22.5" x14ac:dyDescent="0.2">
      <c r="A242" s="13" t="s">
        <v>242</v>
      </c>
      <c r="B242" s="11" t="str">
        <f>VLOOKUP(A242,[2]Feuil1!$A$4:$B$2591,2,FALSE)</f>
        <v>Interventions sur le cristallin avec trabéculectomie, niveau 3</v>
      </c>
      <c r="C242" s="22" t="s">
        <v>3213</v>
      </c>
      <c r="D242" s="23" t="s">
        <v>3213</v>
      </c>
      <c r="E242" s="22">
        <v>1</v>
      </c>
      <c r="F242" s="23">
        <v>5863.02</v>
      </c>
      <c r="G242" s="22">
        <v>2</v>
      </c>
      <c r="H242" s="23">
        <v>11726.04</v>
      </c>
      <c r="I242" s="116" t="s">
        <v>3213</v>
      </c>
      <c r="J242" s="116" t="s">
        <v>3213</v>
      </c>
      <c r="K242" s="116" t="s">
        <v>3213</v>
      </c>
      <c r="L242" s="116">
        <v>1</v>
      </c>
      <c r="M242" s="116">
        <v>1</v>
      </c>
      <c r="N242" s="116">
        <v>0</v>
      </c>
      <c r="O242" s="24">
        <v>-3.5790000000000001E-5</v>
      </c>
      <c r="P242" s="24">
        <v>3.5425590000000002E-4</v>
      </c>
      <c r="Q242" s="24">
        <v>3.1826962999999999E-7</v>
      </c>
      <c r="R242" s="24">
        <v>1.7489792E-6</v>
      </c>
    </row>
    <row r="243" spans="1:18" ht="22.5" x14ac:dyDescent="0.2">
      <c r="A243" s="13" t="s">
        <v>243</v>
      </c>
      <c r="B243" s="11" t="str">
        <f>VLOOKUP(A243,[2]Feuil1!$A$4:$B$2591,2,FALSE)</f>
        <v>Interventions sur le cristallin avec trabéculectomie, en ambulatoire</v>
      </c>
      <c r="C243" s="22">
        <v>3032</v>
      </c>
      <c r="D243" s="23">
        <v>3411506.5572000002</v>
      </c>
      <c r="E243" s="22">
        <v>2988</v>
      </c>
      <c r="F243" s="23">
        <v>3356505.4761000001</v>
      </c>
      <c r="G243" s="22">
        <v>2939</v>
      </c>
      <c r="H243" s="23">
        <v>3301626.2012999998</v>
      </c>
      <c r="I243" s="116">
        <v>-1.6122226E-2</v>
      </c>
      <c r="J243" s="116">
        <v>-1.4511873E-2</v>
      </c>
      <c r="K243" s="116">
        <v>-1.634066E-3</v>
      </c>
      <c r="L243" s="116">
        <v>-1.6350122000000002E-2</v>
      </c>
      <c r="M243" s="116">
        <v>-1.6398929E-2</v>
      </c>
      <c r="N243" s="116">
        <v>4.9620499999999997E-5</v>
      </c>
      <c r="O243" s="24">
        <v>1.7536953000000001E-3</v>
      </c>
      <c r="P243" s="24">
        <v>-3.31592E-3</v>
      </c>
      <c r="Q243" s="24">
        <v>4.6769720000000001E-4</v>
      </c>
      <c r="R243" s="24">
        <v>4.9244890000000002E-4</v>
      </c>
    </row>
    <row r="244" spans="1:18" ht="33.75" x14ac:dyDescent="0.2">
      <c r="A244" s="13" t="s">
        <v>2326</v>
      </c>
      <c r="B244" s="11" t="str">
        <f>VLOOKUP(A244,[2]Feuil1!$A$4:$B$2591,2,FALSE)</f>
        <v>Interventions sur les muscles oculomoteurs, âge inférieur à 18 ans, niveau 1</v>
      </c>
      <c r="C244" s="22">
        <v>2432</v>
      </c>
      <c r="D244" s="23">
        <v>1899741.1384000001</v>
      </c>
      <c r="E244" s="22">
        <v>2051</v>
      </c>
      <c r="F244" s="23">
        <v>1601979.388</v>
      </c>
      <c r="G244" s="22">
        <v>1892</v>
      </c>
      <c r="H244" s="23">
        <v>1477857.5082</v>
      </c>
      <c r="I244" s="116">
        <v>-0.15673806500000001</v>
      </c>
      <c r="J244" s="116">
        <v>-0.15666118400000001</v>
      </c>
      <c r="K244" s="116">
        <v>-9.1162999999999994E-5</v>
      </c>
      <c r="L244" s="116">
        <v>-7.7480323000000004E-2</v>
      </c>
      <c r="M244" s="116">
        <v>-7.7523158999999994E-2</v>
      </c>
      <c r="N244" s="116">
        <v>4.6436700000000002E-5</v>
      </c>
      <c r="O244" s="24">
        <v>5.6905623000000002E-3</v>
      </c>
      <c r="P244" s="24">
        <v>-7.4997029999999999E-3</v>
      </c>
      <c r="Q244" s="24">
        <v>3.0108309999999998E-4</v>
      </c>
      <c r="R244" s="24">
        <v>2.2042749999999999E-4</v>
      </c>
    </row>
    <row r="245" spans="1:18" ht="33.75" x14ac:dyDescent="0.2">
      <c r="A245" s="13" t="s">
        <v>2327</v>
      </c>
      <c r="B245" s="11" t="str">
        <f>VLOOKUP(A245,[2]Feuil1!$A$4:$B$2591,2,FALSE)</f>
        <v>Interventions sur les muscles oculomoteurs, âge inférieur à 18 ans, en ambulatoire</v>
      </c>
      <c r="C245" s="22">
        <v>2404</v>
      </c>
      <c r="D245" s="23">
        <v>1905041.6338</v>
      </c>
      <c r="E245" s="22">
        <v>2949</v>
      </c>
      <c r="F245" s="23">
        <v>2328419.6768</v>
      </c>
      <c r="G245" s="22">
        <v>3151</v>
      </c>
      <c r="H245" s="23">
        <v>2485901.2089999998</v>
      </c>
      <c r="I245" s="116">
        <v>0.22224083480000001</v>
      </c>
      <c r="J245" s="116">
        <v>0.22670549079999999</v>
      </c>
      <c r="K245" s="116">
        <v>-3.6395500000000001E-3</v>
      </c>
      <c r="L245" s="116">
        <v>6.7634513600000001E-2</v>
      </c>
      <c r="M245" s="116">
        <v>6.8497795900000005E-2</v>
      </c>
      <c r="N245" s="116">
        <v>-8.0794000000000005E-4</v>
      </c>
      <c r="O245" s="24">
        <v>-7.2295190000000002E-3</v>
      </c>
      <c r="P245" s="24">
        <v>9.5153623E-3</v>
      </c>
      <c r="Q245" s="24">
        <v>5.0143379999999997E-4</v>
      </c>
      <c r="R245" s="24">
        <v>3.7078069999999999E-4</v>
      </c>
    </row>
    <row r="246" spans="1:18" x14ac:dyDescent="0.2">
      <c r="A246" s="13" t="s">
        <v>244</v>
      </c>
      <c r="B246" s="11" t="str">
        <f>VLOOKUP(A246,[2]Feuil1!$A$4:$B$2591,2,FALSE)</f>
        <v>Hyphéma, niveau 1</v>
      </c>
      <c r="C246" s="22">
        <v>77</v>
      </c>
      <c r="D246" s="23">
        <v>30742.107899999999</v>
      </c>
      <c r="E246" s="22">
        <v>69</v>
      </c>
      <c r="F246" s="23">
        <v>27270.021100000002</v>
      </c>
      <c r="G246" s="22">
        <v>60</v>
      </c>
      <c r="H246" s="23">
        <v>23648.681700000001</v>
      </c>
      <c r="I246" s="116">
        <v>-0.112942379</v>
      </c>
      <c r="J246" s="116">
        <v>-0.103896104</v>
      </c>
      <c r="K246" s="116">
        <v>-1.0095119E-2</v>
      </c>
      <c r="L246" s="116">
        <v>-0.132795621</v>
      </c>
      <c r="M246" s="116">
        <v>-0.130434783</v>
      </c>
      <c r="N246" s="116">
        <v>-2.7149650000000002E-3</v>
      </c>
      <c r="O246" s="24">
        <v>3.2210730000000002E-4</v>
      </c>
      <c r="P246" s="24">
        <v>-2.1880900000000001E-4</v>
      </c>
      <c r="Q246" s="24">
        <v>9.5480888999999992E-6</v>
      </c>
      <c r="R246" s="24">
        <v>3.5272821999999999E-6</v>
      </c>
    </row>
    <row r="247" spans="1:18" x14ac:dyDescent="0.2">
      <c r="A247" s="13" t="s">
        <v>245</v>
      </c>
      <c r="B247" s="11" t="str">
        <f>VLOOKUP(A247,[2]Feuil1!$A$4:$B$2591,2,FALSE)</f>
        <v>Hyphéma, niveau 2</v>
      </c>
      <c r="C247" s="22">
        <v>7</v>
      </c>
      <c r="D247" s="23">
        <v>9706.7564999999995</v>
      </c>
      <c r="E247" s="22">
        <v>9</v>
      </c>
      <c r="F247" s="23">
        <v>12452.656499999999</v>
      </c>
      <c r="G247" s="22">
        <v>14</v>
      </c>
      <c r="H247" s="23">
        <v>18337.226500000001</v>
      </c>
      <c r="I247" s="116">
        <v>0.2828854314</v>
      </c>
      <c r="J247" s="116">
        <v>0.28571428570000001</v>
      </c>
      <c r="K247" s="116">
        <v>-2.2002200000000001E-3</v>
      </c>
      <c r="L247" s="116">
        <v>0.47255539410000003</v>
      </c>
      <c r="M247" s="116">
        <v>0.55555555560000003</v>
      </c>
      <c r="N247" s="116">
        <v>-5.3357246999999997E-2</v>
      </c>
      <c r="O247" s="24">
        <v>-1.7894800000000001E-4</v>
      </c>
      <c r="P247" s="24">
        <v>3.5555800000000001E-4</v>
      </c>
      <c r="Q247" s="24">
        <v>2.2278873999999999E-6</v>
      </c>
      <c r="R247" s="24">
        <v>2.7350603999999998E-6</v>
      </c>
    </row>
    <row r="248" spans="1:18" x14ac:dyDescent="0.2">
      <c r="A248" s="13" t="s">
        <v>246</v>
      </c>
      <c r="B248" s="11" t="str">
        <f>VLOOKUP(A248,[2]Feuil1!$A$4:$B$2591,2,FALSE)</f>
        <v>Hyphéma, niveau 3</v>
      </c>
      <c r="C248" s="22">
        <v>20</v>
      </c>
      <c r="D248" s="23">
        <v>37215.300300000003</v>
      </c>
      <c r="E248" s="22">
        <v>22</v>
      </c>
      <c r="F248" s="23">
        <v>41045.474699999999</v>
      </c>
      <c r="G248" s="22">
        <v>12</v>
      </c>
      <c r="H248" s="23">
        <v>22354.960200000001</v>
      </c>
      <c r="I248" s="116">
        <v>0.1029193469</v>
      </c>
      <c r="J248" s="116">
        <v>0.1</v>
      </c>
      <c r="K248" s="116">
        <v>2.6539517000000001E-3</v>
      </c>
      <c r="L248" s="116">
        <v>-0.45536114799999999</v>
      </c>
      <c r="M248" s="116">
        <v>-0.45454545499999999</v>
      </c>
      <c r="N248" s="116">
        <v>-1.4954390000000001E-3</v>
      </c>
      <c r="O248" s="24">
        <v>3.5789699999999998E-4</v>
      </c>
      <c r="P248" s="24">
        <v>-1.1293200000000001E-3</v>
      </c>
      <c r="Q248" s="24">
        <v>1.9096178000000001E-6</v>
      </c>
      <c r="R248" s="24">
        <v>3.3343190999999998E-6</v>
      </c>
    </row>
    <row r="249" spans="1:18" x14ac:dyDescent="0.2">
      <c r="A249" s="13" t="s">
        <v>247</v>
      </c>
      <c r="B249" s="11" t="str">
        <f>VLOOKUP(A249,[2]Feuil1!$A$4:$B$2591,2,FALSE)</f>
        <v>Hyphéma, niveau 4</v>
      </c>
      <c r="C249" s="22">
        <v>2</v>
      </c>
      <c r="D249" s="23">
        <v>7187.1</v>
      </c>
      <c r="E249" s="22">
        <v>3</v>
      </c>
      <c r="F249" s="23">
        <v>10780.65</v>
      </c>
      <c r="G249" s="22">
        <v>1</v>
      </c>
      <c r="H249" s="23">
        <v>3593.55</v>
      </c>
      <c r="I249" s="116">
        <v>0.5</v>
      </c>
      <c r="J249" s="116">
        <v>0.5</v>
      </c>
      <c r="K249" s="116">
        <v>0</v>
      </c>
      <c r="L249" s="116">
        <v>-0.66666666699999999</v>
      </c>
      <c r="M249" s="116">
        <v>-0.66666666699999999</v>
      </c>
      <c r="N249" s="116">
        <v>-3.33067E-16</v>
      </c>
      <c r="O249" s="24">
        <v>7.1579400000000001E-5</v>
      </c>
      <c r="P249" s="24">
        <v>-4.3426000000000001E-4</v>
      </c>
      <c r="Q249" s="24">
        <v>1.5913482000000001E-7</v>
      </c>
      <c r="R249" s="24">
        <v>5.3599033E-7</v>
      </c>
    </row>
    <row r="250" spans="1:18" ht="22.5" x14ac:dyDescent="0.2">
      <c r="A250" s="13" t="s">
        <v>248</v>
      </c>
      <c r="B250" s="11" t="str">
        <f>VLOOKUP(A250,[2]Feuil1!$A$4:$B$2591,2,FALSE)</f>
        <v>Infections oculaires aiguës sévères, niveau 1</v>
      </c>
      <c r="C250" s="22">
        <v>37</v>
      </c>
      <c r="D250" s="23">
        <v>22388.166000000001</v>
      </c>
      <c r="E250" s="22">
        <v>58</v>
      </c>
      <c r="F250" s="23">
        <v>33783.673499999997</v>
      </c>
      <c r="G250" s="22">
        <v>44</v>
      </c>
      <c r="H250" s="23">
        <v>25933.855500000001</v>
      </c>
      <c r="I250" s="116">
        <v>0.50899691830000005</v>
      </c>
      <c r="J250" s="116">
        <v>0.56756756760000004</v>
      </c>
      <c r="K250" s="116">
        <v>-3.7364034999999997E-2</v>
      </c>
      <c r="L250" s="116">
        <v>-0.232355371</v>
      </c>
      <c r="M250" s="116">
        <v>-0.24137931000000001</v>
      </c>
      <c r="N250" s="116">
        <v>1.1895192400000001E-2</v>
      </c>
      <c r="O250" s="24">
        <v>5.0105579999999998E-4</v>
      </c>
      <c r="P250" s="24">
        <v>-4.7430200000000001E-4</v>
      </c>
      <c r="Q250" s="24">
        <v>7.0019318999999999E-6</v>
      </c>
      <c r="R250" s="24">
        <v>3.8681237000000003E-6</v>
      </c>
    </row>
    <row r="251" spans="1:18" ht="22.5" x14ac:dyDescent="0.2">
      <c r="A251" s="13" t="s">
        <v>249</v>
      </c>
      <c r="B251" s="11" t="str">
        <f>VLOOKUP(A251,[2]Feuil1!$A$4:$B$2591,2,FALSE)</f>
        <v>Infections oculaires aiguës sévères, niveau 2</v>
      </c>
      <c r="C251" s="22">
        <v>18</v>
      </c>
      <c r="D251" s="23">
        <v>23253.184000000001</v>
      </c>
      <c r="E251" s="22">
        <v>17</v>
      </c>
      <c r="F251" s="23">
        <v>21483.919999999998</v>
      </c>
      <c r="G251" s="22">
        <v>24</v>
      </c>
      <c r="H251" s="23">
        <v>30507.166399999998</v>
      </c>
      <c r="I251" s="116">
        <v>-7.6086956999999997E-2</v>
      </c>
      <c r="J251" s="116">
        <v>-5.5555555999999999E-2</v>
      </c>
      <c r="K251" s="116">
        <v>-2.1739129999999999E-2</v>
      </c>
      <c r="L251" s="116">
        <v>0.42</v>
      </c>
      <c r="M251" s="116">
        <v>0.41176470590000003</v>
      </c>
      <c r="N251" s="116">
        <v>5.8333333000000001E-3</v>
      </c>
      <c r="O251" s="24">
        <v>-2.5052800000000002E-4</v>
      </c>
      <c r="P251" s="24">
        <v>5.4520329999999996E-4</v>
      </c>
      <c r="Q251" s="24">
        <v>3.8192356000000002E-6</v>
      </c>
      <c r="R251" s="24">
        <v>4.5502487000000001E-6</v>
      </c>
    </row>
    <row r="252" spans="1:18" ht="22.5" x14ac:dyDescent="0.2">
      <c r="A252" s="13" t="s">
        <v>250</v>
      </c>
      <c r="B252" s="11" t="str">
        <f>VLOOKUP(A252,[2]Feuil1!$A$4:$B$2591,2,FALSE)</f>
        <v>Infections oculaires aiguës sévères, niveau 3</v>
      </c>
      <c r="C252" s="22">
        <v>9</v>
      </c>
      <c r="D252" s="23">
        <v>17116.813300000002</v>
      </c>
      <c r="E252" s="22">
        <v>13</v>
      </c>
      <c r="F252" s="23">
        <v>25061.8832</v>
      </c>
      <c r="G252" s="22">
        <v>13</v>
      </c>
      <c r="H252" s="23">
        <v>25156.242699999999</v>
      </c>
      <c r="I252" s="116">
        <v>0.46416758540000003</v>
      </c>
      <c r="J252" s="116">
        <v>0.44444444440000003</v>
      </c>
      <c r="K252" s="116">
        <v>1.36544822E-2</v>
      </c>
      <c r="L252" s="116">
        <v>3.7650601999999998E-3</v>
      </c>
      <c r="M252" s="116">
        <v>0</v>
      </c>
      <c r="N252" s="116">
        <v>3.7650601999999998E-3</v>
      </c>
      <c r="O252" s="24">
        <v>0</v>
      </c>
      <c r="P252" s="24">
        <v>5.7013975999999999E-6</v>
      </c>
      <c r="Q252" s="24">
        <v>2.0687526E-6</v>
      </c>
      <c r="R252" s="24">
        <v>3.7521400999999998E-6</v>
      </c>
    </row>
    <row r="253" spans="1:18" ht="22.5" x14ac:dyDescent="0.2">
      <c r="A253" s="13" t="s">
        <v>251</v>
      </c>
      <c r="B253" s="11" t="str">
        <f>VLOOKUP(A253,[2]Feuil1!$A$4:$B$2591,2,FALSE)</f>
        <v>Infections oculaires aiguës sévères, niveau 4</v>
      </c>
      <c r="C253" s="22">
        <v>3</v>
      </c>
      <c r="D253" s="23">
        <v>5835.9</v>
      </c>
      <c r="E253" s="22">
        <v>4</v>
      </c>
      <c r="F253" s="23">
        <v>7781.2</v>
      </c>
      <c r="G253" s="22" t="s">
        <v>3213</v>
      </c>
      <c r="H253" s="23" t="s">
        <v>3213</v>
      </c>
      <c r="I253" s="116">
        <v>0.33333333329999998</v>
      </c>
      <c r="J253" s="116">
        <v>0.33333333329999998</v>
      </c>
      <c r="K253" s="116">
        <v>1.249001E-16</v>
      </c>
      <c r="L253" s="116" t="s">
        <v>3213</v>
      </c>
      <c r="M253" s="116" t="s">
        <v>3213</v>
      </c>
      <c r="N253" s="116" t="s">
        <v>3213</v>
      </c>
      <c r="O253" s="24" t="s">
        <v>3213</v>
      </c>
      <c r="P253" s="24" t="s">
        <v>3213</v>
      </c>
      <c r="Q253" s="24" t="s">
        <v>3213</v>
      </c>
      <c r="R253" s="24" t="s">
        <v>3214</v>
      </c>
    </row>
    <row r="254" spans="1:18" ht="22.5" x14ac:dyDescent="0.2">
      <c r="A254" s="13" t="s">
        <v>252</v>
      </c>
      <c r="B254" s="11" t="str">
        <f>VLOOKUP(A254,[2]Feuil1!$A$4:$B$2591,2,FALSE)</f>
        <v>Affections oculaires d'origine neurologique, niveau 1</v>
      </c>
      <c r="C254" s="22">
        <v>182</v>
      </c>
      <c r="D254" s="23">
        <v>87047.714399999997</v>
      </c>
      <c r="E254" s="22">
        <v>206</v>
      </c>
      <c r="F254" s="23">
        <v>97205.783100000001</v>
      </c>
      <c r="G254" s="22">
        <v>209</v>
      </c>
      <c r="H254" s="23">
        <v>103749.41039999999</v>
      </c>
      <c r="I254" s="116">
        <v>0.1166954098</v>
      </c>
      <c r="J254" s="116">
        <v>0.13186813189999999</v>
      </c>
      <c r="K254" s="116">
        <v>-1.3405026E-2</v>
      </c>
      <c r="L254" s="116">
        <v>6.7317263299999999E-2</v>
      </c>
      <c r="M254" s="116">
        <v>1.45631068E-2</v>
      </c>
      <c r="N254" s="116">
        <v>5.1996919900000001E-2</v>
      </c>
      <c r="O254" s="24">
        <v>-1.0736899999999999E-4</v>
      </c>
      <c r="P254" s="24">
        <v>3.953796E-4</v>
      </c>
      <c r="Q254" s="24">
        <v>3.3259200000000002E-5</v>
      </c>
      <c r="R254" s="24">
        <v>1.5474599999999999E-5</v>
      </c>
    </row>
    <row r="255" spans="1:18" ht="22.5" x14ac:dyDescent="0.2">
      <c r="A255" s="13" t="s">
        <v>253</v>
      </c>
      <c r="B255" s="11" t="str">
        <f>VLOOKUP(A255,[2]Feuil1!$A$4:$B$2591,2,FALSE)</f>
        <v>Affections oculaires d'origine neurologique, niveau 2</v>
      </c>
      <c r="C255" s="22">
        <v>57</v>
      </c>
      <c r="D255" s="23">
        <v>65445.602200000001</v>
      </c>
      <c r="E255" s="22">
        <v>41</v>
      </c>
      <c r="F255" s="23">
        <v>44779.536800000002</v>
      </c>
      <c r="G255" s="22">
        <v>54</v>
      </c>
      <c r="H255" s="23">
        <v>59518.246800000001</v>
      </c>
      <c r="I255" s="116">
        <v>-0.31577470000000002</v>
      </c>
      <c r="J255" s="116">
        <v>-0.28070175400000003</v>
      </c>
      <c r="K255" s="116">
        <v>-4.8759948999999997E-2</v>
      </c>
      <c r="L255" s="116">
        <v>0.32913940279999998</v>
      </c>
      <c r="M255" s="116">
        <v>0.31707317070000002</v>
      </c>
      <c r="N255" s="116">
        <v>9.1613983999999996E-3</v>
      </c>
      <c r="O255" s="24">
        <v>-4.6526599999999999E-4</v>
      </c>
      <c r="P255" s="24">
        <v>8.9054360000000003E-4</v>
      </c>
      <c r="Q255" s="24">
        <v>8.5932800999999998E-6</v>
      </c>
      <c r="R255" s="24">
        <v>8.8773511E-6</v>
      </c>
    </row>
    <row r="256" spans="1:18" ht="22.5" x14ac:dyDescent="0.2">
      <c r="A256" s="13" t="s">
        <v>254</v>
      </c>
      <c r="B256" s="11" t="str">
        <f>VLOOKUP(A256,[2]Feuil1!$A$4:$B$2591,2,FALSE)</f>
        <v>Affections oculaires d'origine neurologique, niveau 3</v>
      </c>
      <c r="C256" s="22">
        <v>5</v>
      </c>
      <c r="D256" s="23">
        <v>7389.2</v>
      </c>
      <c r="E256" s="22">
        <v>3</v>
      </c>
      <c r="F256" s="23">
        <v>4551.7471999999998</v>
      </c>
      <c r="G256" s="22" t="s">
        <v>3213</v>
      </c>
      <c r="H256" s="23" t="s">
        <v>3213</v>
      </c>
      <c r="I256" s="116">
        <v>-0.38400000000000001</v>
      </c>
      <c r="J256" s="116">
        <v>-0.4</v>
      </c>
      <c r="K256" s="116">
        <v>2.6666666700000001E-2</v>
      </c>
      <c r="L256" s="116" t="s">
        <v>3213</v>
      </c>
      <c r="M256" s="116" t="s">
        <v>3213</v>
      </c>
      <c r="N256" s="116" t="s">
        <v>3213</v>
      </c>
      <c r="O256" s="24" t="s">
        <v>3213</v>
      </c>
      <c r="P256" s="24" t="s">
        <v>3213</v>
      </c>
      <c r="Q256" s="24" t="s">
        <v>3213</v>
      </c>
      <c r="R256" s="24" t="s">
        <v>3214</v>
      </c>
    </row>
    <row r="257" spans="1:18" ht="22.5" x14ac:dyDescent="0.2">
      <c r="A257" s="13" t="s">
        <v>255</v>
      </c>
      <c r="B257" s="11" t="str">
        <f>VLOOKUP(A257,[2]Feuil1!$A$4:$B$2591,2,FALSE)</f>
        <v>Affections oculaires d'origine neurologique, niveau 4</v>
      </c>
      <c r="C257" s="22" t="s">
        <v>3213</v>
      </c>
      <c r="D257" s="23" t="s">
        <v>3213</v>
      </c>
      <c r="E257" s="22" t="s">
        <v>3213</v>
      </c>
      <c r="F257" s="23" t="s">
        <v>3213</v>
      </c>
      <c r="G257" s="22">
        <v>1</v>
      </c>
      <c r="H257" s="23">
        <v>1970.94</v>
      </c>
      <c r="I257" s="116" t="s">
        <v>3213</v>
      </c>
      <c r="J257" s="116" t="s">
        <v>3213</v>
      </c>
      <c r="K257" s="116" t="s">
        <v>3213</v>
      </c>
      <c r="L257" s="116" t="s">
        <v>3213</v>
      </c>
      <c r="M257" s="116" t="s">
        <v>3213</v>
      </c>
      <c r="N257" s="116" t="s">
        <v>3213</v>
      </c>
      <c r="O257" s="24" t="s">
        <v>3213</v>
      </c>
      <c r="P257" s="24" t="s">
        <v>3213</v>
      </c>
      <c r="Q257" s="24">
        <v>1.5913482000000001E-7</v>
      </c>
      <c r="R257" s="24">
        <v>2.9397246999999999E-7</v>
      </c>
    </row>
    <row r="258" spans="1:18" ht="22.5" x14ac:dyDescent="0.2">
      <c r="A258" s="13" t="s">
        <v>256</v>
      </c>
      <c r="B258" s="11" t="str">
        <f>VLOOKUP(A258,[2]Feuil1!$A$4:$B$2591,2,FALSE)</f>
        <v>Affections oculaires d'origine neurologique, très courte durée</v>
      </c>
      <c r="C258" s="22">
        <v>108</v>
      </c>
      <c r="D258" s="23">
        <v>42268.627500000002</v>
      </c>
      <c r="E258" s="22">
        <v>92</v>
      </c>
      <c r="F258" s="23">
        <v>36130.544999999998</v>
      </c>
      <c r="G258" s="22">
        <v>87</v>
      </c>
      <c r="H258" s="23">
        <v>34032.817499999997</v>
      </c>
      <c r="I258" s="116">
        <v>-0.14521603499999999</v>
      </c>
      <c r="J258" s="116">
        <v>-0.14814814800000001</v>
      </c>
      <c r="K258" s="116">
        <v>3.4420456000000001E-3</v>
      </c>
      <c r="L258" s="116">
        <v>-5.8059669000000001E-2</v>
      </c>
      <c r="M258" s="116">
        <v>-5.4347826000000002E-2</v>
      </c>
      <c r="N258" s="116">
        <v>-3.9251679999999997E-3</v>
      </c>
      <c r="O258" s="24">
        <v>1.7894849999999999E-4</v>
      </c>
      <c r="P258" s="24">
        <v>-1.26749E-4</v>
      </c>
      <c r="Q258" s="24">
        <v>1.38447E-5</v>
      </c>
      <c r="R258" s="24">
        <v>5.0761117000000001E-6</v>
      </c>
    </row>
    <row r="259" spans="1:18" ht="22.5" x14ac:dyDescent="0.2">
      <c r="A259" s="13" t="s">
        <v>257</v>
      </c>
      <c r="B259" s="11" t="str">
        <f>VLOOKUP(A259,[2]Feuil1!$A$4:$B$2591,2,FALSE)</f>
        <v>Autres affections oculaires, âge inférieur à 18 ans, niveau 1</v>
      </c>
      <c r="C259" s="22">
        <v>38</v>
      </c>
      <c r="D259" s="23">
        <v>23395.941999999999</v>
      </c>
      <c r="E259" s="22">
        <v>16</v>
      </c>
      <c r="F259" s="23">
        <v>9311.6720000000005</v>
      </c>
      <c r="G259" s="22">
        <v>19</v>
      </c>
      <c r="H259" s="23">
        <v>9791.6200000000008</v>
      </c>
      <c r="I259" s="116">
        <v>-0.601996278</v>
      </c>
      <c r="J259" s="116">
        <v>-0.57894736800000002</v>
      </c>
      <c r="K259" s="116">
        <v>-5.4741159999999997E-2</v>
      </c>
      <c r="L259" s="116">
        <v>5.1542623099999997E-2</v>
      </c>
      <c r="M259" s="116">
        <v>0.1875</v>
      </c>
      <c r="N259" s="116">
        <v>-0.11449042299999999</v>
      </c>
      <c r="O259" s="24">
        <v>-1.0736899999999999E-4</v>
      </c>
      <c r="P259" s="24">
        <v>2.8999499999999999E-5</v>
      </c>
      <c r="Q259" s="24">
        <v>3.0235614999999998E-6</v>
      </c>
      <c r="R259" s="24">
        <v>1.4604537999999999E-6</v>
      </c>
    </row>
    <row r="260" spans="1:18" ht="22.5" x14ac:dyDescent="0.2">
      <c r="A260" s="13" t="s">
        <v>258</v>
      </c>
      <c r="B260" s="11" t="str">
        <f>VLOOKUP(A260,[2]Feuil1!$A$4:$B$2591,2,FALSE)</f>
        <v>Autres affections oculaires, âge inférieur à 18 ans, niveau 2</v>
      </c>
      <c r="C260" s="22">
        <v>1</v>
      </c>
      <c r="D260" s="23">
        <v>1928.86</v>
      </c>
      <c r="E260" s="22">
        <v>2</v>
      </c>
      <c r="F260" s="23">
        <v>3992.7402000000002</v>
      </c>
      <c r="G260" s="22" t="s">
        <v>3213</v>
      </c>
      <c r="H260" s="23" t="s">
        <v>3213</v>
      </c>
      <c r="I260" s="116">
        <v>1.07</v>
      </c>
      <c r="J260" s="116">
        <v>1</v>
      </c>
      <c r="K260" s="116">
        <v>3.5000000000000003E-2</v>
      </c>
      <c r="L260" s="116" t="s">
        <v>3213</v>
      </c>
      <c r="M260" s="116" t="s">
        <v>3213</v>
      </c>
      <c r="N260" s="116" t="s">
        <v>3213</v>
      </c>
      <c r="O260" s="24" t="s">
        <v>3213</v>
      </c>
      <c r="P260" s="24" t="s">
        <v>3213</v>
      </c>
      <c r="Q260" s="24" t="s">
        <v>3213</v>
      </c>
      <c r="R260" s="24" t="s">
        <v>3214</v>
      </c>
    </row>
    <row r="261" spans="1:18" ht="22.5" x14ac:dyDescent="0.2">
      <c r="A261" s="13" t="s">
        <v>259</v>
      </c>
      <c r="B261" s="11" t="str">
        <f>VLOOKUP(A261,[2]Feuil1!$A$4:$B$2591,2,FALSE)</f>
        <v>Autres affections oculaires, âge inférieur à 18 ans, très courte durée</v>
      </c>
      <c r="C261" s="22">
        <v>527</v>
      </c>
      <c r="D261" s="23">
        <v>202269.90160000001</v>
      </c>
      <c r="E261" s="22">
        <v>553</v>
      </c>
      <c r="F261" s="23">
        <v>211912.50539999999</v>
      </c>
      <c r="G261" s="22">
        <v>581</v>
      </c>
      <c r="H261" s="23">
        <v>223578.11300000001</v>
      </c>
      <c r="I261" s="116">
        <v>4.7671965599999998E-2</v>
      </c>
      <c r="J261" s="116">
        <v>4.9335863399999999E-2</v>
      </c>
      <c r="K261" s="116">
        <v>-1.585667E-3</v>
      </c>
      <c r="L261" s="116">
        <v>5.5049170299999999E-2</v>
      </c>
      <c r="M261" s="116">
        <v>5.0632911400000001E-2</v>
      </c>
      <c r="N261" s="116">
        <v>4.2034272000000001E-3</v>
      </c>
      <c r="O261" s="24">
        <v>-1.0021120000000001E-3</v>
      </c>
      <c r="P261" s="24">
        <v>7.0486029999999996E-4</v>
      </c>
      <c r="Q261" s="24">
        <v>9.2457300000000007E-5</v>
      </c>
      <c r="R261" s="24">
        <v>3.3347399999999999E-5</v>
      </c>
    </row>
    <row r="262" spans="1:18" ht="33.75" x14ac:dyDescent="0.2">
      <c r="A262" s="13" t="s">
        <v>260</v>
      </c>
      <c r="B262" s="11" t="str">
        <f>VLOOKUP(A262,[2]Feuil1!$A$4:$B$2591,2,FALSE)</f>
        <v>Autres affections oculaires d'origine diabétique, âge supérieur à 17 ans, niveau 1</v>
      </c>
      <c r="C262" s="22">
        <v>188</v>
      </c>
      <c r="D262" s="23">
        <v>199396.8315</v>
      </c>
      <c r="E262" s="22">
        <v>151</v>
      </c>
      <c r="F262" s="23">
        <v>164533.715</v>
      </c>
      <c r="G262" s="22">
        <v>164</v>
      </c>
      <c r="H262" s="23">
        <v>182517.04300000001</v>
      </c>
      <c r="I262" s="116">
        <v>-0.17484288100000001</v>
      </c>
      <c r="J262" s="116">
        <v>-0.19680851099999999</v>
      </c>
      <c r="K262" s="116">
        <v>2.7347936100000001E-2</v>
      </c>
      <c r="L262" s="116">
        <v>0.1092987416</v>
      </c>
      <c r="M262" s="116">
        <v>8.6092715200000003E-2</v>
      </c>
      <c r="N262" s="116">
        <v>2.1366524299999998E-2</v>
      </c>
      <c r="O262" s="24">
        <v>-4.6526599999999999E-4</v>
      </c>
      <c r="P262" s="24">
        <v>1.0865900999999999E-3</v>
      </c>
      <c r="Q262" s="24">
        <v>2.60981E-5</v>
      </c>
      <c r="R262" s="24">
        <v>2.7223E-5</v>
      </c>
    </row>
    <row r="263" spans="1:18" ht="33.75" x14ac:dyDescent="0.2">
      <c r="A263" s="13" t="s">
        <v>261</v>
      </c>
      <c r="B263" s="11" t="str">
        <f>VLOOKUP(A263,[2]Feuil1!$A$4:$B$2591,2,FALSE)</f>
        <v>Autres affections oculaires d'origine diabétique, âge supérieur à 17 ans, niveau 2</v>
      </c>
      <c r="C263" s="22">
        <v>189</v>
      </c>
      <c r="D263" s="23">
        <v>404166.25060000003</v>
      </c>
      <c r="E263" s="22">
        <v>147</v>
      </c>
      <c r="F263" s="23">
        <v>297820.33970000001</v>
      </c>
      <c r="G263" s="22">
        <v>159</v>
      </c>
      <c r="H263" s="23">
        <v>318024.33370000002</v>
      </c>
      <c r="I263" s="116">
        <v>-0.26312417399999999</v>
      </c>
      <c r="J263" s="116">
        <v>-0.222222222</v>
      </c>
      <c r="K263" s="116">
        <v>-5.2588224000000003E-2</v>
      </c>
      <c r="L263" s="116">
        <v>6.7839537199999994E-2</v>
      </c>
      <c r="M263" s="116">
        <v>8.1632653099999994E-2</v>
      </c>
      <c r="N263" s="116">
        <v>-1.2752126000000001E-2</v>
      </c>
      <c r="O263" s="24">
        <v>-4.2947599999999998E-4</v>
      </c>
      <c r="P263" s="24">
        <v>1.2207673999999999E-3</v>
      </c>
      <c r="Q263" s="24">
        <v>2.53024E-5</v>
      </c>
      <c r="R263" s="24">
        <v>4.7434400000000001E-5</v>
      </c>
    </row>
    <row r="264" spans="1:18" ht="33.75" x14ac:dyDescent="0.2">
      <c r="A264" s="13" t="s">
        <v>262</v>
      </c>
      <c r="B264" s="11" t="str">
        <f>VLOOKUP(A264,[2]Feuil1!$A$4:$B$2591,2,FALSE)</f>
        <v>Autres affections oculaires d'origine diabétique, âge supérieur à 17 ans, niveau 3</v>
      </c>
      <c r="C264" s="22">
        <v>81</v>
      </c>
      <c r="D264" s="23">
        <v>259089.64499999999</v>
      </c>
      <c r="E264" s="22">
        <v>45</v>
      </c>
      <c r="F264" s="23">
        <v>143352.59400000001</v>
      </c>
      <c r="G264" s="22">
        <v>57</v>
      </c>
      <c r="H264" s="23">
        <v>184186.36319999999</v>
      </c>
      <c r="I264" s="116">
        <v>-0.44670658699999999</v>
      </c>
      <c r="J264" s="116">
        <v>-0.44444444399999999</v>
      </c>
      <c r="K264" s="116">
        <v>-4.0718560000000004E-3</v>
      </c>
      <c r="L264" s="116">
        <v>0.28484848480000002</v>
      </c>
      <c r="M264" s="116">
        <v>0.2666666667</v>
      </c>
      <c r="N264" s="116">
        <v>1.4354067E-2</v>
      </c>
      <c r="O264" s="24">
        <v>-4.2947599999999998E-4</v>
      </c>
      <c r="P264" s="24">
        <v>2.4672613999999998E-3</v>
      </c>
      <c r="Q264" s="24">
        <v>9.0706845000000003E-6</v>
      </c>
      <c r="R264" s="24">
        <v>2.7472000000000001E-5</v>
      </c>
    </row>
    <row r="265" spans="1:18" ht="33.75" x14ac:dyDescent="0.2">
      <c r="A265" s="13" t="s">
        <v>263</v>
      </c>
      <c r="B265" s="11" t="str">
        <f>VLOOKUP(A265,[2]Feuil1!$A$4:$B$2591,2,FALSE)</f>
        <v>Autres affections oculaires d'origine diabétique, âge supérieur à 17 ans, niveau 4</v>
      </c>
      <c r="C265" s="22">
        <v>1</v>
      </c>
      <c r="D265" s="23">
        <v>6055.26</v>
      </c>
      <c r="E265" s="22" t="s">
        <v>3213</v>
      </c>
      <c r="F265" s="23" t="s">
        <v>3213</v>
      </c>
      <c r="G265" s="22">
        <v>2</v>
      </c>
      <c r="H265" s="23">
        <v>12110.52</v>
      </c>
      <c r="I265" s="116" t="s">
        <v>3213</v>
      </c>
      <c r="J265" s="116" t="s">
        <v>3213</v>
      </c>
      <c r="K265" s="116" t="s">
        <v>3213</v>
      </c>
      <c r="L265" s="116" t="s">
        <v>3213</v>
      </c>
      <c r="M265" s="116" t="s">
        <v>3213</v>
      </c>
      <c r="N265" s="116" t="s">
        <v>3213</v>
      </c>
      <c r="O265" s="24" t="s">
        <v>3213</v>
      </c>
      <c r="P265" s="24" t="s">
        <v>3213</v>
      </c>
      <c r="Q265" s="24">
        <v>3.1826962999999999E-7</v>
      </c>
      <c r="R265" s="24">
        <v>1.8063257E-6</v>
      </c>
    </row>
    <row r="266" spans="1:18" ht="33.75" x14ac:dyDescent="0.2">
      <c r="A266" s="13" t="s">
        <v>264</v>
      </c>
      <c r="B266" s="11" t="str">
        <f>VLOOKUP(A266,[2]Feuil1!$A$4:$B$2591,2,FALSE)</f>
        <v>Autres affections oculaires d'origine diabétique, âge supérieur à 17 ans, très courte durée</v>
      </c>
      <c r="C266" s="22">
        <v>91</v>
      </c>
      <c r="D266" s="23">
        <v>24188.463</v>
      </c>
      <c r="E266" s="22">
        <v>108</v>
      </c>
      <c r="F266" s="23">
        <v>28625.4</v>
      </c>
      <c r="G266" s="22">
        <v>64</v>
      </c>
      <c r="H266" s="23">
        <v>16963.2</v>
      </c>
      <c r="I266" s="116">
        <v>0.18343195270000001</v>
      </c>
      <c r="J266" s="116">
        <v>0.1868131868</v>
      </c>
      <c r="K266" s="116">
        <v>-2.8490030000000001E-3</v>
      </c>
      <c r="L266" s="116">
        <v>-0.407407407</v>
      </c>
      <c r="M266" s="116">
        <v>-0.407407407</v>
      </c>
      <c r="N266" s="116">
        <v>2.8102519999999998E-16</v>
      </c>
      <c r="O266" s="24">
        <v>1.5747468E-3</v>
      </c>
      <c r="P266" s="24">
        <v>-7.0465399999999998E-4</v>
      </c>
      <c r="Q266" s="24">
        <v>1.0184600000000001E-5</v>
      </c>
      <c r="R266" s="24">
        <v>2.5301196000000001E-6</v>
      </c>
    </row>
    <row r="267" spans="1:18" ht="33.75" x14ac:dyDescent="0.2">
      <c r="A267" s="13" t="s">
        <v>265</v>
      </c>
      <c r="B267" s="11" t="str">
        <f>VLOOKUP(A267,[2]Feuil1!$A$4:$B$2591,2,FALSE)</f>
        <v>Autres affections oculaires d'origine non diabétique, âge supérieur à 17 ans, niveau 1</v>
      </c>
      <c r="C267" s="22">
        <v>937</v>
      </c>
      <c r="D267" s="23">
        <v>756422.50349999999</v>
      </c>
      <c r="E267" s="22">
        <v>840</v>
      </c>
      <c r="F267" s="23">
        <v>675290.52980000002</v>
      </c>
      <c r="G267" s="22">
        <v>770</v>
      </c>
      <c r="H267" s="23">
        <v>607919.40139999997</v>
      </c>
      <c r="I267" s="116">
        <v>-0.107257483</v>
      </c>
      <c r="J267" s="116">
        <v>-0.103521878</v>
      </c>
      <c r="K267" s="116">
        <v>-4.166978E-3</v>
      </c>
      <c r="L267" s="116">
        <v>-9.9766138000000004E-2</v>
      </c>
      <c r="M267" s="116">
        <v>-8.3333332999999996E-2</v>
      </c>
      <c r="N267" s="116">
        <v>-1.7926695999999999E-2</v>
      </c>
      <c r="O267" s="24">
        <v>2.505279E-3</v>
      </c>
      <c r="P267" s="24">
        <v>-4.0707039999999996E-3</v>
      </c>
      <c r="Q267" s="24">
        <v>1.225338E-4</v>
      </c>
      <c r="R267" s="24">
        <v>9.0673299999999998E-5</v>
      </c>
    </row>
    <row r="268" spans="1:18" ht="33.75" x14ac:dyDescent="0.2">
      <c r="A268" s="13" t="s">
        <v>266</v>
      </c>
      <c r="B268" s="11" t="str">
        <f>VLOOKUP(A268,[2]Feuil1!$A$4:$B$2591,2,FALSE)</f>
        <v>Autres affections oculaires d'origine non diabétique, âge supérieur à 17 ans, niveau 2</v>
      </c>
      <c r="C268" s="22">
        <v>390</v>
      </c>
      <c r="D268" s="23">
        <v>1020219.2884</v>
      </c>
      <c r="E268" s="22">
        <v>420</v>
      </c>
      <c r="F268" s="23">
        <v>1078726.855</v>
      </c>
      <c r="G268" s="22">
        <v>465</v>
      </c>
      <c r="H268" s="23">
        <v>1208217.8436</v>
      </c>
      <c r="I268" s="116">
        <v>5.7348030199999997E-2</v>
      </c>
      <c r="J268" s="116">
        <v>7.6923076899999998E-2</v>
      </c>
      <c r="K268" s="116">
        <v>-1.8176828999999999E-2</v>
      </c>
      <c r="L268" s="116">
        <v>0.1200405719</v>
      </c>
      <c r="M268" s="116">
        <v>0.1071428571</v>
      </c>
      <c r="N268" s="116">
        <v>1.1649548799999999E-2</v>
      </c>
      <c r="O268" s="24">
        <v>-1.6105360000000001E-3</v>
      </c>
      <c r="P268" s="24">
        <v>7.8241153000000001E-3</v>
      </c>
      <c r="Q268" s="24">
        <v>7.3997699999999998E-5</v>
      </c>
      <c r="R268" s="24">
        <v>1.802098E-4</v>
      </c>
    </row>
    <row r="269" spans="1:18" ht="33.75" x14ac:dyDescent="0.2">
      <c r="A269" s="13" t="s">
        <v>267</v>
      </c>
      <c r="B269" s="11" t="str">
        <f>VLOOKUP(A269,[2]Feuil1!$A$4:$B$2591,2,FALSE)</f>
        <v>Autres affections oculaires d'origine non diabétique, âge supérieur à 17 ans, niveau 3</v>
      </c>
      <c r="C269" s="22">
        <v>43</v>
      </c>
      <c r="D269" s="23">
        <v>134665.413</v>
      </c>
      <c r="E269" s="22">
        <v>29</v>
      </c>
      <c r="F269" s="23">
        <v>92935.653000000006</v>
      </c>
      <c r="G269" s="22">
        <v>49</v>
      </c>
      <c r="H269" s="23">
        <v>159239.60500000001</v>
      </c>
      <c r="I269" s="116">
        <v>-0.30987734</v>
      </c>
      <c r="J269" s="116">
        <v>-0.325581395</v>
      </c>
      <c r="K269" s="116">
        <v>2.3285323100000001E-2</v>
      </c>
      <c r="L269" s="116">
        <v>0.71343935140000003</v>
      </c>
      <c r="M269" s="116">
        <v>0.68965517239999996</v>
      </c>
      <c r="N269" s="116">
        <v>1.40763508E-2</v>
      </c>
      <c r="O269" s="24">
        <v>-7.1579399999999996E-4</v>
      </c>
      <c r="P269" s="24">
        <v>4.0062229000000001E-3</v>
      </c>
      <c r="Q269" s="24">
        <v>7.7976059999999994E-6</v>
      </c>
      <c r="R269" s="24">
        <v>2.37511E-5</v>
      </c>
    </row>
    <row r="270" spans="1:18" ht="33.75" x14ac:dyDescent="0.2">
      <c r="A270" s="13" t="s">
        <v>268</v>
      </c>
      <c r="B270" s="11" t="str">
        <f>VLOOKUP(A270,[2]Feuil1!$A$4:$B$2591,2,FALSE)</f>
        <v>Autres affections oculaires d'origine non diabétique, âge supérieur à 17 ans, niveau 4</v>
      </c>
      <c r="C270" s="22">
        <v>5</v>
      </c>
      <c r="D270" s="23">
        <v>23399.95</v>
      </c>
      <c r="E270" s="22">
        <v>1</v>
      </c>
      <c r="F270" s="23">
        <v>4679.99</v>
      </c>
      <c r="G270" s="22">
        <v>1</v>
      </c>
      <c r="H270" s="23">
        <v>4679.99</v>
      </c>
      <c r="I270" s="116">
        <v>-0.8</v>
      </c>
      <c r="J270" s="116">
        <v>-0.8</v>
      </c>
      <c r="K270" s="116">
        <v>5.5511149999999999E-16</v>
      </c>
      <c r="L270" s="116">
        <v>0</v>
      </c>
      <c r="M270" s="116">
        <v>0</v>
      </c>
      <c r="N270" s="116">
        <v>0</v>
      </c>
      <c r="O270" s="24">
        <v>0</v>
      </c>
      <c r="P270" s="24">
        <v>0</v>
      </c>
      <c r="Q270" s="24">
        <v>1.5913482000000001E-7</v>
      </c>
      <c r="R270" s="24">
        <v>6.9803658999999999E-7</v>
      </c>
    </row>
    <row r="271" spans="1:18" ht="33.75" x14ac:dyDescent="0.2">
      <c r="A271" s="13" t="s">
        <v>269</v>
      </c>
      <c r="B271" s="11" t="str">
        <f>VLOOKUP(A271,[2]Feuil1!$A$4:$B$2591,2,FALSE)</f>
        <v>Autres affections oculaires d'origine non diabétique, âge supérieur à 17 ans, très courte durée</v>
      </c>
      <c r="C271" s="22">
        <v>1518</v>
      </c>
      <c r="D271" s="23">
        <v>460830.71549999999</v>
      </c>
      <c r="E271" s="22">
        <v>1590</v>
      </c>
      <c r="F271" s="23">
        <v>482029.86900000001</v>
      </c>
      <c r="G271" s="22">
        <v>1438</v>
      </c>
      <c r="H271" s="23">
        <v>437405.90549999999</v>
      </c>
      <c r="I271" s="116">
        <v>4.6002041100000002E-2</v>
      </c>
      <c r="J271" s="116">
        <v>4.743083E-2</v>
      </c>
      <c r="K271" s="116">
        <v>-1.364089E-3</v>
      </c>
      <c r="L271" s="116">
        <v>-9.2575099999999994E-2</v>
      </c>
      <c r="M271" s="116">
        <v>-9.5597483999999996E-2</v>
      </c>
      <c r="N271" s="116">
        <v>3.3418570000000002E-3</v>
      </c>
      <c r="O271" s="24">
        <v>5.4400344E-3</v>
      </c>
      <c r="P271" s="24">
        <v>-2.6962729999999999E-3</v>
      </c>
      <c r="Q271" s="24">
        <v>2.288359E-4</v>
      </c>
      <c r="R271" s="24">
        <v>6.5240599999999993E-5</v>
      </c>
    </row>
    <row r="272" spans="1:18" ht="22.5" x14ac:dyDescent="0.2">
      <c r="A272" s="13" t="s">
        <v>270</v>
      </c>
      <c r="B272" s="11" t="str">
        <f>VLOOKUP(A272,[2]Feuil1!$A$4:$B$2591,2,FALSE)</f>
        <v>Explorations et surveillance pour affections de l'oeil</v>
      </c>
      <c r="C272" s="22">
        <v>25</v>
      </c>
      <c r="D272" s="23">
        <v>14178.8385</v>
      </c>
      <c r="E272" s="22">
        <v>78</v>
      </c>
      <c r="F272" s="23">
        <v>44005.4185</v>
      </c>
      <c r="G272" s="22">
        <v>99</v>
      </c>
      <c r="H272" s="23">
        <v>56255.620999999999</v>
      </c>
      <c r="I272" s="116">
        <v>2.1035982602000001</v>
      </c>
      <c r="J272" s="116">
        <v>2.12</v>
      </c>
      <c r="K272" s="116">
        <v>-5.2569679999999999E-3</v>
      </c>
      <c r="L272" s="116">
        <v>0.2783794114</v>
      </c>
      <c r="M272" s="116">
        <v>0.2692307692</v>
      </c>
      <c r="N272" s="116">
        <v>7.2080210999999998E-3</v>
      </c>
      <c r="O272" s="24">
        <v>-7.5158400000000002E-4</v>
      </c>
      <c r="P272" s="24">
        <v>7.4018279999999998E-4</v>
      </c>
      <c r="Q272" s="24">
        <v>1.5754299999999999E-5</v>
      </c>
      <c r="R272" s="24">
        <v>8.3907191999999993E-6</v>
      </c>
    </row>
    <row r="273" spans="1:18" ht="22.5" x14ac:dyDescent="0.2">
      <c r="A273" s="13" t="s">
        <v>271</v>
      </c>
      <c r="B273" s="11" t="str">
        <f>VLOOKUP(A273,[2]Feuil1!$A$4:$B$2591,2,FALSE)</f>
        <v>Symptômes et autres recours aux soins de la CMD 02, très courte durée</v>
      </c>
      <c r="C273" s="22">
        <v>7</v>
      </c>
      <c r="D273" s="23">
        <v>2010.3544999999999</v>
      </c>
      <c r="E273" s="22">
        <v>15</v>
      </c>
      <c r="F273" s="23">
        <v>4324.9634999999998</v>
      </c>
      <c r="G273" s="22">
        <v>11</v>
      </c>
      <c r="H273" s="23">
        <v>3221.6855</v>
      </c>
      <c r="I273" s="116">
        <v>1.1513437058</v>
      </c>
      <c r="J273" s="116">
        <v>1.1428571429000001</v>
      </c>
      <c r="K273" s="116">
        <v>3.9603959999999997E-3</v>
      </c>
      <c r="L273" s="116">
        <v>-0.25509533200000001</v>
      </c>
      <c r="M273" s="116">
        <v>-0.26666666700000002</v>
      </c>
      <c r="N273" s="116">
        <v>1.57790927E-2</v>
      </c>
      <c r="O273" s="24">
        <v>1.431588E-4</v>
      </c>
      <c r="P273" s="24">
        <v>-6.6662000000000007E-5</v>
      </c>
      <c r="Q273" s="24">
        <v>1.750483E-6</v>
      </c>
      <c r="R273" s="24">
        <v>4.8052546000000002E-7</v>
      </c>
    </row>
    <row r="274" spans="1:18" ht="22.5" x14ac:dyDescent="0.2">
      <c r="A274" s="13" t="s">
        <v>272</v>
      </c>
      <c r="B274" s="11" t="str">
        <f>VLOOKUP(A274,[2]Feuil1!$A$4:$B$2591,2,FALSE)</f>
        <v>Symptômes et autres recours aux soins de la CMD 02</v>
      </c>
      <c r="C274" s="22">
        <v>32</v>
      </c>
      <c r="D274" s="23">
        <v>49496.462800000001</v>
      </c>
      <c r="E274" s="22">
        <v>27</v>
      </c>
      <c r="F274" s="23">
        <v>41705.495199999998</v>
      </c>
      <c r="G274" s="22">
        <v>29</v>
      </c>
      <c r="H274" s="23">
        <v>45424.260799999996</v>
      </c>
      <c r="I274" s="116">
        <v>-0.15740453300000001</v>
      </c>
      <c r="J274" s="116">
        <v>-0.15625</v>
      </c>
      <c r="K274" s="116">
        <v>-1.368335E-3</v>
      </c>
      <c r="L274" s="116">
        <v>8.9167280799999998E-2</v>
      </c>
      <c r="M274" s="116">
        <v>7.4074074099999998E-2</v>
      </c>
      <c r="N274" s="116">
        <v>1.4052295899999999E-2</v>
      </c>
      <c r="O274" s="24">
        <v>-7.1579E-5</v>
      </c>
      <c r="P274" s="24">
        <v>2.246956E-4</v>
      </c>
      <c r="Q274" s="24">
        <v>4.6149096999999997E-6</v>
      </c>
      <c r="R274" s="24">
        <v>6.7751846E-6</v>
      </c>
    </row>
    <row r="275" spans="1:18" ht="22.5" x14ac:dyDescent="0.2">
      <c r="A275" s="13" t="s">
        <v>273</v>
      </c>
      <c r="B275" s="11" t="str">
        <f>VLOOKUP(A275,[2]Feuil1!$A$4:$B$2591,2,FALSE)</f>
        <v>Réparations de fissures labiale et palatine, niveau 1</v>
      </c>
      <c r="C275" s="22">
        <v>261</v>
      </c>
      <c r="D275" s="23">
        <v>287512.54249999998</v>
      </c>
      <c r="E275" s="22">
        <v>256</v>
      </c>
      <c r="F275" s="23">
        <v>281543.90169999999</v>
      </c>
      <c r="G275" s="22">
        <v>235</v>
      </c>
      <c r="H275" s="23">
        <v>258654.83410000001</v>
      </c>
      <c r="I275" s="116">
        <v>-2.0759584000000001E-2</v>
      </c>
      <c r="J275" s="116">
        <v>-1.9157087999999999E-2</v>
      </c>
      <c r="K275" s="116">
        <v>-1.633795E-3</v>
      </c>
      <c r="L275" s="116">
        <v>-8.1298395999999995E-2</v>
      </c>
      <c r="M275" s="116">
        <v>-8.203125E-2</v>
      </c>
      <c r="N275" s="116">
        <v>7.983431E-4</v>
      </c>
      <c r="O275" s="24">
        <v>7.5158370000000003E-4</v>
      </c>
      <c r="P275" s="24">
        <v>-1.3830050000000001E-3</v>
      </c>
      <c r="Q275" s="24">
        <v>3.7396700000000001E-5</v>
      </c>
      <c r="R275" s="24">
        <v>3.8579299999999998E-5</v>
      </c>
    </row>
    <row r="276" spans="1:18" ht="22.5" x14ac:dyDescent="0.2">
      <c r="A276" s="13" t="s">
        <v>274</v>
      </c>
      <c r="B276" s="11" t="str">
        <f>VLOOKUP(A276,[2]Feuil1!$A$4:$B$2591,2,FALSE)</f>
        <v>Réparations de fissures labiale et palatine, niveau 2</v>
      </c>
      <c r="C276" s="22">
        <v>1</v>
      </c>
      <c r="D276" s="23">
        <v>2107.6999999999998</v>
      </c>
      <c r="E276" s="22">
        <v>7</v>
      </c>
      <c r="F276" s="23">
        <v>15022.53</v>
      </c>
      <c r="G276" s="22">
        <v>3</v>
      </c>
      <c r="H276" s="23">
        <v>6323.1</v>
      </c>
      <c r="I276" s="116">
        <v>6.1274517246000002</v>
      </c>
      <c r="J276" s="116">
        <v>6</v>
      </c>
      <c r="K276" s="116">
        <v>1.82073892E-2</v>
      </c>
      <c r="L276" s="116">
        <v>-0.57909220400000005</v>
      </c>
      <c r="M276" s="116">
        <v>-0.571428571</v>
      </c>
      <c r="N276" s="116">
        <v>-1.7881807999999999E-2</v>
      </c>
      <c r="O276" s="24">
        <v>1.431588E-4</v>
      </c>
      <c r="P276" s="24">
        <v>-5.2563800000000004E-4</v>
      </c>
      <c r="Q276" s="24">
        <v>4.7740445000000002E-7</v>
      </c>
      <c r="R276" s="24">
        <v>9.4311209999999997E-7</v>
      </c>
    </row>
    <row r="277" spans="1:18" ht="22.5" x14ac:dyDescent="0.2">
      <c r="A277" s="13" t="s">
        <v>275</v>
      </c>
      <c r="B277" s="11" t="str">
        <f>VLOOKUP(A277,[2]Feuil1!$A$4:$B$2591,2,FALSE)</f>
        <v>Réparations de fissures labiale et palatine, niveau 3</v>
      </c>
      <c r="C277" s="22">
        <v>2</v>
      </c>
      <c r="D277" s="23">
        <v>10700.26</v>
      </c>
      <c r="E277" s="22" t="s">
        <v>3213</v>
      </c>
      <c r="F277" s="23" t="s">
        <v>3213</v>
      </c>
      <c r="G277" s="22" t="s">
        <v>3213</v>
      </c>
      <c r="H277" s="23" t="s">
        <v>3213</v>
      </c>
      <c r="I277" s="116" t="s">
        <v>3213</v>
      </c>
      <c r="J277" s="116" t="s">
        <v>3213</v>
      </c>
      <c r="K277" s="116" t="s">
        <v>3213</v>
      </c>
      <c r="L277" s="116" t="s">
        <v>3213</v>
      </c>
      <c r="M277" s="116" t="s">
        <v>3213</v>
      </c>
      <c r="N277" s="116" t="s">
        <v>3213</v>
      </c>
      <c r="O277" s="24" t="s">
        <v>3213</v>
      </c>
      <c r="P277" s="24" t="s">
        <v>3213</v>
      </c>
      <c r="Q277" s="24" t="s">
        <v>3213</v>
      </c>
      <c r="R277" s="24" t="s">
        <v>3214</v>
      </c>
    </row>
    <row r="278" spans="1:18" ht="22.5" x14ac:dyDescent="0.2">
      <c r="A278" s="13" t="s">
        <v>276</v>
      </c>
      <c r="B278" s="11" t="str">
        <f>VLOOKUP(A278,[2]Feuil1!$A$4:$B$2591,2,FALSE)</f>
        <v>Réparations de fissures labiale et palatine, niveau 4</v>
      </c>
      <c r="C278" s="22" t="s">
        <v>3213</v>
      </c>
      <c r="D278" s="23" t="s">
        <v>3213</v>
      </c>
      <c r="E278" s="22">
        <v>1</v>
      </c>
      <c r="F278" s="23">
        <v>7323.27</v>
      </c>
      <c r="G278" s="22" t="s">
        <v>3213</v>
      </c>
      <c r="H278" s="23" t="s">
        <v>3213</v>
      </c>
      <c r="I278" s="116" t="s">
        <v>3213</v>
      </c>
      <c r="J278" s="116" t="s">
        <v>3213</v>
      </c>
      <c r="K278" s="116" t="s">
        <v>3213</v>
      </c>
      <c r="L278" s="116" t="s">
        <v>3213</v>
      </c>
      <c r="M278" s="116" t="s">
        <v>3213</v>
      </c>
      <c r="N278" s="116" t="s">
        <v>3213</v>
      </c>
      <c r="O278" s="24" t="s">
        <v>3213</v>
      </c>
      <c r="P278" s="24" t="s">
        <v>3213</v>
      </c>
      <c r="Q278" s="24" t="s">
        <v>3213</v>
      </c>
      <c r="R278" s="24" t="s">
        <v>3214</v>
      </c>
    </row>
    <row r="279" spans="1:18" ht="22.5" x14ac:dyDescent="0.2">
      <c r="A279" s="13" t="s">
        <v>277</v>
      </c>
      <c r="B279" s="11" t="str">
        <f>VLOOKUP(A279,[2]Feuil1!$A$4:$B$2591,2,FALSE)</f>
        <v>Réparations de fissures labiale et palatine, très courte durée</v>
      </c>
      <c r="C279" s="22">
        <v>111</v>
      </c>
      <c r="D279" s="23">
        <v>66646.619600000005</v>
      </c>
      <c r="E279" s="22">
        <v>112</v>
      </c>
      <c r="F279" s="23">
        <v>67044.011299999998</v>
      </c>
      <c r="G279" s="22">
        <v>117</v>
      </c>
      <c r="H279" s="23">
        <v>69802.716</v>
      </c>
      <c r="I279" s="116">
        <v>5.9626684999999997E-3</v>
      </c>
      <c r="J279" s="116">
        <v>9.0090090000000001E-3</v>
      </c>
      <c r="K279" s="116">
        <v>-3.0191409999999999E-3</v>
      </c>
      <c r="L279" s="116">
        <v>4.1147667700000001E-2</v>
      </c>
      <c r="M279" s="116">
        <v>4.4642857100000002E-2</v>
      </c>
      <c r="N279" s="116">
        <v>-3.345822E-3</v>
      </c>
      <c r="O279" s="24">
        <v>-1.7894800000000001E-4</v>
      </c>
      <c r="P279" s="24">
        <v>1.666867E-4</v>
      </c>
      <c r="Q279" s="24">
        <v>1.8618799999999999E-5</v>
      </c>
      <c r="R279" s="24">
        <v>1.04113E-5</v>
      </c>
    </row>
    <row r="280" spans="1:18" ht="22.5" x14ac:dyDescent="0.2">
      <c r="A280" s="13" t="s">
        <v>278</v>
      </c>
      <c r="B280" s="11" t="str">
        <f>VLOOKUP(A280,[2]Feuil1!$A$4:$B$2591,2,FALSE)</f>
        <v>Interventions sur les sinus et l'apophyse mastoïde, âge inférieur à 18 ans, niveau 1</v>
      </c>
      <c r="C280" s="22">
        <v>482</v>
      </c>
      <c r="D280" s="23">
        <v>499764.71639999998</v>
      </c>
      <c r="E280" s="22">
        <v>496</v>
      </c>
      <c r="F280" s="23">
        <v>513555.82750000001</v>
      </c>
      <c r="G280" s="22">
        <v>428</v>
      </c>
      <c r="H280" s="23">
        <v>448363.64409999998</v>
      </c>
      <c r="I280" s="116">
        <v>2.7595207600000001E-2</v>
      </c>
      <c r="J280" s="116">
        <v>2.9045643199999999E-2</v>
      </c>
      <c r="K280" s="116">
        <v>-1.4094960000000001E-3</v>
      </c>
      <c r="L280" s="116">
        <v>-0.126942739</v>
      </c>
      <c r="M280" s="116">
        <v>-0.137096774</v>
      </c>
      <c r="N280" s="116">
        <v>1.1767293099999999E-2</v>
      </c>
      <c r="O280" s="24">
        <v>2.4336995999999999E-3</v>
      </c>
      <c r="P280" s="24">
        <v>-3.9390479999999997E-3</v>
      </c>
      <c r="Q280" s="24">
        <v>6.8109700000000003E-5</v>
      </c>
      <c r="R280" s="24">
        <v>6.6874999999999999E-5</v>
      </c>
    </row>
    <row r="281" spans="1:18" ht="22.5" x14ac:dyDescent="0.2">
      <c r="A281" s="13" t="s">
        <v>279</v>
      </c>
      <c r="B281" s="11" t="str">
        <f>VLOOKUP(A281,[2]Feuil1!$A$4:$B$2591,2,FALSE)</f>
        <v>Interventions sur les sinus et l'apophyse mastoïde, âge inférieur à 18 ans, niveau 2</v>
      </c>
      <c r="C281" s="22">
        <v>7</v>
      </c>
      <c r="D281" s="23">
        <v>17677.4745</v>
      </c>
      <c r="E281" s="22">
        <v>4</v>
      </c>
      <c r="F281" s="23">
        <v>10776.5085</v>
      </c>
      <c r="G281" s="22">
        <v>8</v>
      </c>
      <c r="H281" s="23">
        <v>21553.017</v>
      </c>
      <c r="I281" s="116">
        <v>-0.39038189499999998</v>
      </c>
      <c r="J281" s="116">
        <v>-0.428571429</v>
      </c>
      <c r="K281" s="116">
        <v>6.6831683200000006E-2</v>
      </c>
      <c r="L281" s="116">
        <v>1</v>
      </c>
      <c r="M281" s="116">
        <v>1</v>
      </c>
      <c r="N281" s="116">
        <v>0</v>
      </c>
      <c r="O281" s="24">
        <v>-1.4315899999999999E-4</v>
      </c>
      <c r="P281" s="24">
        <v>6.5113910000000005E-4</v>
      </c>
      <c r="Q281" s="24">
        <v>1.2730785000000001E-6</v>
      </c>
      <c r="R281" s="24">
        <v>3.2147066000000001E-6</v>
      </c>
    </row>
    <row r="282" spans="1:18" ht="22.5" x14ac:dyDescent="0.2">
      <c r="A282" s="13" t="s">
        <v>280</v>
      </c>
      <c r="B282" s="11" t="str">
        <f>VLOOKUP(A282,[2]Feuil1!$A$4:$B$2591,2,FALSE)</f>
        <v>Interventions sur les sinus et l'apophyse mastoïde, âge inférieur à 18 ans, niveau 3</v>
      </c>
      <c r="C282" s="22" t="s">
        <v>3213</v>
      </c>
      <c r="D282" s="23" t="s">
        <v>3213</v>
      </c>
      <c r="E282" s="22">
        <v>1</v>
      </c>
      <c r="F282" s="23">
        <v>4496.03</v>
      </c>
      <c r="G282" s="22" t="s">
        <v>3213</v>
      </c>
      <c r="H282" s="23" t="s">
        <v>3213</v>
      </c>
      <c r="I282" s="116" t="s">
        <v>3213</v>
      </c>
      <c r="J282" s="116" t="s">
        <v>3213</v>
      </c>
      <c r="K282" s="116" t="s">
        <v>3213</v>
      </c>
      <c r="L282" s="116" t="s">
        <v>3213</v>
      </c>
      <c r="M282" s="116" t="s">
        <v>3213</v>
      </c>
      <c r="N282" s="116" t="s">
        <v>3213</v>
      </c>
      <c r="O282" s="24" t="s">
        <v>3213</v>
      </c>
      <c r="P282" s="24" t="s">
        <v>3213</v>
      </c>
      <c r="Q282" s="24" t="s">
        <v>3213</v>
      </c>
      <c r="R282" s="24" t="s">
        <v>3214</v>
      </c>
    </row>
    <row r="283" spans="1:18" ht="33.75" x14ac:dyDescent="0.2">
      <c r="A283" s="13" t="s">
        <v>281</v>
      </c>
      <c r="B283" s="11" t="str">
        <f>VLOOKUP(A283,[2]Feuil1!$A$4:$B$2591,2,FALSE)</f>
        <v>Interventions sur les sinus et l'apophyse mastoïde, âge inférieur à 18 ans, en ambulatoire</v>
      </c>
      <c r="C283" s="22">
        <v>468</v>
      </c>
      <c r="D283" s="23">
        <v>361095.04859999998</v>
      </c>
      <c r="E283" s="22">
        <v>539</v>
      </c>
      <c r="F283" s="23">
        <v>413177.95529999997</v>
      </c>
      <c r="G283" s="22">
        <v>535</v>
      </c>
      <c r="H283" s="23">
        <v>409624.61430000002</v>
      </c>
      <c r="I283" s="116">
        <v>0.14423600349999999</v>
      </c>
      <c r="J283" s="116">
        <v>0.1517094017</v>
      </c>
      <c r="K283" s="116">
        <v>-6.488962E-3</v>
      </c>
      <c r="L283" s="116">
        <v>-8.6000260000000002E-3</v>
      </c>
      <c r="M283" s="116">
        <v>-7.4211499999999996E-3</v>
      </c>
      <c r="N283" s="116">
        <v>-1.187689E-3</v>
      </c>
      <c r="O283" s="24">
        <v>1.431588E-4</v>
      </c>
      <c r="P283" s="24">
        <v>-2.1469999999999999E-4</v>
      </c>
      <c r="Q283" s="24">
        <v>8.5137100000000002E-5</v>
      </c>
      <c r="R283" s="24">
        <v>6.1096899999999994E-5</v>
      </c>
    </row>
    <row r="284" spans="1:18" ht="33.75" x14ac:dyDescent="0.2">
      <c r="A284" s="13" t="s">
        <v>282</v>
      </c>
      <c r="B284" s="11" t="str">
        <f>VLOOKUP(A284,[2]Feuil1!$A$4:$B$2591,2,FALSE)</f>
        <v>Interventions sur les sinus et l'apophyse mastoïde, âge supérieur à 17 ans, niveau 1</v>
      </c>
      <c r="C284" s="22">
        <v>20300</v>
      </c>
      <c r="D284" s="23">
        <v>19795115.761</v>
      </c>
      <c r="E284" s="22">
        <v>19310</v>
      </c>
      <c r="F284" s="23">
        <v>18801935.669</v>
      </c>
      <c r="G284" s="22">
        <v>18137</v>
      </c>
      <c r="H284" s="23">
        <v>17661380.585000001</v>
      </c>
      <c r="I284" s="116">
        <v>-5.0172987000000002E-2</v>
      </c>
      <c r="J284" s="116">
        <v>-4.8768473E-2</v>
      </c>
      <c r="K284" s="116">
        <v>-1.4765220000000001E-3</v>
      </c>
      <c r="L284" s="116">
        <v>-6.0661578000000001E-2</v>
      </c>
      <c r="M284" s="116">
        <v>-6.0745727999999999E-2</v>
      </c>
      <c r="N284" s="116">
        <v>8.9592099999999999E-5</v>
      </c>
      <c r="O284" s="24">
        <v>4.1981317800000001E-2</v>
      </c>
      <c r="P284" s="24">
        <v>-6.8914714000000002E-2</v>
      </c>
      <c r="Q284" s="24">
        <v>2.8862281999999999E-3</v>
      </c>
      <c r="R284" s="24">
        <v>2.6342556E-3</v>
      </c>
    </row>
    <row r="285" spans="1:18" ht="33.75" x14ac:dyDescent="0.2">
      <c r="A285" s="13" t="s">
        <v>283</v>
      </c>
      <c r="B285" s="11" t="str">
        <f>VLOOKUP(A285,[2]Feuil1!$A$4:$B$2591,2,FALSE)</f>
        <v>Interventions sur les sinus et l'apophyse mastoïde, âge supérieur à 17 ans, niveau 2</v>
      </c>
      <c r="C285" s="22">
        <v>440</v>
      </c>
      <c r="D285" s="23">
        <v>761153.21200000006</v>
      </c>
      <c r="E285" s="22">
        <v>398</v>
      </c>
      <c r="F285" s="23">
        <v>685230.23600000003</v>
      </c>
      <c r="G285" s="22">
        <v>336</v>
      </c>
      <c r="H285" s="23">
        <v>573497.46200000006</v>
      </c>
      <c r="I285" s="116">
        <v>-9.9747297999999998E-2</v>
      </c>
      <c r="J285" s="116">
        <v>-9.5454545000000002E-2</v>
      </c>
      <c r="K285" s="116">
        <v>-4.7457560000000003E-3</v>
      </c>
      <c r="L285" s="116">
        <v>-0.16305873300000001</v>
      </c>
      <c r="M285" s="116">
        <v>-0.155778894</v>
      </c>
      <c r="N285" s="116">
        <v>-8.6231420000000003E-3</v>
      </c>
      <c r="O285" s="24">
        <v>2.2189613999999999E-3</v>
      </c>
      <c r="P285" s="24">
        <v>-6.751127E-3</v>
      </c>
      <c r="Q285" s="24">
        <v>5.34693E-5</v>
      </c>
      <c r="R285" s="24">
        <v>8.5539100000000002E-5</v>
      </c>
    </row>
    <row r="286" spans="1:18" ht="33.75" x14ac:dyDescent="0.2">
      <c r="A286" s="13" t="s">
        <v>284</v>
      </c>
      <c r="B286" s="11" t="str">
        <f>VLOOKUP(A286,[2]Feuil1!$A$4:$B$2591,2,FALSE)</f>
        <v>Interventions sur les sinus et l'apophyse mastoïde, âge supérieur à 17 ans, niveau 3</v>
      </c>
      <c r="C286" s="22">
        <v>41</v>
      </c>
      <c r="D286" s="23">
        <v>132616.16959999999</v>
      </c>
      <c r="E286" s="22">
        <v>27</v>
      </c>
      <c r="F286" s="23">
        <v>89437.657999999996</v>
      </c>
      <c r="G286" s="22">
        <v>30</v>
      </c>
      <c r="H286" s="23">
        <v>91675.099799999996</v>
      </c>
      <c r="I286" s="116">
        <v>-0.32559009799999999</v>
      </c>
      <c r="J286" s="116">
        <v>-0.34146341499999999</v>
      </c>
      <c r="K286" s="116">
        <v>2.41039259E-2</v>
      </c>
      <c r="L286" s="116">
        <v>2.50167754E-2</v>
      </c>
      <c r="M286" s="116">
        <v>0.11111111110000001</v>
      </c>
      <c r="N286" s="116">
        <v>-7.7484901999999994E-2</v>
      </c>
      <c r="O286" s="24">
        <v>-1.0736899999999999E-4</v>
      </c>
      <c r="P286" s="24">
        <v>1.3519089999999999E-4</v>
      </c>
      <c r="Q286" s="24">
        <v>4.7740444999999996E-6</v>
      </c>
      <c r="R286" s="24">
        <v>1.3673699999999999E-5</v>
      </c>
    </row>
    <row r="287" spans="1:18" ht="33.75" x14ac:dyDescent="0.2">
      <c r="A287" s="13" t="s">
        <v>285</v>
      </c>
      <c r="B287" s="11" t="str">
        <f>VLOOKUP(A287,[2]Feuil1!$A$4:$B$2591,2,FALSE)</f>
        <v>Interventions sur les sinus et l'apophyse mastoïde, âge supérieur à 17 ans, niveau 4</v>
      </c>
      <c r="C287" s="22">
        <v>13</v>
      </c>
      <c r="D287" s="23">
        <v>68649.5576</v>
      </c>
      <c r="E287" s="22">
        <v>9</v>
      </c>
      <c r="F287" s="23">
        <v>48339.037600000003</v>
      </c>
      <c r="G287" s="22">
        <v>12</v>
      </c>
      <c r="H287" s="23">
        <v>62251.743799999997</v>
      </c>
      <c r="I287" s="116">
        <v>-0.29585798800000002</v>
      </c>
      <c r="J287" s="116">
        <v>-0.30769230800000003</v>
      </c>
      <c r="K287" s="116">
        <v>1.7094017100000001E-2</v>
      </c>
      <c r="L287" s="116">
        <v>0.28781512609999998</v>
      </c>
      <c r="M287" s="116">
        <v>0.33333333329999998</v>
      </c>
      <c r="N287" s="116">
        <v>-3.4138654999999997E-2</v>
      </c>
      <c r="O287" s="24">
        <v>-1.0736899999999999E-4</v>
      </c>
      <c r="P287" s="24">
        <v>8.4063469999999996E-4</v>
      </c>
      <c r="Q287" s="24">
        <v>1.9096178000000001E-6</v>
      </c>
      <c r="R287" s="24">
        <v>9.2850614999999999E-6</v>
      </c>
    </row>
    <row r="288" spans="1:18" ht="33.75" x14ac:dyDescent="0.2">
      <c r="A288" s="13" t="s">
        <v>286</v>
      </c>
      <c r="B288" s="11" t="str">
        <f>VLOOKUP(A288,[2]Feuil1!$A$4:$B$2591,2,FALSE)</f>
        <v>Interventions sur les sinus et l'apophyse mastoïde, âge supérieur à 17 ans, en ambulatoire</v>
      </c>
      <c r="C288" s="22">
        <v>6665</v>
      </c>
      <c r="D288" s="23">
        <v>4859414.9822000004</v>
      </c>
      <c r="E288" s="22">
        <v>7539</v>
      </c>
      <c r="F288" s="23">
        <v>5492848.8059999999</v>
      </c>
      <c r="G288" s="22">
        <v>8599</v>
      </c>
      <c r="H288" s="23">
        <v>6264247.5908000004</v>
      </c>
      <c r="I288" s="116">
        <v>0.13035186870000001</v>
      </c>
      <c r="J288" s="116">
        <v>0.13113278319999999</v>
      </c>
      <c r="K288" s="116">
        <v>-6.9038300000000003E-4</v>
      </c>
      <c r="L288" s="116">
        <v>0.14043692299999999</v>
      </c>
      <c r="M288" s="116">
        <v>0.1406022019</v>
      </c>
      <c r="N288" s="116">
        <v>-1.44905E-4</v>
      </c>
      <c r="O288" s="24">
        <v>-3.7937081999999997E-2</v>
      </c>
      <c r="P288" s="24">
        <v>4.6609521700000003E-2</v>
      </c>
      <c r="Q288" s="24">
        <v>1.3684003E-3</v>
      </c>
      <c r="R288" s="24">
        <v>9.3433410000000002E-4</v>
      </c>
    </row>
    <row r="289" spans="1:18" x14ac:dyDescent="0.2">
      <c r="A289" s="13" t="s">
        <v>287</v>
      </c>
      <c r="B289" s="11" t="str">
        <f>VLOOKUP(A289,[2]Feuil1!$A$4:$B$2591,2,FALSE)</f>
        <v>Rhinoplasties, niveau 1</v>
      </c>
      <c r="C289" s="22">
        <v>18742</v>
      </c>
      <c r="D289" s="23">
        <v>14849993.131999999</v>
      </c>
      <c r="E289" s="22">
        <v>18417</v>
      </c>
      <c r="F289" s="23">
        <v>14587409.483999999</v>
      </c>
      <c r="G289" s="22">
        <v>16129</v>
      </c>
      <c r="H289" s="23">
        <v>12779512.763</v>
      </c>
      <c r="I289" s="116">
        <v>-1.7682409E-2</v>
      </c>
      <c r="J289" s="116">
        <v>-1.7340732000000001E-2</v>
      </c>
      <c r="K289" s="116">
        <v>-3.4770599999999998E-4</v>
      </c>
      <c r="L289" s="116">
        <v>-0.12393542</v>
      </c>
      <c r="M289" s="116">
        <v>-0.124233046</v>
      </c>
      <c r="N289" s="116">
        <v>3.3984560000000001E-4</v>
      </c>
      <c r="O289" s="24">
        <v>8.1886833000000006E-2</v>
      </c>
      <c r="P289" s="24">
        <v>-0.10923688600000001</v>
      </c>
      <c r="Q289" s="24">
        <v>2.5666854000000001E-3</v>
      </c>
      <c r="R289" s="24">
        <v>1.9061082E-3</v>
      </c>
    </row>
    <row r="290" spans="1:18" x14ac:dyDescent="0.2">
      <c r="A290" s="13" t="s">
        <v>288</v>
      </c>
      <c r="B290" s="11" t="str">
        <f>VLOOKUP(A290,[2]Feuil1!$A$4:$B$2591,2,FALSE)</f>
        <v>Rhinoplasties, niveau 2</v>
      </c>
      <c r="C290" s="22">
        <v>136</v>
      </c>
      <c r="D290" s="23">
        <v>284727.42050000001</v>
      </c>
      <c r="E290" s="22">
        <v>152</v>
      </c>
      <c r="F290" s="23">
        <v>317867.86800000002</v>
      </c>
      <c r="G290" s="22">
        <v>120</v>
      </c>
      <c r="H290" s="23">
        <v>250451.2506</v>
      </c>
      <c r="I290" s="116">
        <v>0.116393593</v>
      </c>
      <c r="J290" s="116">
        <v>0.1176470588</v>
      </c>
      <c r="K290" s="116">
        <v>-1.121522E-3</v>
      </c>
      <c r="L290" s="116">
        <v>-0.21209006699999999</v>
      </c>
      <c r="M290" s="116">
        <v>-0.21052631599999999</v>
      </c>
      <c r="N290" s="116">
        <v>-1.9807510000000002E-3</v>
      </c>
      <c r="O290" s="24">
        <v>1.1452704E-3</v>
      </c>
      <c r="P290" s="24">
        <v>-4.073452E-3</v>
      </c>
      <c r="Q290" s="24">
        <v>1.9096199999999999E-5</v>
      </c>
      <c r="R290" s="24">
        <v>3.7355699999999999E-5</v>
      </c>
    </row>
    <row r="291" spans="1:18" x14ac:dyDescent="0.2">
      <c r="A291" s="13" t="s">
        <v>289</v>
      </c>
      <c r="B291" s="11" t="str">
        <f>VLOOKUP(A291,[2]Feuil1!$A$4:$B$2591,2,FALSE)</f>
        <v>Rhinoplasties, niveau 3</v>
      </c>
      <c r="C291" s="22">
        <v>4</v>
      </c>
      <c r="D291" s="23">
        <v>14802.92</v>
      </c>
      <c r="E291" s="22">
        <v>9</v>
      </c>
      <c r="F291" s="23">
        <v>33565.621099999997</v>
      </c>
      <c r="G291" s="22">
        <v>2</v>
      </c>
      <c r="H291" s="23">
        <v>7401.46</v>
      </c>
      <c r="I291" s="116">
        <v>1.2675000000000001</v>
      </c>
      <c r="J291" s="116">
        <v>1.25</v>
      </c>
      <c r="K291" s="116">
        <v>7.7777777999999999E-3</v>
      </c>
      <c r="L291" s="116">
        <v>-0.77949283400000002</v>
      </c>
      <c r="M291" s="116">
        <v>-0.77777777800000003</v>
      </c>
      <c r="N291" s="116">
        <v>-7.7177510000000001E-3</v>
      </c>
      <c r="O291" s="24">
        <v>2.5052789999999999E-4</v>
      </c>
      <c r="P291" s="24">
        <v>-1.5808930000000001E-3</v>
      </c>
      <c r="Q291" s="24">
        <v>3.1826962999999999E-7</v>
      </c>
      <c r="R291" s="24">
        <v>1.1039532E-6</v>
      </c>
    </row>
    <row r="292" spans="1:18" x14ac:dyDescent="0.2">
      <c r="A292" s="13" t="s">
        <v>290</v>
      </c>
      <c r="B292" s="11" t="str">
        <f>VLOOKUP(A292,[2]Feuil1!$A$4:$B$2591,2,FALSE)</f>
        <v>Rhinoplasties, niveau 4</v>
      </c>
      <c r="C292" s="22">
        <v>1</v>
      </c>
      <c r="D292" s="23">
        <v>6303.04</v>
      </c>
      <c r="E292" s="22">
        <v>1</v>
      </c>
      <c r="F292" s="23">
        <v>6303.04</v>
      </c>
      <c r="G292" s="22" t="s">
        <v>3213</v>
      </c>
      <c r="H292" s="23" t="s">
        <v>3213</v>
      </c>
      <c r="I292" s="116">
        <v>0</v>
      </c>
      <c r="J292" s="116">
        <v>0</v>
      </c>
      <c r="K292" s="116">
        <v>0</v>
      </c>
      <c r="L292" s="116" t="s">
        <v>3213</v>
      </c>
      <c r="M292" s="116" t="s">
        <v>3213</v>
      </c>
      <c r="N292" s="116" t="s">
        <v>3213</v>
      </c>
      <c r="O292" s="24" t="s">
        <v>3213</v>
      </c>
      <c r="P292" s="24" t="s">
        <v>3213</v>
      </c>
      <c r="Q292" s="24" t="s">
        <v>3213</v>
      </c>
      <c r="R292" s="24" t="s">
        <v>3214</v>
      </c>
    </row>
    <row r="293" spans="1:18" x14ac:dyDescent="0.2">
      <c r="A293" s="13" t="s">
        <v>291</v>
      </c>
      <c r="B293" s="11" t="str">
        <f>VLOOKUP(A293,[2]Feuil1!$A$4:$B$2591,2,FALSE)</f>
        <v>Rhinoplasties, en ambulatoire</v>
      </c>
      <c r="C293" s="22">
        <v>4013</v>
      </c>
      <c r="D293" s="23">
        <v>3202601.5854000002</v>
      </c>
      <c r="E293" s="22">
        <v>4570</v>
      </c>
      <c r="F293" s="23">
        <v>3641830.8429999999</v>
      </c>
      <c r="G293" s="22">
        <v>6144</v>
      </c>
      <c r="H293" s="23">
        <v>4884873.9674000004</v>
      </c>
      <c r="I293" s="116">
        <v>0.13714764260000001</v>
      </c>
      <c r="J293" s="116">
        <v>0.1387989036</v>
      </c>
      <c r="K293" s="116">
        <v>-1.4500019999999999E-3</v>
      </c>
      <c r="L293" s="116">
        <v>0.34132368530000001</v>
      </c>
      <c r="M293" s="116">
        <v>0.34442013129999999</v>
      </c>
      <c r="N293" s="116">
        <v>-2.3031829999999999E-3</v>
      </c>
      <c r="O293" s="24">
        <v>-5.6332987000000001E-2</v>
      </c>
      <c r="P293" s="24">
        <v>7.5107255400000003E-2</v>
      </c>
      <c r="Q293" s="24">
        <v>9.7772430000000001E-4</v>
      </c>
      <c r="R293" s="24">
        <v>7.2859569999999998E-4</v>
      </c>
    </row>
    <row r="294" spans="1:18" ht="22.5" x14ac:dyDescent="0.2">
      <c r="A294" s="13" t="s">
        <v>292</v>
      </c>
      <c r="B294" s="11" t="str">
        <f>VLOOKUP(A294,[2]Feuil1!$A$4:$B$2591,2,FALSE)</f>
        <v>Amygdalectomies et/ou adénoïdectomies isolées, âge inférieur à 18 ans, niveau 1</v>
      </c>
      <c r="C294" s="22">
        <v>23340</v>
      </c>
      <c r="D294" s="23">
        <v>14074395.089</v>
      </c>
      <c r="E294" s="22">
        <v>21252</v>
      </c>
      <c r="F294" s="23">
        <v>12807739.073999999</v>
      </c>
      <c r="G294" s="22">
        <v>19059</v>
      </c>
      <c r="H294" s="23">
        <v>11488373.653999999</v>
      </c>
      <c r="I294" s="116">
        <v>-8.9997190000000005E-2</v>
      </c>
      <c r="J294" s="116">
        <v>-8.9460154E-2</v>
      </c>
      <c r="K294" s="116">
        <v>-5.8980000000000002E-4</v>
      </c>
      <c r="L294" s="116">
        <v>-0.10301314</v>
      </c>
      <c r="M294" s="116">
        <v>-0.10319028800000001</v>
      </c>
      <c r="N294" s="116">
        <v>1.9753110000000001E-4</v>
      </c>
      <c r="O294" s="24">
        <v>7.8486811500000003E-2</v>
      </c>
      <c r="P294" s="24">
        <v>-7.9718807000000003E-2</v>
      </c>
      <c r="Q294" s="24">
        <v>3.0329505000000001E-3</v>
      </c>
      <c r="R294" s="24">
        <v>1.7135303999999999E-3</v>
      </c>
    </row>
    <row r="295" spans="1:18" ht="22.5" x14ac:dyDescent="0.2">
      <c r="A295" s="13" t="s">
        <v>293</v>
      </c>
      <c r="B295" s="11" t="str">
        <f>VLOOKUP(A295,[2]Feuil1!$A$4:$B$2591,2,FALSE)</f>
        <v>Amygdalectomies et/ou adénoïdectomies isolées, âge inférieur à 18 ans, niveau 2</v>
      </c>
      <c r="C295" s="22">
        <v>20</v>
      </c>
      <c r="D295" s="23">
        <v>26108.086200000002</v>
      </c>
      <c r="E295" s="22">
        <v>17</v>
      </c>
      <c r="F295" s="23">
        <v>22128.3531</v>
      </c>
      <c r="G295" s="22">
        <v>18</v>
      </c>
      <c r="H295" s="23">
        <v>23606.169300000001</v>
      </c>
      <c r="I295" s="116">
        <v>-0.152432969</v>
      </c>
      <c r="J295" s="116">
        <v>-0.15</v>
      </c>
      <c r="K295" s="116">
        <v>-2.8623170000000001E-3</v>
      </c>
      <c r="L295" s="116">
        <v>6.6783831299999999E-2</v>
      </c>
      <c r="M295" s="116">
        <v>5.8823529399999998E-2</v>
      </c>
      <c r="N295" s="116">
        <v>7.5180628999999997E-3</v>
      </c>
      <c r="O295" s="24">
        <v>-3.5790000000000001E-5</v>
      </c>
      <c r="P295" s="24">
        <v>8.9292700000000007E-5</v>
      </c>
      <c r="Q295" s="24">
        <v>2.8644266999999999E-6</v>
      </c>
      <c r="R295" s="24">
        <v>3.5209412999999999E-6</v>
      </c>
    </row>
    <row r="296" spans="1:18" ht="22.5" x14ac:dyDescent="0.2">
      <c r="A296" s="13" t="s">
        <v>294</v>
      </c>
      <c r="B296" s="11" t="str">
        <f>VLOOKUP(A296,[2]Feuil1!$A$4:$B$2591,2,FALSE)</f>
        <v>Amygdalectomies et/ou adénoïdectomies isolées, âge inférieur à 18 ans, niveau 3</v>
      </c>
      <c r="C296" s="22" t="s">
        <v>3213</v>
      </c>
      <c r="D296" s="23" t="s">
        <v>3213</v>
      </c>
      <c r="E296" s="22" t="s">
        <v>3213</v>
      </c>
      <c r="F296" s="23" t="s">
        <v>3213</v>
      </c>
      <c r="G296" s="22">
        <v>1</v>
      </c>
      <c r="H296" s="23">
        <v>2331.0300000000002</v>
      </c>
      <c r="I296" s="116" t="s">
        <v>3213</v>
      </c>
      <c r="J296" s="116" t="s">
        <v>3213</v>
      </c>
      <c r="K296" s="116" t="s">
        <v>3213</v>
      </c>
      <c r="L296" s="116" t="s">
        <v>3213</v>
      </c>
      <c r="M296" s="116" t="s">
        <v>3213</v>
      </c>
      <c r="N296" s="116" t="s">
        <v>3213</v>
      </c>
      <c r="O296" s="24" t="s">
        <v>3213</v>
      </c>
      <c r="P296" s="24" t="s">
        <v>3213</v>
      </c>
      <c r="Q296" s="24">
        <v>1.5913482000000001E-7</v>
      </c>
      <c r="R296" s="24">
        <v>3.4768114000000001E-7</v>
      </c>
    </row>
    <row r="297" spans="1:18" ht="22.5" x14ac:dyDescent="0.2">
      <c r="A297" s="13" t="s">
        <v>295</v>
      </c>
      <c r="B297" s="11" t="str">
        <f>VLOOKUP(A297,[2]Feuil1!$A$4:$B$2591,2,FALSE)</f>
        <v>Amygdalectomies et/ou adénoïdectomies isolées, âge supérieur à 17 ans, niveau 1</v>
      </c>
      <c r="C297" s="22">
        <v>8282</v>
      </c>
      <c r="D297" s="23">
        <v>5122866.2326999996</v>
      </c>
      <c r="E297" s="22">
        <v>8022</v>
      </c>
      <c r="F297" s="23">
        <v>4949021.8124000002</v>
      </c>
      <c r="G297" s="22">
        <v>7167</v>
      </c>
      <c r="H297" s="23">
        <v>4421086.9504000004</v>
      </c>
      <c r="I297" s="116">
        <v>-3.3934990999999998E-2</v>
      </c>
      <c r="J297" s="116">
        <v>-3.1393382999999997E-2</v>
      </c>
      <c r="K297" s="116">
        <v>-2.6239840000000002E-3</v>
      </c>
      <c r="L297" s="116">
        <v>-0.106674588</v>
      </c>
      <c r="M297" s="116">
        <v>-0.10658189999999999</v>
      </c>
      <c r="N297" s="116">
        <v>-1.03745E-4</v>
      </c>
      <c r="O297" s="24">
        <v>3.0600193299999998E-2</v>
      </c>
      <c r="P297" s="24">
        <v>-3.1898924000000002E-2</v>
      </c>
      <c r="Q297" s="24">
        <v>1.1405192000000001E-3</v>
      </c>
      <c r="R297" s="24">
        <v>6.5942029999999997E-4</v>
      </c>
    </row>
    <row r="298" spans="1:18" ht="22.5" x14ac:dyDescent="0.2">
      <c r="A298" s="13" t="s">
        <v>296</v>
      </c>
      <c r="B298" s="11" t="str">
        <f>VLOOKUP(A298,[2]Feuil1!$A$4:$B$2591,2,FALSE)</f>
        <v>Amygdalectomies et/ou adénoïdectomies isolées, âge supérieur à 17 ans, niveau 2</v>
      </c>
      <c r="C298" s="22">
        <v>58</v>
      </c>
      <c r="D298" s="23">
        <v>95156.405499999993</v>
      </c>
      <c r="E298" s="22">
        <v>70</v>
      </c>
      <c r="F298" s="23">
        <v>109659.00049999999</v>
      </c>
      <c r="G298" s="22">
        <v>60</v>
      </c>
      <c r="H298" s="23">
        <v>93506.157000000007</v>
      </c>
      <c r="I298" s="116">
        <v>0.1524079743</v>
      </c>
      <c r="J298" s="116">
        <v>0.20689655169999999</v>
      </c>
      <c r="K298" s="116">
        <v>-4.5147677999999997E-2</v>
      </c>
      <c r="L298" s="116">
        <v>-0.147300663</v>
      </c>
      <c r="M298" s="116">
        <v>-0.14285714299999999</v>
      </c>
      <c r="N298" s="116">
        <v>-5.1841070000000003E-3</v>
      </c>
      <c r="O298" s="24">
        <v>3.5789699999999998E-4</v>
      </c>
      <c r="P298" s="24">
        <v>-9.7598800000000001E-4</v>
      </c>
      <c r="Q298" s="24">
        <v>9.5480888999999992E-6</v>
      </c>
      <c r="R298" s="24">
        <v>1.39468E-5</v>
      </c>
    </row>
    <row r="299" spans="1:18" ht="22.5" x14ac:dyDescent="0.2">
      <c r="A299" s="13" t="s">
        <v>297</v>
      </c>
      <c r="B299" s="11" t="str">
        <f>VLOOKUP(A299,[2]Feuil1!$A$4:$B$2591,2,FALSE)</f>
        <v>Amygdalectomies et/ou adénoïdectomies isolées, âge supérieur à 17 ans, niveau 3</v>
      </c>
      <c r="C299" s="22">
        <v>1</v>
      </c>
      <c r="D299" s="23">
        <v>2885.1801</v>
      </c>
      <c r="E299" s="22">
        <v>3</v>
      </c>
      <c r="F299" s="23">
        <v>8278.0401000000002</v>
      </c>
      <c r="G299" s="22">
        <v>2</v>
      </c>
      <c r="H299" s="23">
        <v>5392.86</v>
      </c>
      <c r="I299" s="116">
        <v>1.8691588785</v>
      </c>
      <c r="J299" s="116">
        <v>2</v>
      </c>
      <c r="K299" s="116">
        <v>-4.3613707000000002E-2</v>
      </c>
      <c r="L299" s="116">
        <v>-0.34853420200000002</v>
      </c>
      <c r="M299" s="116">
        <v>-0.33333333300000001</v>
      </c>
      <c r="N299" s="116">
        <v>-2.2801302999999998E-2</v>
      </c>
      <c r="O299" s="24">
        <v>3.5789700000000001E-5</v>
      </c>
      <c r="P299" s="24">
        <v>-1.74329E-4</v>
      </c>
      <c r="Q299" s="24">
        <v>3.1826962999999999E-7</v>
      </c>
      <c r="R299" s="24">
        <v>8.0436359999999997E-7</v>
      </c>
    </row>
    <row r="300" spans="1:18" ht="22.5" x14ac:dyDescent="0.2">
      <c r="A300" s="13" t="s">
        <v>298</v>
      </c>
      <c r="B300" s="11" t="str">
        <f>VLOOKUP(A300,[2]Feuil1!$A$4:$B$2591,2,FALSE)</f>
        <v>Amygdalectomies et/ou adénoïdectomies isolées, âge supérieur à 17 ans, niveau 4</v>
      </c>
      <c r="C300" s="22" t="s">
        <v>3213</v>
      </c>
      <c r="D300" s="23" t="s">
        <v>3213</v>
      </c>
      <c r="E300" s="22" t="s">
        <v>3213</v>
      </c>
      <c r="F300" s="23" t="s">
        <v>3213</v>
      </c>
      <c r="G300" s="22">
        <v>1</v>
      </c>
      <c r="H300" s="23">
        <v>4914.0070999999998</v>
      </c>
      <c r="I300" s="116" t="s">
        <v>3213</v>
      </c>
      <c r="J300" s="116" t="s">
        <v>3213</v>
      </c>
      <c r="K300" s="116" t="s">
        <v>3213</v>
      </c>
      <c r="L300" s="116" t="s">
        <v>3213</v>
      </c>
      <c r="M300" s="116" t="s">
        <v>3213</v>
      </c>
      <c r="N300" s="116" t="s">
        <v>3213</v>
      </c>
      <c r="O300" s="24" t="s">
        <v>3213</v>
      </c>
      <c r="P300" s="24" t="s">
        <v>3213</v>
      </c>
      <c r="Q300" s="24">
        <v>1.5913482000000001E-7</v>
      </c>
      <c r="R300" s="24">
        <v>7.3294105000000005E-7</v>
      </c>
    </row>
    <row r="301" spans="1:18" ht="56.25" x14ac:dyDescent="0.2">
      <c r="A301" s="13" t="s">
        <v>299</v>
      </c>
      <c r="B301" s="11" t="str">
        <f>VLOOKUP(A301,[2]Feuil1!$A$4:$B$2591,2,FALSE)</f>
        <v>Interventions sur les amygdales et les végétations adénoïdes autres que les amygdalectomies et/ou les adénoïdectomies isolées, âge inférieur à 18 ans, niveau 1</v>
      </c>
      <c r="C301" s="22">
        <v>4009</v>
      </c>
      <c r="D301" s="23">
        <v>2054468.2649999999</v>
      </c>
      <c r="E301" s="22">
        <v>4123</v>
      </c>
      <c r="F301" s="23">
        <v>2116912.6800000002</v>
      </c>
      <c r="G301" s="22">
        <v>3558</v>
      </c>
      <c r="H301" s="23">
        <v>1824602.25</v>
      </c>
      <c r="I301" s="116">
        <v>3.0394441299999998E-2</v>
      </c>
      <c r="J301" s="116">
        <v>2.8436019E-2</v>
      </c>
      <c r="K301" s="116">
        <v>1.9042724E-3</v>
      </c>
      <c r="L301" s="116">
        <v>-0.13808336700000001</v>
      </c>
      <c r="M301" s="116">
        <v>-0.137036139</v>
      </c>
      <c r="N301" s="116">
        <v>-1.213525E-3</v>
      </c>
      <c r="O301" s="24">
        <v>2.0221180299999999E-2</v>
      </c>
      <c r="P301" s="24">
        <v>-1.7662005000000001E-2</v>
      </c>
      <c r="Q301" s="24">
        <v>5.6620170000000003E-4</v>
      </c>
      <c r="R301" s="24">
        <v>2.7214570000000003E-4</v>
      </c>
    </row>
    <row r="302" spans="1:18" ht="56.25" x14ac:dyDescent="0.2">
      <c r="A302" s="13" t="s">
        <v>300</v>
      </c>
      <c r="B302" s="11" t="str">
        <f>VLOOKUP(A302,[2]Feuil1!$A$4:$B$2591,2,FALSE)</f>
        <v>Interventions sur les amygdales et les végétations adénoïdes autres que les amygdalectomies et/ou les adénoïdectomies isolées, âge inférieur à 18 ans, niveau 2</v>
      </c>
      <c r="C302" s="22">
        <v>35</v>
      </c>
      <c r="D302" s="23">
        <v>44621.269500000002</v>
      </c>
      <c r="E302" s="22">
        <v>29</v>
      </c>
      <c r="F302" s="23">
        <v>36855.0288</v>
      </c>
      <c r="G302" s="22">
        <v>23</v>
      </c>
      <c r="H302" s="23">
        <v>29516.749500000002</v>
      </c>
      <c r="I302" s="116">
        <v>-0.174047955</v>
      </c>
      <c r="J302" s="116">
        <v>-0.171428571</v>
      </c>
      <c r="K302" s="116">
        <v>-3.161325E-3</v>
      </c>
      <c r="L302" s="116">
        <v>-0.199112022</v>
      </c>
      <c r="M302" s="116">
        <v>-0.20689655200000001</v>
      </c>
      <c r="N302" s="116">
        <v>9.8152767999999998E-3</v>
      </c>
      <c r="O302" s="24">
        <v>2.147382E-4</v>
      </c>
      <c r="P302" s="24">
        <v>-4.43394E-4</v>
      </c>
      <c r="Q302" s="24">
        <v>3.6601007999999998E-6</v>
      </c>
      <c r="R302" s="24">
        <v>4.4025246000000001E-6</v>
      </c>
    </row>
    <row r="303" spans="1:18" ht="56.25" x14ac:dyDescent="0.2">
      <c r="A303" s="13" t="s">
        <v>301</v>
      </c>
      <c r="B303" s="11" t="str">
        <f>VLOOKUP(A303,[2]Feuil1!$A$4:$B$2591,2,FALSE)</f>
        <v>Interventions sur les amygdales et les végétations adénoïdes autres que les amygdalectomies et/ou les adénoïdectomies isolées, âge supérieur à 17 ans, niveau 1</v>
      </c>
      <c r="C303" s="22">
        <v>1676</v>
      </c>
      <c r="D303" s="23">
        <v>1187166.5855</v>
      </c>
      <c r="E303" s="22">
        <v>1668</v>
      </c>
      <c r="F303" s="23">
        <v>1180511.9246</v>
      </c>
      <c r="G303" s="22">
        <v>1500</v>
      </c>
      <c r="H303" s="23">
        <v>1062503.6814999999</v>
      </c>
      <c r="I303" s="116">
        <v>-5.6054989999999999E-3</v>
      </c>
      <c r="J303" s="116">
        <v>-4.7732699999999996E-3</v>
      </c>
      <c r="K303" s="116">
        <v>-8.3622099999999995E-4</v>
      </c>
      <c r="L303" s="116">
        <v>-9.9963618000000004E-2</v>
      </c>
      <c r="M303" s="116">
        <v>-0.100719424</v>
      </c>
      <c r="N303" s="116">
        <v>8.4045680000000001E-4</v>
      </c>
      <c r="O303" s="24">
        <v>6.0126696000000002E-3</v>
      </c>
      <c r="P303" s="24">
        <v>-7.1303039999999996E-3</v>
      </c>
      <c r="Q303" s="24">
        <v>2.3870219999999999E-4</v>
      </c>
      <c r="R303" s="24">
        <v>1.5847610000000001E-4</v>
      </c>
    </row>
    <row r="304" spans="1:18" ht="56.25" x14ac:dyDescent="0.2">
      <c r="A304" s="13" t="s">
        <v>302</v>
      </c>
      <c r="B304" s="11" t="str">
        <f>VLOOKUP(A304,[2]Feuil1!$A$4:$B$2591,2,FALSE)</f>
        <v>Interventions sur les amygdales et les végétations adénoïdes autres que les amygdalectomies et/ou les adénoïdectomies isolées, âge supérieur à 17 ans, niveau 2</v>
      </c>
      <c r="C304" s="22">
        <v>97</v>
      </c>
      <c r="D304" s="23">
        <v>169045.45980000001</v>
      </c>
      <c r="E304" s="22">
        <v>91</v>
      </c>
      <c r="F304" s="23">
        <v>162564.7591</v>
      </c>
      <c r="G304" s="22">
        <v>77</v>
      </c>
      <c r="H304" s="23">
        <v>134847.40150000001</v>
      </c>
      <c r="I304" s="116">
        <v>-3.8337029000000002E-2</v>
      </c>
      <c r="J304" s="116">
        <v>-6.1855670000000001E-2</v>
      </c>
      <c r="K304" s="116">
        <v>2.5069320700000002E-2</v>
      </c>
      <c r="L304" s="116">
        <v>-0.17050040699999999</v>
      </c>
      <c r="M304" s="116">
        <v>-0.15384615400000001</v>
      </c>
      <c r="N304" s="116">
        <v>-1.9682299E-2</v>
      </c>
      <c r="O304" s="24">
        <v>5.0105579999999998E-4</v>
      </c>
      <c r="P304" s="24">
        <v>-1.6747400000000001E-3</v>
      </c>
      <c r="Q304" s="24">
        <v>1.22534E-5</v>
      </c>
      <c r="R304" s="24">
        <v>2.0112999999999999E-5</v>
      </c>
    </row>
    <row r="305" spans="1:18" ht="56.25" x14ac:dyDescent="0.2">
      <c r="A305" s="13" t="s">
        <v>303</v>
      </c>
      <c r="B305" s="11" t="str">
        <f>VLOOKUP(A305,[2]Feuil1!$A$4:$B$2591,2,FALSE)</f>
        <v>Interventions sur les amygdales et les végétations adénoïdes autres que les amygdalectomies et/ou les adénoïdectomies isolées, âge supérieur à 17 ans, niveau 3</v>
      </c>
      <c r="C305" s="22">
        <v>3</v>
      </c>
      <c r="D305" s="23">
        <v>9501.0053000000007</v>
      </c>
      <c r="E305" s="22">
        <v>4</v>
      </c>
      <c r="F305" s="23">
        <v>12379.16</v>
      </c>
      <c r="G305" s="22">
        <v>7</v>
      </c>
      <c r="H305" s="23">
        <v>21663.53</v>
      </c>
      <c r="I305" s="116">
        <v>0.30293159609999998</v>
      </c>
      <c r="J305" s="116">
        <v>0.33333333329999998</v>
      </c>
      <c r="K305" s="116">
        <v>-2.2801302999999998E-2</v>
      </c>
      <c r="L305" s="116">
        <v>0.75</v>
      </c>
      <c r="M305" s="116">
        <v>0.75</v>
      </c>
      <c r="N305" s="116">
        <v>1.268517E-16</v>
      </c>
      <c r="O305" s="24">
        <v>-1.0736899999999999E-4</v>
      </c>
      <c r="P305" s="24">
        <v>5.60981E-4</v>
      </c>
      <c r="Q305" s="24">
        <v>1.1139437E-6</v>
      </c>
      <c r="R305" s="24">
        <v>3.2311899999999998E-6</v>
      </c>
    </row>
    <row r="306" spans="1:18" ht="56.25" x14ac:dyDescent="0.2">
      <c r="A306" s="13" t="s">
        <v>304</v>
      </c>
      <c r="B306" s="11" t="str">
        <f>VLOOKUP(A306,[2]Feuil1!$A$4:$B$2591,2,FALSE)</f>
        <v>Interventions sur les amygdales et les végétations adénoïdes autres que les amygdalectomies et/ou les adénoïdectomies isolées, âge supérieur à 17 ans, niveau 4</v>
      </c>
      <c r="C306" s="22">
        <v>1</v>
      </c>
      <c r="D306" s="23">
        <v>5271.03</v>
      </c>
      <c r="E306" s="22" t="s">
        <v>3213</v>
      </c>
      <c r="F306" s="23" t="s">
        <v>3213</v>
      </c>
      <c r="G306" s="22">
        <v>4</v>
      </c>
      <c r="H306" s="23">
        <v>21084.12</v>
      </c>
      <c r="I306" s="116" t="s">
        <v>3213</v>
      </c>
      <c r="J306" s="116" t="s">
        <v>3213</v>
      </c>
      <c r="K306" s="116" t="s">
        <v>3213</v>
      </c>
      <c r="L306" s="116" t="s">
        <v>3213</v>
      </c>
      <c r="M306" s="116" t="s">
        <v>3213</v>
      </c>
      <c r="N306" s="116" t="s">
        <v>3213</v>
      </c>
      <c r="O306" s="24" t="s">
        <v>3213</v>
      </c>
      <c r="P306" s="24" t="s">
        <v>3213</v>
      </c>
      <c r="Q306" s="24">
        <v>6.3653925999999997E-7</v>
      </c>
      <c r="R306" s="24">
        <v>3.1447690000000001E-6</v>
      </c>
    </row>
    <row r="307" spans="1:18" ht="22.5" x14ac:dyDescent="0.2">
      <c r="A307" s="13" t="s">
        <v>305</v>
      </c>
      <c r="B307" s="11" t="str">
        <f>VLOOKUP(A307,[2]Feuil1!$A$4:$B$2591,2,FALSE)</f>
        <v>Drains transtympaniques, âge inférieur à 18 ans, niveau 1</v>
      </c>
      <c r="C307" s="22">
        <v>72</v>
      </c>
      <c r="D307" s="23">
        <v>26786.9385</v>
      </c>
      <c r="E307" s="22">
        <v>53</v>
      </c>
      <c r="F307" s="23">
        <v>19828.619900000002</v>
      </c>
      <c r="G307" s="22">
        <v>46</v>
      </c>
      <c r="H307" s="23">
        <v>17336.6397</v>
      </c>
      <c r="I307" s="116">
        <v>-0.25976535499999998</v>
      </c>
      <c r="J307" s="116">
        <v>-0.26388888900000002</v>
      </c>
      <c r="K307" s="116">
        <v>5.6017812999999998E-3</v>
      </c>
      <c r="L307" s="116">
        <v>-0.12567592799999999</v>
      </c>
      <c r="M307" s="116">
        <v>-0.132075472</v>
      </c>
      <c r="N307" s="116">
        <v>7.3733877000000001E-3</v>
      </c>
      <c r="O307" s="24">
        <v>2.5052789999999999E-4</v>
      </c>
      <c r="P307" s="24">
        <v>-1.5057100000000001E-4</v>
      </c>
      <c r="Q307" s="24">
        <v>7.3202014999999997E-6</v>
      </c>
      <c r="R307" s="24">
        <v>2.5858193999999999E-6</v>
      </c>
    </row>
    <row r="308" spans="1:18" ht="22.5" x14ac:dyDescent="0.2">
      <c r="A308" s="13" t="s">
        <v>306</v>
      </c>
      <c r="B308" s="11" t="str">
        <f>VLOOKUP(A308,[2]Feuil1!$A$4:$B$2591,2,FALSE)</f>
        <v>Drains transtympaniques, âge inférieur à 18 ans, niveau 2</v>
      </c>
      <c r="C308" s="22" t="s">
        <v>3213</v>
      </c>
      <c r="D308" s="23" t="s">
        <v>3213</v>
      </c>
      <c r="E308" s="22" t="s">
        <v>3213</v>
      </c>
      <c r="F308" s="23" t="s">
        <v>3213</v>
      </c>
      <c r="G308" s="22">
        <v>3</v>
      </c>
      <c r="H308" s="23">
        <v>3109.92</v>
      </c>
      <c r="I308" s="116" t="s">
        <v>3213</v>
      </c>
      <c r="J308" s="116" t="s">
        <v>3213</v>
      </c>
      <c r="K308" s="116" t="s">
        <v>3213</v>
      </c>
      <c r="L308" s="116" t="s">
        <v>3213</v>
      </c>
      <c r="M308" s="116" t="s">
        <v>3213</v>
      </c>
      <c r="N308" s="116" t="s">
        <v>3213</v>
      </c>
      <c r="O308" s="24" t="s">
        <v>3213</v>
      </c>
      <c r="P308" s="24" t="s">
        <v>3213</v>
      </c>
      <c r="Q308" s="24">
        <v>4.7740445000000002E-7</v>
      </c>
      <c r="R308" s="24">
        <v>4.6385525999999998E-7</v>
      </c>
    </row>
    <row r="309" spans="1:18" ht="22.5" x14ac:dyDescent="0.2">
      <c r="A309" s="13" t="s">
        <v>307</v>
      </c>
      <c r="B309" s="11" t="str">
        <f>VLOOKUP(A309,[2]Feuil1!$A$4:$B$2591,2,FALSE)</f>
        <v>Drains transtympaniques, âge inférieur à 18 ans, niveau 3</v>
      </c>
      <c r="C309" s="22">
        <v>1</v>
      </c>
      <c r="D309" s="23">
        <v>1864.04</v>
      </c>
      <c r="E309" s="22" t="s">
        <v>3213</v>
      </c>
      <c r="F309" s="23" t="s">
        <v>3213</v>
      </c>
      <c r="G309" s="22" t="s">
        <v>3213</v>
      </c>
      <c r="H309" s="23" t="s">
        <v>3213</v>
      </c>
      <c r="I309" s="116" t="s">
        <v>3213</v>
      </c>
      <c r="J309" s="116" t="s">
        <v>3213</v>
      </c>
      <c r="K309" s="116" t="s">
        <v>3213</v>
      </c>
      <c r="L309" s="116" t="s">
        <v>3213</v>
      </c>
      <c r="M309" s="116" t="s">
        <v>3213</v>
      </c>
      <c r="N309" s="116" t="s">
        <v>3213</v>
      </c>
      <c r="O309" s="24" t="s">
        <v>3213</v>
      </c>
      <c r="P309" s="24" t="s">
        <v>3213</v>
      </c>
      <c r="Q309" s="24" t="s">
        <v>3213</v>
      </c>
      <c r="R309" s="24" t="s">
        <v>3214</v>
      </c>
    </row>
    <row r="310" spans="1:18" ht="22.5" x14ac:dyDescent="0.2">
      <c r="A310" s="13" t="s">
        <v>308</v>
      </c>
      <c r="B310" s="11" t="str">
        <f>VLOOKUP(A310,[2]Feuil1!$A$4:$B$2591,2,FALSE)</f>
        <v>Drains transtympaniques, âge inférieur à 18 ans, en ambulatoire</v>
      </c>
      <c r="C310" s="22">
        <v>24116</v>
      </c>
      <c r="D310" s="23">
        <v>9004814.8202999998</v>
      </c>
      <c r="E310" s="22">
        <v>24620</v>
      </c>
      <c r="F310" s="23">
        <v>9198386.9617999997</v>
      </c>
      <c r="G310" s="22">
        <v>22339</v>
      </c>
      <c r="H310" s="23">
        <v>8334815.9954000004</v>
      </c>
      <c r="I310" s="116">
        <v>2.14965155E-2</v>
      </c>
      <c r="J310" s="116">
        <v>2.0898988199999999E-2</v>
      </c>
      <c r="K310" s="116">
        <v>5.8529519999999996E-4</v>
      </c>
      <c r="L310" s="116">
        <v>-9.3882869999999993E-2</v>
      </c>
      <c r="M310" s="116">
        <v>-9.2648253E-2</v>
      </c>
      <c r="N310" s="116">
        <v>-1.3606810000000001E-3</v>
      </c>
      <c r="O310" s="24">
        <v>8.1636305100000001E-2</v>
      </c>
      <c r="P310" s="24">
        <v>-5.2178756999999999E-2</v>
      </c>
      <c r="Q310" s="24">
        <v>3.5549127000000002E-3</v>
      </c>
      <c r="R310" s="24">
        <v>1.2431664999999999E-3</v>
      </c>
    </row>
    <row r="311" spans="1:18" ht="22.5" x14ac:dyDescent="0.2">
      <c r="A311" s="13" t="s">
        <v>309</v>
      </c>
      <c r="B311" s="11" t="str">
        <f>VLOOKUP(A311,[2]Feuil1!$A$4:$B$2591,2,FALSE)</f>
        <v>Drains transtympaniques, âge supérieur à 17 ans, niveau 1</v>
      </c>
      <c r="C311" s="22">
        <v>283</v>
      </c>
      <c r="D311" s="23">
        <v>96577.3649</v>
      </c>
      <c r="E311" s="22">
        <v>226</v>
      </c>
      <c r="F311" s="23">
        <v>72849.070399999997</v>
      </c>
      <c r="G311" s="22">
        <v>196</v>
      </c>
      <c r="H311" s="23">
        <v>63674.053800000002</v>
      </c>
      <c r="I311" s="116">
        <v>-0.245692089</v>
      </c>
      <c r="J311" s="116">
        <v>-0.20141342800000001</v>
      </c>
      <c r="K311" s="116">
        <v>-5.5446288000000003E-2</v>
      </c>
      <c r="L311" s="116">
        <v>-0.12594555499999999</v>
      </c>
      <c r="M311" s="116">
        <v>-0.132743363</v>
      </c>
      <c r="N311" s="116">
        <v>7.8382886999999995E-3</v>
      </c>
      <c r="O311" s="24">
        <v>1.0736910000000001E-3</v>
      </c>
      <c r="P311" s="24">
        <v>-5.5437399999999995E-4</v>
      </c>
      <c r="Q311" s="24">
        <v>3.1190399999999999E-5</v>
      </c>
      <c r="R311" s="24">
        <v>9.4972040000000004E-6</v>
      </c>
    </row>
    <row r="312" spans="1:18" ht="22.5" x14ac:dyDescent="0.2">
      <c r="A312" s="13" t="s">
        <v>310</v>
      </c>
      <c r="B312" s="11" t="str">
        <f>VLOOKUP(A312,[2]Feuil1!$A$4:$B$2591,2,FALSE)</f>
        <v>Drains transtympaniques, âge supérieur à 17 ans, niveau 2</v>
      </c>
      <c r="C312" s="22">
        <v>5</v>
      </c>
      <c r="D312" s="23">
        <v>9069.0159999999996</v>
      </c>
      <c r="E312" s="22">
        <v>9</v>
      </c>
      <c r="F312" s="23">
        <v>15879.6</v>
      </c>
      <c r="G312" s="22">
        <v>5</v>
      </c>
      <c r="H312" s="23">
        <v>8822</v>
      </c>
      <c r="I312" s="116">
        <v>0.75097276260000001</v>
      </c>
      <c r="J312" s="116">
        <v>0.8</v>
      </c>
      <c r="K312" s="116">
        <v>-2.7237353999999998E-2</v>
      </c>
      <c r="L312" s="116">
        <v>-0.44444444399999999</v>
      </c>
      <c r="M312" s="116">
        <v>-0.44444444399999999</v>
      </c>
      <c r="N312" s="116">
        <v>0</v>
      </c>
      <c r="O312" s="24">
        <v>1.431588E-4</v>
      </c>
      <c r="P312" s="24">
        <v>-4.2643500000000002E-4</v>
      </c>
      <c r="Q312" s="24">
        <v>7.9567407999999995E-7</v>
      </c>
      <c r="R312" s="24">
        <v>1.3158316E-6</v>
      </c>
    </row>
    <row r="313" spans="1:18" ht="22.5" x14ac:dyDescent="0.2">
      <c r="A313" s="13" t="s">
        <v>311</v>
      </c>
      <c r="B313" s="11" t="str">
        <f>VLOOKUP(A313,[2]Feuil1!$A$4:$B$2591,2,FALSE)</f>
        <v>Drains transtympaniques, âge supérieur à 17 ans, niveau 3</v>
      </c>
      <c r="C313" s="22">
        <v>1</v>
      </c>
      <c r="D313" s="23">
        <v>3394.7782999999999</v>
      </c>
      <c r="E313" s="22">
        <v>1</v>
      </c>
      <c r="F313" s="23">
        <v>3172.69</v>
      </c>
      <c r="G313" s="22" t="s">
        <v>3213</v>
      </c>
      <c r="H313" s="23" t="s">
        <v>3213</v>
      </c>
      <c r="I313" s="116">
        <v>-6.5420561000000002E-2</v>
      </c>
      <c r="J313" s="116">
        <v>0</v>
      </c>
      <c r="K313" s="116">
        <v>-6.5420561000000002E-2</v>
      </c>
      <c r="L313" s="116" t="s">
        <v>3213</v>
      </c>
      <c r="M313" s="116" t="s">
        <v>3213</v>
      </c>
      <c r="N313" s="116" t="s">
        <v>3213</v>
      </c>
      <c r="O313" s="24" t="s">
        <v>3213</v>
      </c>
      <c r="P313" s="24" t="s">
        <v>3213</v>
      </c>
      <c r="Q313" s="24" t="s">
        <v>3213</v>
      </c>
      <c r="R313" s="24" t="s">
        <v>3214</v>
      </c>
    </row>
    <row r="314" spans="1:18" ht="22.5" x14ac:dyDescent="0.2">
      <c r="A314" s="13" t="s">
        <v>312</v>
      </c>
      <c r="B314" s="11" t="str">
        <f>VLOOKUP(A314,[2]Feuil1!$A$4:$B$2591,2,FALSE)</f>
        <v>Drains transtympaniques, âge supérieur à 17 ans, niveau 4</v>
      </c>
      <c r="C314" s="22">
        <v>4</v>
      </c>
      <c r="D314" s="23">
        <v>21992.977599999998</v>
      </c>
      <c r="E314" s="22">
        <v>2</v>
      </c>
      <c r="F314" s="23">
        <v>11185.6176</v>
      </c>
      <c r="G314" s="22">
        <v>1</v>
      </c>
      <c r="H314" s="23">
        <v>5403.68</v>
      </c>
      <c r="I314" s="116">
        <v>-0.49140049099999999</v>
      </c>
      <c r="J314" s="116">
        <v>-0.5</v>
      </c>
      <c r="K314" s="116">
        <v>1.71990172E-2</v>
      </c>
      <c r="L314" s="116">
        <v>-0.51690821300000001</v>
      </c>
      <c r="M314" s="116">
        <v>-0.5</v>
      </c>
      <c r="N314" s="116">
        <v>-3.3816424999999997E-2</v>
      </c>
      <c r="O314" s="24">
        <v>3.5789700000000001E-5</v>
      </c>
      <c r="P314" s="24">
        <v>-3.4935700000000001E-4</v>
      </c>
      <c r="Q314" s="24">
        <v>1.5913482000000001E-7</v>
      </c>
      <c r="R314" s="24">
        <v>8.0597744E-7</v>
      </c>
    </row>
    <row r="315" spans="1:18" ht="22.5" x14ac:dyDescent="0.2">
      <c r="A315" s="13" t="s">
        <v>313</v>
      </c>
      <c r="B315" s="11" t="str">
        <f>VLOOKUP(A315,[2]Feuil1!$A$4:$B$2591,2,FALSE)</f>
        <v>Drains transtympaniques, âge supérieur à 17 ans, en ambulatoire</v>
      </c>
      <c r="C315" s="22">
        <v>5663</v>
      </c>
      <c r="D315" s="23">
        <v>1781362.0164000001</v>
      </c>
      <c r="E315" s="22">
        <v>6001</v>
      </c>
      <c r="F315" s="23">
        <v>1886673.6768</v>
      </c>
      <c r="G315" s="22">
        <v>5737</v>
      </c>
      <c r="H315" s="23">
        <v>1802618.8023999999</v>
      </c>
      <c r="I315" s="116">
        <v>5.9118617900000003E-2</v>
      </c>
      <c r="J315" s="116">
        <v>5.9685678999999998E-2</v>
      </c>
      <c r="K315" s="116">
        <v>-5.3512199999999996E-4</v>
      </c>
      <c r="L315" s="116">
        <v>-4.4551887999999998E-2</v>
      </c>
      <c r="M315" s="116">
        <v>-4.3992667999999999E-2</v>
      </c>
      <c r="N315" s="116">
        <v>-5.8495400000000005E-4</v>
      </c>
      <c r="O315" s="24">
        <v>9.4484806999999994E-3</v>
      </c>
      <c r="P315" s="24">
        <v>-5.0787710000000002E-3</v>
      </c>
      <c r="Q315" s="24">
        <v>9.1295639999999995E-4</v>
      </c>
      <c r="R315" s="24">
        <v>2.6886679999999999E-4</v>
      </c>
    </row>
    <row r="316" spans="1:18" ht="33.75" x14ac:dyDescent="0.2">
      <c r="A316" s="13" t="s">
        <v>314</v>
      </c>
      <c r="B316" s="11" t="str">
        <f>VLOOKUP(A316,[2]Feuil1!$A$4:$B$2591,2,FALSE)</f>
        <v>Autres interventions chirurgicales portant sur les oreilles, le nez, la gorge ou le cou, niveau 1</v>
      </c>
      <c r="C316" s="22">
        <v>3596</v>
      </c>
      <c r="D316" s="23">
        <v>3158130.8812000002</v>
      </c>
      <c r="E316" s="22">
        <v>3392</v>
      </c>
      <c r="F316" s="23">
        <v>2979906.4027999998</v>
      </c>
      <c r="G316" s="22">
        <v>3255</v>
      </c>
      <c r="H316" s="23">
        <v>2844731.0830999999</v>
      </c>
      <c r="I316" s="116">
        <v>-5.6433531000000002E-2</v>
      </c>
      <c r="J316" s="116">
        <v>-5.6729700000000001E-2</v>
      </c>
      <c r="K316" s="116">
        <v>3.1398020000000001E-4</v>
      </c>
      <c r="L316" s="116">
        <v>-4.5362270000000003E-2</v>
      </c>
      <c r="M316" s="116">
        <v>-4.0389150999999998E-2</v>
      </c>
      <c r="N316" s="116">
        <v>-5.1824330000000002E-3</v>
      </c>
      <c r="O316" s="24">
        <v>4.9031889E-3</v>
      </c>
      <c r="P316" s="24">
        <v>-8.1675740000000004E-3</v>
      </c>
      <c r="Q316" s="24">
        <v>5.1798380000000002E-4</v>
      </c>
      <c r="R316" s="24">
        <v>4.243014E-4</v>
      </c>
    </row>
    <row r="317" spans="1:18" ht="33.75" x14ac:dyDescent="0.2">
      <c r="A317" s="13" t="s">
        <v>315</v>
      </c>
      <c r="B317" s="11" t="str">
        <f>VLOOKUP(A317,[2]Feuil1!$A$4:$B$2591,2,FALSE)</f>
        <v>Autres interventions chirurgicales portant sur les oreilles, le nez, la gorge ou le cou, niveau 2</v>
      </c>
      <c r="C317" s="22">
        <v>199</v>
      </c>
      <c r="D317" s="23">
        <v>468710.08429999999</v>
      </c>
      <c r="E317" s="22">
        <v>180</v>
      </c>
      <c r="F317" s="23">
        <v>420268.01699999999</v>
      </c>
      <c r="G317" s="22">
        <v>194</v>
      </c>
      <c r="H317" s="23">
        <v>453065.734</v>
      </c>
      <c r="I317" s="116">
        <v>-0.10335187799999999</v>
      </c>
      <c r="J317" s="116">
        <v>-9.5477386999999997E-2</v>
      </c>
      <c r="K317" s="116">
        <v>-8.7056870000000001E-3</v>
      </c>
      <c r="L317" s="116">
        <v>7.8040002299999994E-2</v>
      </c>
      <c r="M317" s="116">
        <v>7.7777777800000003E-2</v>
      </c>
      <c r="N317" s="116">
        <v>2.433011E-4</v>
      </c>
      <c r="O317" s="24">
        <v>-5.0105600000000005E-4</v>
      </c>
      <c r="P317" s="24">
        <v>1.9817063999999999E-3</v>
      </c>
      <c r="Q317" s="24">
        <v>3.0872199999999999E-5</v>
      </c>
      <c r="R317" s="24">
        <v>6.7576299999999999E-5</v>
      </c>
    </row>
    <row r="318" spans="1:18" ht="33.75" x14ac:dyDescent="0.2">
      <c r="A318" s="13" t="s">
        <v>316</v>
      </c>
      <c r="B318" s="11" t="str">
        <f>VLOOKUP(A318,[2]Feuil1!$A$4:$B$2591,2,FALSE)</f>
        <v>Autres interventions chirurgicales portant sur les oreilles, le nez, la gorge ou le cou, niveau 3</v>
      </c>
      <c r="C318" s="22">
        <v>28</v>
      </c>
      <c r="D318" s="23">
        <v>121504.00350000001</v>
      </c>
      <c r="E318" s="22">
        <v>38</v>
      </c>
      <c r="F318" s="23">
        <v>169156.41</v>
      </c>
      <c r="G318" s="22">
        <v>40</v>
      </c>
      <c r="H318" s="23">
        <v>159828.18350000001</v>
      </c>
      <c r="I318" s="116">
        <v>0.39218795369999998</v>
      </c>
      <c r="J318" s="116">
        <v>0.35714285709999999</v>
      </c>
      <c r="K318" s="116">
        <v>2.5822702699999998E-2</v>
      </c>
      <c r="L318" s="116">
        <v>-5.5145568999999998E-2</v>
      </c>
      <c r="M318" s="116">
        <v>5.2631578900000003E-2</v>
      </c>
      <c r="N318" s="116">
        <v>-0.10238829100000001</v>
      </c>
      <c r="O318" s="24">
        <v>-7.1579E-5</v>
      </c>
      <c r="P318" s="24">
        <v>-5.6363099999999998E-4</v>
      </c>
      <c r="Q318" s="24">
        <v>6.3653926000000003E-6</v>
      </c>
      <c r="R318" s="24">
        <v>2.38389E-5</v>
      </c>
    </row>
    <row r="319" spans="1:18" ht="33.75" x14ac:dyDescent="0.2">
      <c r="A319" s="13" t="s">
        <v>317</v>
      </c>
      <c r="B319" s="11" t="str">
        <f>VLOOKUP(A319,[2]Feuil1!$A$4:$B$2591,2,FALSE)</f>
        <v>Autres interventions chirurgicales portant sur les oreilles, le nez, la gorge ou le cou, niveau 4</v>
      </c>
      <c r="C319" s="22">
        <v>28</v>
      </c>
      <c r="D319" s="23">
        <v>182719.96100000001</v>
      </c>
      <c r="E319" s="22">
        <v>41</v>
      </c>
      <c r="F319" s="23">
        <v>266582.90580000001</v>
      </c>
      <c r="G319" s="22">
        <v>30</v>
      </c>
      <c r="H319" s="23">
        <v>195636.93160000001</v>
      </c>
      <c r="I319" s="116">
        <v>0.45896980459999998</v>
      </c>
      <c r="J319" s="116">
        <v>0.46428571429999999</v>
      </c>
      <c r="K319" s="116">
        <v>-3.6303770000000002E-3</v>
      </c>
      <c r="L319" s="116">
        <v>-0.26613099600000001</v>
      </c>
      <c r="M319" s="116">
        <v>-0.26829268299999998</v>
      </c>
      <c r="N319" s="116">
        <v>2.9543057000000002E-3</v>
      </c>
      <c r="O319" s="24">
        <v>3.9368669999999999E-4</v>
      </c>
      <c r="P319" s="24">
        <v>-4.2867039999999997E-3</v>
      </c>
      <c r="Q319" s="24">
        <v>4.7740444999999996E-6</v>
      </c>
      <c r="R319" s="24">
        <v>2.9179900000000002E-5</v>
      </c>
    </row>
    <row r="320" spans="1:18" ht="33.75" x14ac:dyDescent="0.2">
      <c r="A320" s="13" t="s">
        <v>318</v>
      </c>
      <c r="B320" s="11" t="str">
        <f>VLOOKUP(A320,[2]Feuil1!$A$4:$B$2591,2,FALSE)</f>
        <v>Autres interventions chirurgicales portant sur les oreilles, le nez, la gorge ou le cou, en ambulatoire</v>
      </c>
      <c r="C320" s="22">
        <v>5169</v>
      </c>
      <c r="D320" s="23">
        <v>2089444.4748</v>
      </c>
      <c r="E320" s="22">
        <v>5278</v>
      </c>
      <c r="F320" s="23">
        <v>2135648.7459</v>
      </c>
      <c r="G320" s="22">
        <v>5496</v>
      </c>
      <c r="H320" s="23">
        <v>2216913.5106000002</v>
      </c>
      <c r="I320" s="116">
        <v>2.2113184500000001E-2</v>
      </c>
      <c r="J320" s="116">
        <v>2.10872509E-2</v>
      </c>
      <c r="K320" s="116">
        <v>1.0047462E-3</v>
      </c>
      <c r="L320" s="116">
        <v>3.8051559200000001E-2</v>
      </c>
      <c r="M320" s="116">
        <v>4.1303524100000003E-2</v>
      </c>
      <c r="N320" s="116">
        <v>-3.1229750000000001E-3</v>
      </c>
      <c r="O320" s="24">
        <v>-7.8021549999999999E-3</v>
      </c>
      <c r="P320" s="24">
        <v>4.9101863999999997E-3</v>
      </c>
      <c r="Q320" s="24">
        <v>8.7460490000000005E-4</v>
      </c>
      <c r="R320" s="24">
        <v>3.3066029999999998E-4</v>
      </c>
    </row>
    <row r="321" spans="1:18" x14ac:dyDescent="0.2">
      <c r="A321" s="13" t="s">
        <v>319</v>
      </c>
      <c r="B321" s="11" t="str">
        <f>VLOOKUP(A321,[2]Feuil1!$A$4:$B$2591,2,FALSE)</f>
        <v>Interventions sur la bouche, niveau 1</v>
      </c>
      <c r="C321" s="22">
        <v>2146</v>
      </c>
      <c r="D321" s="23">
        <v>1379933.3398</v>
      </c>
      <c r="E321" s="22">
        <v>2038</v>
      </c>
      <c r="F321" s="23">
        <v>1312099.5046000001</v>
      </c>
      <c r="G321" s="22">
        <v>1744</v>
      </c>
      <c r="H321" s="23">
        <v>1123916.5766</v>
      </c>
      <c r="I321" s="116">
        <v>-4.9157328E-2</v>
      </c>
      <c r="J321" s="116">
        <v>-5.0326188000000001E-2</v>
      </c>
      <c r="K321" s="116">
        <v>1.2308022999999999E-3</v>
      </c>
      <c r="L321" s="116">
        <v>-0.14342123200000001</v>
      </c>
      <c r="M321" s="116">
        <v>-0.14425907800000001</v>
      </c>
      <c r="N321" s="116">
        <v>9.7908739999999993E-4</v>
      </c>
      <c r="O321" s="24">
        <v>1.0522171699999999E-2</v>
      </c>
      <c r="P321" s="24">
        <v>-1.1370405E-2</v>
      </c>
      <c r="Q321" s="24">
        <v>2.775311E-4</v>
      </c>
      <c r="R321" s="24">
        <v>1.6763600000000001E-4</v>
      </c>
    </row>
    <row r="322" spans="1:18" x14ac:dyDescent="0.2">
      <c r="A322" s="13" t="s">
        <v>320</v>
      </c>
      <c r="B322" s="11" t="str">
        <f>VLOOKUP(A322,[2]Feuil1!$A$4:$B$2591,2,FALSE)</f>
        <v>Interventions sur la bouche, niveau 2</v>
      </c>
      <c r="C322" s="22">
        <v>80</v>
      </c>
      <c r="D322" s="23">
        <v>159749.5526</v>
      </c>
      <c r="E322" s="22">
        <v>75</v>
      </c>
      <c r="F322" s="23">
        <v>170653.0999</v>
      </c>
      <c r="G322" s="22">
        <v>78</v>
      </c>
      <c r="H322" s="23">
        <v>170568.13759999999</v>
      </c>
      <c r="I322" s="116">
        <v>6.8254008399999996E-2</v>
      </c>
      <c r="J322" s="116">
        <v>-6.25E-2</v>
      </c>
      <c r="K322" s="116">
        <v>0.13947094230000001</v>
      </c>
      <c r="L322" s="116">
        <v>-4.9786600000000002E-4</v>
      </c>
      <c r="M322" s="116">
        <v>0.04</v>
      </c>
      <c r="N322" s="116">
        <v>-3.8940255E-2</v>
      </c>
      <c r="O322" s="24">
        <v>-1.0736899999999999E-4</v>
      </c>
      <c r="P322" s="24">
        <v>-5.133599E-6</v>
      </c>
      <c r="Q322" s="24">
        <v>1.24125E-5</v>
      </c>
      <c r="R322" s="24">
        <v>2.5440799999999999E-5</v>
      </c>
    </row>
    <row r="323" spans="1:18" x14ac:dyDescent="0.2">
      <c r="A323" s="13" t="s">
        <v>321</v>
      </c>
      <c r="B323" s="11" t="str">
        <f>VLOOKUP(A323,[2]Feuil1!$A$4:$B$2591,2,FALSE)</f>
        <v>Interventions sur la bouche, niveau 3</v>
      </c>
      <c r="C323" s="22">
        <v>7</v>
      </c>
      <c r="D323" s="23">
        <v>25130.8806</v>
      </c>
      <c r="E323" s="22">
        <v>10</v>
      </c>
      <c r="F323" s="23">
        <v>35545.800000000003</v>
      </c>
      <c r="G323" s="22">
        <v>9</v>
      </c>
      <c r="H323" s="23">
        <v>32240.0406</v>
      </c>
      <c r="I323" s="116">
        <v>0.41442715699999999</v>
      </c>
      <c r="J323" s="116">
        <v>0.42857142860000003</v>
      </c>
      <c r="K323" s="116">
        <v>-9.9009900000000001E-3</v>
      </c>
      <c r="L323" s="116">
        <v>-9.2999999999999999E-2</v>
      </c>
      <c r="M323" s="116">
        <v>-0.1</v>
      </c>
      <c r="N323" s="116">
        <v>7.7777777999999999E-3</v>
      </c>
      <c r="O323" s="24">
        <v>3.5789700000000001E-5</v>
      </c>
      <c r="P323" s="24">
        <v>-1.99741E-4</v>
      </c>
      <c r="Q323" s="24">
        <v>1.4322133E-6</v>
      </c>
      <c r="R323" s="24">
        <v>4.8087129E-6</v>
      </c>
    </row>
    <row r="324" spans="1:18" x14ac:dyDescent="0.2">
      <c r="A324" s="13" t="s">
        <v>322</v>
      </c>
      <c r="B324" s="11" t="str">
        <f>VLOOKUP(A324,[2]Feuil1!$A$4:$B$2591,2,FALSE)</f>
        <v>Interventions sur la bouche, niveau 4</v>
      </c>
      <c r="C324" s="22">
        <v>4</v>
      </c>
      <c r="D324" s="23">
        <v>25064.0154</v>
      </c>
      <c r="E324" s="22">
        <v>6</v>
      </c>
      <c r="F324" s="23">
        <v>36748.447699999997</v>
      </c>
      <c r="G324" s="22">
        <v>5</v>
      </c>
      <c r="H324" s="23">
        <v>30270.55</v>
      </c>
      <c r="I324" s="116">
        <v>0.46618357490000001</v>
      </c>
      <c r="J324" s="116">
        <v>0.5</v>
      </c>
      <c r="K324" s="116">
        <v>-2.2544282999999998E-2</v>
      </c>
      <c r="L324" s="116">
        <v>-0.176276771</v>
      </c>
      <c r="M324" s="116">
        <v>-0.16666666699999999</v>
      </c>
      <c r="N324" s="116">
        <v>-1.1532125000000001E-2</v>
      </c>
      <c r="O324" s="24">
        <v>3.5789700000000001E-5</v>
      </c>
      <c r="P324" s="24">
        <v>-3.9140799999999999E-4</v>
      </c>
      <c r="Q324" s="24">
        <v>7.9567407999999995E-7</v>
      </c>
      <c r="R324" s="24">
        <v>4.5149566000000001E-6</v>
      </c>
    </row>
    <row r="325" spans="1:18" ht="22.5" x14ac:dyDescent="0.2">
      <c r="A325" s="13" t="s">
        <v>323</v>
      </c>
      <c r="B325" s="11" t="str">
        <f>VLOOKUP(A325,[2]Feuil1!$A$4:$B$2591,2,FALSE)</f>
        <v>Interventions sur la bouche, en ambulatoire</v>
      </c>
      <c r="C325" s="22">
        <v>9714</v>
      </c>
      <c r="D325" s="23">
        <v>6219160.1414999999</v>
      </c>
      <c r="E325" s="22">
        <v>10516</v>
      </c>
      <c r="F325" s="23">
        <v>6734002.1273999996</v>
      </c>
      <c r="G325" s="22">
        <v>10797</v>
      </c>
      <c r="H325" s="23">
        <v>6902132.4045000002</v>
      </c>
      <c r="I325" s="116">
        <v>8.2783201299999998E-2</v>
      </c>
      <c r="J325" s="116">
        <v>8.2561251799999999E-2</v>
      </c>
      <c r="K325" s="116">
        <v>2.050226E-4</v>
      </c>
      <c r="L325" s="116">
        <v>2.4967363199999999E-2</v>
      </c>
      <c r="M325" s="116">
        <v>2.6721186800000001E-2</v>
      </c>
      <c r="N325" s="116">
        <v>-1.708179E-3</v>
      </c>
      <c r="O325" s="24">
        <v>-1.0056905999999999E-2</v>
      </c>
      <c r="P325" s="24">
        <v>1.01587816E-2</v>
      </c>
      <c r="Q325" s="24">
        <v>1.7181786000000001E-3</v>
      </c>
      <c r="R325" s="24">
        <v>1.0294767999999999E-3</v>
      </c>
    </row>
    <row r="326" spans="1:18" x14ac:dyDescent="0.2">
      <c r="A326" s="13" t="s">
        <v>324</v>
      </c>
      <c r="B326" s="11" t="str">
        <f>VLOOKUP(A326,[2]Feuil1!$A$4:$B$2591,2,FALSE)</f>
        <v>Pose d'implants cochléaires, niveau 1</v>
      </c>
      <c r="C326" s="22">
        <v>1</v>
      </c>
      <c r="D326" s="23">
        <v>1397.73</v>
      </c>
      <c r="E326" s="22" t="s">
        <v>3213</v>
      </c>
      <c r="F326" s="23" t="s">
        <v>3213</v>
      </c>
      <c r="G326" s="22" t="s">
        <v>3213</v>
      </c>
      <c r="H326" s="23" t="s">
        <v>3213</v>
      </c>
      <c r="I326" s="116" t="s">
        <v>3213</v>
      </c>
      <c r="J326" s="116" t="s">
        <v>3213</v>
      </c>
      <c r="K326" s="116" t="s">
        <v>3213</v>
      </c>
      <c r="L326" s="116" t="s">
        <v>3213</v>
      </c>
      <c r="M326" s="116" t="s">
        <v>3213</v>
      </c>
      <c r="N326" s="116" t="s">
        <v>3213</v>
      </c>
      <c r="O326" s="24" t="s">
        <v>3213</v>
      </c>
      <c r="P326" s="24" t="s">
        <v>3213</v>
      </c>
      <c r="Q326" s="24" t="s">
        <v>3213</v>
      </c>
      <c r="R326" s="24" t="s">
        <v>3214</v>
      </c>
    </row>
    <row r="327" spans="1:18" x14ac:dyDescent="0.2">
      <c r="A327" s="13" t="s">
        <v>325</v>
      </c>
      <c r="B327" s="11" t="str">
        <f>VLOOKUP(A327,[2]Feuil1!$A$4:$B$2591,2,FALSE)</f>
        <v>Ostéotomies de la face, niveau 1</v>
      </c>
      <c r="C327" s="22">
        <v>4714</v>
      </c>
      <c r="D327" s="23">
        <v>9100309.1808000002</v>
      </c>
      <c r="E327" s="22">
        <v>4936</v>
      </c>
      <c r="F327" s="23">
        <v>9531102.943</v>
      </c>
      <c r="G327" s="22">
        <v>5049</v>
      </c>
      <c r="H327" s="23">
        <v>9758612.4770999998</v>
      </c>
      <c r="I327" s="116">
        <v>4.73383655E-2</v>
      </c>
      <c r="J327" s="116">
        <v>4.7093763300000001E-2</v>
      </c>
      <c r="K327" s="116">
        <v>2.3360110000000001E-4</v>
      </c>
      <c r="L327" s="116">
        <v>2.3870221099999998E-2</v>
      </c>
      <c r="M327" s="116">
        <v>2.2893030799999999E-2</v>
      </c>
      <c r="N327" s="116">
        <v>9.5532009999999999E-4</v>
      </c>
      <c r="O327" s="24">
        <v>-4.0442359999999997E-3</v>
      </c>
      <c r="P327" s="24">
        <v>1.3746599999999999E-2</v>
      </c>
      <c r="Q327" s="24">
        <v>8.0347169999999996E-4</v>
      </c>
      <c r="R327" s="24">
        <v>1.4555306E-3</v>
      </c>
    </row>
    <row r="328" spans="1:18" x14ac:dyDescent="0.2">
      <c r="A328" s="13" t="s">
        <v>326</v>
      </c>
      <c r="B328" s="11" t="str">
        <f>VLOOKUP(A328,[2]Feuil1!$A$4:$B$2591,2,FALSE)</f>
        <v>Ostéotomies de la face, niveau 2</v>
      </c>
      <c r="C328" s="22">
        <v>153</v>
      </c>
      <c r="D328" s="23">
        <v>748104.1605</v>
      </c>
      <c r="E328" s="22">
        <v>267</v>
      </c>
      <c r="F328" s="23">
        <v>1284090.8540000001</v>
      </c>
      <c r="G328" s="22">
        <v>398</v>
      </c>
      <c r="H328" s="23">
        <v>1913862.0325</v>
      </c>
      <c r="I328" s="116">
        <v>0.71645998219999996</v>
      </c>
      <c r="J328" s="116">
        <v>0.74509803919999995</v>
      </c>
      <c r="K328" s="116">
        <v>-1.6410571999999998E-2</v>
      </c>
      <c r="L328" s="116">
        <v>0.49044129279999998</v>
      </c>
      <c r="M328" s="116">
        <v>0.49063670409999999</v>
      </c>
      <c r="N328" s="116">
        <v>-1.3109299999999999E-4</v>
      </c>
      <c r="O328" s="24">
        <v>-4.6884509999999997E-3</v>
      </c>
      <c r="P328" s="24">
        <v>3.8052086700000001E-2</v>
      </c>
      <c r="Q328" s="24">
        <v>6.3335699999999997E-5</v>
      </c>
      <c r="R328" s="24">
        <v>2.8545909999999999E-4</v>
      </c>
    </row>
    <row r="329" spans="1:18" x14ac:dyDescent="0.2">
      <c r="A329" s="13" t="s">
        <v>327</v>
      </c>
      <c r="B329" s="11" t="str">
        <f>VLOOKUP(A329,[2]Feuil1!$A$4:$B$2591,2,FALSE)</f>
        <v>Ostéotomies de la face, niveau 3</v>
      </c>
      <c r="C329" s="22">
        <v>4</v>
      </c>
      <c r="D329" s="23">
        <v>34427.199999999997</v>
      </c>
      <c r="E329" s="22">
        <v>9</v>
      </c>
      <c r="F329" s="23">
        <v>78063.676000000007</v>
      </c>
      <c r="G329" s="22">
        <v>7</v>
      </c>
      <c r="H329" s="23">
        <v>60247.6</v>
      </c>
      <c r="I329" s="116">
        <v>1.2675000000000001</v>
      </c>
      <c r="J329" s="116">
        <v>1.25</v>
      </c>
      <c r="K329" s="116">
        <v>7.7777777999999999E-3</v>
      </c>
      <c r="L329" s="116">
        <v>-0.228224917</v>
      </c>
      <c r="M329" s="116">
        <v>-0.222222222</v>
      </c>
      <c r="N329" s="116">
        <v>-7.7177510000000001E-3</v>
      </c>
      <c r="O329" s="24">
        <v>7.1579400000000001E-5</v>
      </c>
      <c r="P329" s="24">
        <v>-1.0764839999999999E-3</v>
      </c>
      <c r="Q329" s="24">
        <v>1.1139437E-6</v>
      </c>
      <c r="R329" s="24">
        <v>8.9861366E-6</v>
      </c>
    </row>
    <row r="330" spans="1:18" x14ac:dyDescent="0.2">
      <c r="A330" s="13" t="s">
        <v>328</v>
      </c>
      <c r="B330" s="11" t="str">
        <f>VLOOKUP(A330,[2]Feuil1!$A$4:$B$2591,2,FALSE)</f>
        <v>Ostéotomies de la face, niveau 4</v>
      </c>
      <c r="C330" s="22">
        <v>1</v>
      </c>
      <c r="D330" s="23">
        <v>14659.01</v>
      </c>
      <c r="E330" s="22">
        <v>1</v>
      </c>
      <c r="F330" s="23">
        <v>14659.01</v>
      </c>
      <c r="G330" s="22">
        <v>3</v>
      </c>
      <c r="H330" s="23">
        <v>48521.323100000001</v>
      </c>
      <c r="I330" s="116">
        <v>0</v>
      </c>
      <c r="J330" s="116">
        <v>0</v>
      </c>
      <c r="K330" s="116">
        <v>0</v>
      </c>
      <c r="L330" s="116">
        <v>2.31</v>
      </c>
      <c r="M330" s="116">
        <v>2</v>
      </c>
      <c r="N330" s="116">
        <v>0.1033333333</v>
      </c>
      <c r="O330" s="24">
        <v>-7.1579E-5</v>
      </c>
      <c r="P330" s="24">
        <v>2.0460315E-3</v>
      </c>
      <c r="Q330" s="24">
        <v>4.7740445000000002E-7</v>
      </c>
      <c r="R330" s="24">
        <v>7.2371220999999998E-6</v>
      </c>
    </row>
    <row r="331" spans="1:18" x14ac:dyDescent="0.2">
      <c r="A331" s="13" t="s">
        <v>2200</v>
      </c>
      <c r="B331" s="11" t="str">
        <f>VLOOKUP(A331,[2]Feuil1!$A$4:$B$2591,2,FALSE)</f>
        <v>Ostéotomies de la face, en ambulatoire</v>
      </c>
      <c r="C331" s="22">
        <v>370</v>
      </c>
      <c r="D331" s="23">
        <v>565210.31579999998</v>
      </c>
      <c r="E331" s="22">
        <v>513</v>
      </c>
      <c r="F331" s="23">
        <v>783577.10979999998</v>
      </c>
      <c r="G331" s="22">
        <v>611</v>
      </c>
      <c r="H331" s="23">
        <v>936734.85360000003</v>
      </c>
      <c r="I331" s="116">
        <v>0.38634608729999997</v>
      </c>
      <c r="J331" s="116">
        <v>0.3864864865</v>
      </c>
      <c r="K331" s="116">
        <v>-1.01263E-4</v>
      </c>
      <c r="L331" s="116">
        <v>0.1954596962</v>
      </c>
      <c r="M331" s="116">
        <v>0.1910331384</v>
      </c>
      <c r="N331" s="116">
        <v>3.7165698000000001E-3</v>
      </c>
      <c r="O331" s="24">
        <v>-3.5073909999999999E-3</v>
      </c>
      <c r="P331" s="24">
        <v>9.2541099999999994E-3</v>
      </c>
      <c r="Q331" s="24">
        <v>9.7231400000000006E-5</v>
      </c>
      <c r="R331" s="24">
        <v>1.3971719999999999E-4</v>
      </c>
    </row>
    <row r="332" spans="1:18" ht="22.5" x14ac:dyDescent="0.2">
      <c r="A332" s="13" t="s">
        <v>329</v>
      </c>
      <c r="B332" s="11" t="str">
        <f>VLOOKUP(A332,[2]Feuil1!$A$4:$B$2591,2,FALSE)</f>
        <v>Interventions de reconstruction de l'oreille moyenne, niveau 1</v>
      </c>
      <c r="C332" s="22">
        <v>12139</v>
      </c>
      <c r="D332" s="23">
        <v>13523426.993000001</v>
      </c>
      <c r="E332" s="22">
        <v>11566</v>
      </c>
      <c r="F332" s="23">
        <v>12928141.024</v>
      </c>
      <c r="G332" s="22">
        <v>10907</v>
      </c>
      <c r="H332" s="23">
        <v>12172168.641000001</v>
      </c>
      <c r="I332" s="116">
        <v>-4.4018870000000002E-2</v>
      </c>
      <c r="J332" s="116">
        <v>-4.7203228999999999E-2</v>
      </c>
      <c r="K332" s="116">
        <v>3.3421185E-3</v>
      </c>
      <c r="L332" s="116">
        <v>-5.8474948999999998E-2</v>
      </c>
      <c r="M332" s="116">
        <v>-5.6977346999999998E-2</v>
      </c>
      <c r="N332" s="116">
        <v>-1.5880860000000001E-3</v>
      </c>
      <c r="O332" s="24">
        <v>2.3585412100000001E-2</v>
      </c>
      <c r="P332" s="24">
        <v>-4.5677426E-2</v>
      </c>
      <c r="Q332" s="24">
        <v>1.7356833999999999E-3</v>
      </c>
      <c r="R332" s="24">
        <v>1.8155208E-3</v>
      </c>
    </row>
    <row r="333" spans="1:18" ht="22.5" x14ac:dyDescent="0.2">
      <c r="A333" s="13" t="s">
        <v>330</v>
      </c>
      <c r="B333" s="11" t="str">
        <f>VLOOKUP(A333,[2]Feuil1!$A$4:$B$2591,2,FALSE)</f>
        <v>Interventions de reconstruction de l'oreille moyenne, niveau 2</v>
      </c>
      <c r="C333" s="22">
        <v>260</v>
      </c>
      <c r="D333" s="23">
        <v>705072.36100000003</v>
      </c>
      <c r="E333" s="22">
        <v>268</v>
      </c>
      <c r="F333" s="23">
        <v>727953.18500000006</v>
      </c>
      <c r="G333" s="22">
        <v>256</v>
      </c>
      <c r="H333" s="23">
        <v>686182.02</v>
      </c>
      <c r="I333" s="116">
        <v>3.2451738700000003E-2</v>
      </c>
      <c r="J333" s="116">
        <v>3.0769230799999998E-2</v>
      </c>
      <c r="K333" s="116">
        <v>1.6322838000000001E-3</v>
      </c>
      <c r="L333" s="116">
        <v>-5.7381663999999999E-2</v>
      </c>
      <c r="M333" s="116">
        <v>-4.4776119000000003E-2</v>
      </c>
      <c r="N333" s="116">
        <v>-1.3196429000000001E-2</v>
      </c>
      <c r="O333" s="24">
        <v>4.2947640000000001E-4</v>
      </c>
      <c r="P333" s="24">
        <v>-2.5239009999999998E-3</v>
      </c>
      <c r="Q333" s="24">
        <v>4.0738500000000003E-5</v>
      </c>
      <c r="R333" s="24">
        <v>1.023464E-4</v>
      </c>
    </row>
    <row r="334" spans="1:18" ht="22.5" x14ac:dyDescent="0.2">
      <c r="A334" s="13" t="s">
        <v>331</v>
      </c>
      <c r="B334" s="11" t="str">
        <f>VLOOKUP(A334,[2]Feuil1!$A$4:$B$2591,2,FALSE)</f>
        <v>Interventions de reconstruction de l'oreille moyenne, niveau 3</v>
      </c>
      <c r="C334" s="22">
        <v>12</v>
      </c>
      <c r="D334" s="23">
        <v>57200.936999999998</v>
      </c>
      <c r="E334" s="22">
        <v>8</v>
      </c>
      <c r="F334" s="23">
        <v>37912.800000000003</v>
      </c>
      <c r="G334" s="22">
        <v>8</v>
      </c>
      <c r="H334" s="23">
        <v>37912.800000000003</v>
      </c>
      <c r="I334" s="116">
        <v>-0.33719966899999998</v>
      </c>
      <c r="J334" s="116">
        <v>-0.33333333300000001</v>
      </c>
      <c r="K334" s="116">
        <v>-5.7995030000000001E-3</v>
      </c>
      <c r="L334" s="116">
        <v>0</v>
      </c>
      <c r="M334" s="116">
        <v>0</v>
      </c>
      <c r="N334" s="116">
        <v>0</v>
      </c>
      <c r="O334" s="24">
        <v>0</v>
      </c>
      <c r="P334" s="24">
        <v>0</v>
      </c>
      <c r="Q334" s="24">
        <v>1.2730785000000001E-6</v>
      </c>
      <c r="R334" s="24">
        <v>5.6548244E-6</v>
      </c>
    </row>
    <row r="335" spans="1:18" ht="22.5" x14ac:dyDescent="0.2">
      <c r="A335" s="13" t="s">
        <v>332</v>
      </c>
      <c r="B335" s="11" t="str">
        <f>VLOOKUP(A335,[2]Feuil1!$A$4:$B$2591,2,FALSE)</f>
        <v>Interventions de reconstruction de l'oreille moyenne, niveau 4</v>
      </c>
      <c r="C335" s="22">
        <v>2</v>
      </c>
      <c r="D335" s="23">
        <v>16151.8</v>
      </c>
      <c r="E335" s="22">
        <v>5</v>
      </c>
      <c r="F335" s="23">
        <v>45386.557999999997</v>
      </c>
      <c r="G335" s="22">
        <v>2</v>
      </c>
      <c r="H335" s="23">
        <v>16151.8</v>
      </c>
      <c r="I335" s="116">
        <v>1.81</v>
      </c>
      <c r="J335" s="116">
        <v>1.5</v>
      </c>
      <c r="K335" s="116">
        <v>0.124</v>
      </c>
      <c r="L335" s="116">
        <v>-0.64412811400000003</v>
      </c>
      <c r="M335" s="116">
        <v>-0.6</v>
      </c>
      <c r="N335" s="116">
        <v>-0.110320285</v>
      </c>
      <c r="O335" s="24">
        <v>1.073691E-4</v>
      </c>
      <c r="P335" s="24">
        <v>-1.7664250000000001E-3</v>
      </c>
      <c r="Q335" s="24">
        <v>3.1826962999999999E-7</v>
      </c>
      <c r="R335" s="24">
        <v>2.4090964999999999E-6</v>
      </c>
    </row>
    <row r="336" spans="1:18" ht="22.5" x14ac:dyDescent="0.2">
      <c r="A336" s="13" t="s">
        <v>333</v>
      </c>
      <c r="B336" s="11" t="str">
        <f>VLOOKUP(A336,[2]Feuil1!$A$4:$B$2591,2,FALSE)</f>
        <v>Interventions de reconstruction de l'oreille moyenne, en ambulatoire</v>
      </c>
      <c r="C336" s="22">
        <v>3608</v>
      </c>
      <c r="D336" s="23">
        <v>2937821.7855000002</v>
      </c>
      <c r="E336" s="22">
        <v>3990</v>
      </c>
      <c r="F336" s="23">
        <v>3251640.4599000001</v>
      </c>
      <c r="G336" s="22">
        <v>4512</v>
      </c>
      <c r="H336" s="23">
        <v>3673854.8615999999</v>
      </c>
      <c r="I336" s="116">
        <v>0.10682018760000001</v>
      </c>
      <c r="J336" s="116">
        <v>0.1058758315</v>
      </c>
      <c r="K336" s="116">
        <v>8.5394409999999996E-4</v>
      </c>
      <c r="L336" s="116">
        <v>0.12984658260000001</v>
      </c>
      <c r="M336" s="116">
        <v>0.13082706769999999</v>
      </c>
      <c r="N336" s="116">
        <v>-8.6705099999999998E-4</v>
      </c>
      <c r="O336" s="24">
        <v>-1.8682223000000001E-2</v>
      </c>
      <c r="P336" s="24">
        <v>2.5511073799999999E-2</v>
      </c>
      <c r="Q336" s="24">
        <v>7.1801630000000003E-4</v>
      </c>
      <c r="R336" s="24">
        <v>5.4796809999999995E-4</v>
      </c>
    </row>
    <row r="337" spans="1:18" ht="22.5" x14ac:dyDescent="0.2">
      <c r="A337" s="13" t="s">
        <v>334</v>
      </c>
      <c r="B337" s="11" t="str">
        <f>VLOOKUP(A337,[2]Feuil1!$A$4:$B$2591,2,FALSE)</f>
        <v>Interventions pour oreilles décollées, niveau 1</v>
      </c>
      <c r="C337" s="22">
        <v>5599</v>
      </c>
      <c r="D337" s="23">
        <v>3537219.4235999999</v>
      </c>
      <c r="E337" s="22">
        <v>5476</v>
      </c>
      <c r="F337" s="23">
        <v>3458742.298</v>
      </c>
      <c r="G337" s="22">
        <v>4781</v>
      </c>
      <c r="H337" s="23">
        <v>3016386.4312</v>
      </c>
      <c r="I337" s="116">
        <v>-2.2186106000000001E-2</v>
      </c>
      <c r="J337" s="116">
        <v>-2.1968208999999999E-2</v>
      </c>
      <c r="K337" s="116">
        <v>-2.22792E-4</v>
      </c>
      <c r="L337" s="116">
        <v>-0.12789500600000001</v>
      </c>
      <c r="M337" s="116">
        <v>-0.12691745800000001</v>
      </c>
      <c r="N337" s="116">
        <v>-1.1196509999999999E-3</v>
      </c>
      <c r="O337" s="24">
        <v>2.4873841300000001E-2</v>
      </c>
      <c r="P337" s="24">
        <v>-2.6728063E-2</v>
      </c>
      <c r="Q337" s="24">
        <v>7.6082359999999998E-4</v>
      </c>
      <c r="R337" s="24">
        <v>4.4990440000000002E-4</v>
      </c>
    </row>
    <row r="338" spans="1:18" ht="22.5" x14ac:dyDescent="0.2">
      <c r="A338" s="13" t="s">
        <v>335</v>
      </c>
      <c r="B338" s="11" t="str">
        <f>VLOOKUP(A338,[2]Feuil1!$A$4:$B$2591,2,FALSE)</f>
        <v>Interventions pour oreilles décollées, niveau 2</v>
      </c>
      <c r="C338" s="22">
        <v>11</v>
      </c>
      <c r="D338" s="23">
        <v>18870.228299999999</v>
      </c>
      <c r="E338" s="22">
        <v>4</v>
      </c>
      <c r="F338" s="23">
        <v>6662.04</v>
      </c>
      <c r="G338" s="22">
        <v>10</v>
      </c>
      <c r="H338" s="23">
        <v>16655.099999999999</v>
      </c>
      <c r="I338" s="116">
        <v>-0.64695498699999998</v>
      </c>
      <c r="J338" s="116">
        <v>-0.63636363600000001</v>
      </c>
      <c r="K338" s="116">
        <v>-2.9126214000000001E-2</v>
      </c>
      <c r="L338" s="116">
        <v>1.5</v>
      </c>
      <c r="M338" s="116">
        <v>1.5</v>
      </c>
      <c r="N338" s="116">
        <v>0</v>
      </c>
      <c r="O338" s="24">
        <v>-2.1473799999999999E-4</v>
      </c>
      <c r="P338" s="24">
        <v>6.0380150000000001E-4</v>
      </c>
      <c r="Q338" s="24">
        <v>1.5913482000000001E-6</v>
      </c>
      <c r="R338" s="24">
        <v>2.4841654000000001E-6</v>
      </c>
    </row>
    <row r="339" spans="1:18" ht="22.5" x14ac:dyDescent="0.2">
      <c r="A339" s="13" t="s">
        <v>3149</v>
      </c>
      <c r="B339" s="11" t="str">
        <f>VLOOKUP(A339,[2]Feuil1!$A$4:$B$2591,2,FALSE)</f>
        <v>Interventions pour oreilles décollées, niveau 3</v>
      </c>
      <c r="C339" s="22">
        <v>1</v>
      </c>
      <c r="D339" s="23">
        <v>2994.83</v>
      </c>
      <c r="E339" s="22" t="s">
        <v>3213</v>
      </c>
      <c r="F339" s="23" t="s">
        <v>3213</v>
      </c>
      <c r="G339" s="22" t="s">
        <v>3213</v>
      </c>
      <c r="H339" s="23" t="s">
        <v>3213</v>
      </c>
      <c r="I339" s="116" t="s">
        <v>3213</v>
      </c>
      <c r="J339" s="116" t="s">
        <v>3213</v>
      </c>
      <c r="K339" s="116" t="s">
        <v>3213</v>
      </c>
      <c r="L339" s="116" t="s">
        <v>3213</v>
      </c>
      <c r="M339" s="116" t="s">
        <v>3213</v>
      </c>
      <c r="N339" s="116" t="s">
        <v>3213</v>
      </c>
      <c r="O339" s="24" t="s">
        <v>3213</v>
      </c>
      <c r="P339" s="24" t="s">
        <v>3213</v>
      </c>
      <c r="Q339" s="24" t="s">
        <v>3213</v>
      </c>
      <c r="R339" s="24" t="s">
        <v>3214</v>
      </c>
    </row>
    <row r="340" spans="1:18" ht="22.5" x14ac:dyDescent="0.2">
      <c r="A340" s="13" t="s">
        <v>336</v>
      </c>
      <c r="B340" s="11" t="str">
        <f>VLOOKUP(A340,[2]Feuil1!$A$4:$B$2591,2,FALSE)</f>
        <v>Interventions pour oreilles décollées, en ambulatoire</v>
      </c>
      <c r="C340" s="22">
        <v>4461</v>
      </c>
      <c r="D340" s="23">
        <v>2809325.9476000001</v>
      </c>
      <c r="E340" s="22">
        <v>4793</v>
      </c>
      <c r="F340" s="23">
        <v>3018003.6592000001</v>
      </c>
      <c r="G340" s="22">
        <v>5229</v>
      </c>
      <c r="H340" s="23">
        <v>3290156.2744</v>
      </c>
      <c r="I340" s="116">
        <v>7.4280348900000001E-2</v>
      </c>
      <c r="J340" s="116">
        <v>7.4422775199999999E-2</v>
      </c>
      <c r="K340" s="116">
        <v>-1.3256100000000001E-4</v>
      </c>
      <c r="L340" s="116">
        <v>9.0176370199999994E-2</v>
      </c>
      <c r="M340" s="116">
        <v>9.0965992100000004E-2</v>
      </c>
      <c r="N340" s="116">
        <v>-7.2378199999999996E-4</v>
      </c>
      <c r="O340" s="24">
        <v>-1.5604309E-2</v>
      </c>
      <c r="P340" s="24">
        <v>1.6444027999999999E-2</v>
      </c>
      <c r="Q340" s="24">
        <v>8.3211600000000004E-4</v>
      </c>
      <c r="R340" s="24">
        <v>4.9073810000000004E-4</v>
      </c>
    </row>
    <row r="341" spans="1:18" ht="22.5" x14ac:dyDescent="0.2">
      <c r="A341" s="13" t="s">
        <v>337</v>
      </c>
      <c r="B341" s="11" t="str">
        <f>VLOOKUP(A341,[2]Feuil1!$A$4:$B$2591,2,FALSE)</f>
        <v>Interventions sur les glandes salivaires, niveau 1</v>
      </c>
      <c r="C341" s="22">
        <v>3040</v>
      </c>
      <c r="D341" s="23">
        <v>3405865.5861999998</v>
      </c>
      <c r="E341" s="22">
        <v>3054</v>
      </c>
      <c r="F341" s="23">
        <v>3404509.8766000001</v>
      </c>
      <c r="G341" s="22">
        <v>3101</v>
      </c>
      <c r="H341" s="23">
        <v>3405766.9715999998</v>
      </c>
      <c r="I341" s="116">
        <v>-3.9805100000000001E-4</v>
      </c>
      <c r="J341" s="116">
        <v>4.6052632000000001E-3</v>
      </c>
      <c r="K341" s="116">
        <v>-4.9803790000000001E-3</v>
      </c>
      <c r="L341" s="116">
        <v>3.6924400000000002E-4</v>
      </c>
      <c r="M341" s="116">
        <v>1.53896529E-2</v>
      </c>
      <c r="N341" s="116">
        <v>-1.4792754E-2</v>
      </c>
      <c r="O341" s="24">
        <v>-1.682116E-3</v>
      </c>
      <c r="P341" s="24">
        <v>7.5956299999999996E-5</v>
      </c>
      <c r="Q341" s="24">
        <v>4.9347710000000001E-4</v>
      </c>
      <c r="R341" s="24">
        <v>5.0798179999999996E-4</v>
      </c>
    </row>
    <row r="342" spans="1:18" ht="22.5" x14ac:dyDescent="0.2">
      <c r="A342" s="13" t="s">
        <v>338</v>
      </c>
      <c r="B342" s="11" t="str">
        <f>VLOOKUP(A342,[2]Feuil1!$A$4:$B$2591,2,FALSE)</f>
        <v>Interventions sur les glandes salivaires, niveau 2</v>
      </c>
      <c r="C342" s="22">
        <v>305</v>
      </c>
      <c r="D342" s="23">
        <v>641961.57999999996</v>
      </c>
      <c r="E342" s="22">
        <v>336</v>
      </c>
      <c r="F342" s="23">
        <v>708560.53500000003</v>
      </c>
      <c r="G342" s="22">
        <v>276</v>
      </c>
      <c r="H342" s="23">
        <v>572289.09039999999</v>
      </c>
      <c r="I342" s="116">
        <v>0.10374289840000001</v>
      </c>
      <c r="J342" s="116">
        <v>0.1016393443</v>
      </c>
      <c r="K342" s="116">
        <v>1.9094762999999999E-3</v>
      </c>
      <c r="L342" s="116">
        <v>-0.19232152799999999</v>
      </c>
      <c r="M342" s="116">
        <v>-0.178571429</v>
      </c>
      <c r="N342" s="116">
        <v>-1.6739251E-2</v>
      </c>
      <c r="O342" s="24">
        <v>2.1473820000000002E-3</v>
      </c>
      <c r="P342" s="24">
        <v>-8.2338050000000003E-3</v>
      </c>
      <c r="Q342" s="24">
        <v>4.3921200000000002E-5</v>
      </c>
      <c r="R342" s="24">
        <v>8.53589E-5</v>
      </c>
    </row>
    <row r="343" spans="1:18" ht="22.5" x14ac:dyDescent="0.2">
      <c r="A343" s="13" t="s">
        <v>339</v>
      </c>
      <c r="B343" s="11" t="str">
        <f>VLOOKUP(A343,[2]Feuil1!$A$4:$B$2591,2,FALSE)</f>
        <v>Interventions sur les glandes salivaires, niveau 3</v>
      </c>
      <c r="C343" s="22">
        <v>16</v>
      </c>
      <c r="D343" s="23">
        <v>103657.62</v>
      </c>
      <c r="E343" s="22">
        <v>17</v>
      </c>
      <c r="F343" s="23">
        <v>91777.359500000006</v>
      </c>
      <c r="G343" s="22">
        <v>24</v>
      </c>
      <c r="H343" s="23">
        <v>137735.97899999999</v>
      </c>
      <c r="I343" s="116">
        <v>-0.114610585</v>
      </c>
      <c r="J343" s="116">
        <v>6.25E-2</v>
      </c>
      <c r="K343" s="116">
        <v>-0.16669231600000001</v>
      </c>
      <c r="L343" s="116">
        <v>0.50076205890000003</v>
      </c>
      <c r="M343" s="116">
        <v>0.41176470590000003</v>
      </c>
      <c r="N343" s="116">
        <v>6.30397917E-2</v>
      </c>
      <c r="O343" s="24">
        <v>-2.5052800000000002E-4</v>
      </c>
      <c r="P343" s="24">
        <v>2.7769155000000002E-3</v>
      </c>
      <c r="Q343" s="24">
        <v>3.8192356000000002E-6</v>
      </c>
      <c r="R343" s="24">
        <v>2.0543800000000001E-5</v>
      </c>
    </row>
    <row r="344" spans="1:18" ht="22.5" x14ac:dyDescent="0.2">
      <c r="A344" s="13" t="s">
        <v>340</v>
      </c>
      <c r="B344" s="11" t="str">
        <f>VLOOKUP(A344,[2]Feuil1!$A$4:$B$2591,2,FALSE)</f>
        <v>Interventions sur les glandes salivaires, niveau 4</v>
      </c>
      <c r="C344" s="22">
        <v>6</v>
      </c>
      <c r="D344" s="23">
        <v>56287.724199999997</v>
      </c>
      <c r="E344" s="22">
        <v>1</v>
      </c>
      <c r="F344" s="23">
        <v>8713.27</v>
      </c>
      <c r="G344" s="22">
        <v>3</v>
      </c>
      <c r="H344" s="23">
        <v>26139.81</v>
      </c>
      <c r="I344" s="116">
        <v>-0.84520123800000002</v>
      </c>
      <c r="J344" s="116">
        <v>-0.83333333300000001</v>
      </c>
      <c r="K344" s="116">
        <v>-7.1207430000000002E-2</v>
      </c>
      <c r="L344" s="116">
        <v>2</v>
      </c>
      <c r="M344" s="116">
        <v>2</v>
      </c>
      <c r="N344" s="116">
        <v>0</v>
      </c>
      <c r="O344" s="24">
        <v>-7.1579E-5</v>
      </c>
      <c r="P344" s="24">
        <v>1.0529478999999999E-3</v>
      </c>
      <c r="Q344" s="24">
        <v>4.7740445000000002E-7</v>
      </c>
      <c r="R344" s="24">
        <v>3.8988425000000003E-6</v>
      </c>
    </row>
    <row r="345" spans="1:18" ht="22.5" x14ac:dyDescent="0.2">
      <c r="A345" s="13" t="s">
        <v>341</v>
      </c>
      <c r="B345" s="11" t="str">
        <f>VLOOKUP(A345,[2]Feuil1!$A$4:$B$2591,2,FALSE)</f>
        <v>Interventions sur les glandes salivaires, en ambulatoire</v>
      </c>
      <c r="C345" s="22">
        <v>1509</v>
      </c>
      <c r="D345" s="23">
        <v>691111.30709999998</v>
      </c>
      <c r="E345" s="22">
        <v>1499</v>
      </c>
      <c r="F345" s="23">
        <v>687036.53280000004</v>
      </c>
      <c r="G345" s="22">
        <v>1529</v>
      </c>
      <c r="H345" s="23">
        <v>700740.14670000004</v>
      </c>
      <c r="I345" s="116">
        <v>-5.895974E-3</v>
      </c>
      <c r="J345" s="116">
        <v>-6.6269049999999998E-3</v>
      </c>
      <c r="K345" s="116">
        <v>7.3580740000000003E-4</v>
      </c>
      <c r="L345" s="116">
        <v>1.9945975599999999E-2</v>
      </c>
      <c r="M345" s="116">
        <v>2.0013342199999999E-2</v>
      </c>
      <c r="N345" s="116">
        <v>-6.6044999999999995E-5</v>
      </c>
      <c r="O345" s="24">
        <v>-1.0736910000000001E-3</v>
      </c>
      <c r="P345" s="24">
        <v>8.2800090000000005E-4</v>
      </c>
      <c r="Q345" s="24">
        <v>2.4331710000000001E-4</v>
      </c>
      <c r="R345" s="24">
        <v>1.045178E-4</v>
      </c>
    </row>
    <row r="346" spans="1:18" ht="22.5" x14ac:dyDescent="0.2">
      <c r="A346" s="13" t="s">
        <v>342</v>
      </c>
      <c r="B346" s="11" t="str">
        <f>VLOOKUP(A346,[2]Feuil1!$A$4:$B$2591,2,FALSE)</f>
        <v>Interventions majeures sur la tête et le cou, niveau 1</v>
      </c>
      <c r="C346" s="22">
        <v>260</v>
      </c>
      <c r="D346" s="23">
        <v>1251327.0959000001</v>
      </c>
      <c r="E346" s="22">
        <v>216</v>
      </c>
      <c r="F346" s="23">
        <v>1037611.0773</v>
      </c>
      <c r="G346" s="22">
        <v>190</v>
      </c>
      <c r="H346" s="23">
        <v>920684.05339999998</v>
      </c>
      <c r="I346" s="116">
        <v>-0.17079148999999999</v>
      </c>
      <c r="J346" s="116">
        <v>-0.169230769</v>
      </c>
      <c r="K346" s="116">
        <v>-1.878645E-3</v>
      </c>
      <c r="L346" s="116">
        <v>-0.112688681</v>
      </c>
      <c r="M346" s="116">
        <v>-0.12037037</v>
      </c>
      <c r="N346" s="116">
        <v>8.7328677000000007E-3</v>
      </c>
      <c r="O346" s="24">
        <v>9.3053220000000004E-4</v>
      </c>
      <c r="P346" s="24">
        <v>-7.0649739999999999E-3</v>
      </c>
      <c r="Q346" s="24">
        <v>3.0235599999999999E-5</v>
      </c>
      <c r="R346" s="24">
        <v>1.373232E-4</v>
      </c>
    </row>
    <row r="347" spans="1:18" ht="22.5" x14ac:dyDescent="0.2">
      <c r="A347" s="13" t="s">
        <v>343</v>
      </c>
      <c r="B347" s="11" t="str">
        <f>VLOOKUP(A347,[2]Feuil1!$A$4:$B$2591,2,FALSE)</f>
        <v>Interventions majeures sur la tête et le cou, niveau 2</v>
      </c>
      <c r="C347" s="22">
        <v>152</v>
      </c>
      <c r="D347" s="23">
        <v>1136255.6832000001</v>
      </c>
      <c r="E347" s="22">
        <v>188</v>
      </c>
      <c r="F347" s="23">
        <v>1382663.3189999999</v>
      </c>
      <c r="G347" s="22">
        <v>157</v>
      </c>
      <c r="H347" s="23">
        <v>1151829.1316</v>
      </c>
      <c r="I347" s="116">
        <v>0.21685932090000001</v>
      </c>
      <c r="J347" s="116">
        <v>0.23684210529999999</v>
      </c>
      <c r="K347" s="116">
        <v>-1.6156294000000002E-2</v>
      </c>
      <c r="L347" s="116">
        <v>-0.16694894900000001</v>
      </c>
      <c r="M347" s="116">
        <v>-0.16489361699999999</v>
      </c>
      <c r="N347" s="116">
        <v>-2.4611609999999999E-3</v>
      </c>
      <c r="O347" s="24">
        <v>1.1094806999999999E-3</v>
      </c>
      <c r="P347" s="24">
        <v>-1.3947483E-2</v>
      </c>
      <c r="Q347" s="24">
        <v>2.49842E-5</v>
      </c>
      <c r="R347" s="24">
        <v>1.7179930000000001E-4</v>
      </c>
    </row>
    <row r="348" spans="1:18" ht="22.5" x14ac:dyDescent="0.2">
      <c r="A348" s="13" t="s">
        <v>344</v>
      </c>
      <c r="B348" s="11" t="str">
        <f>VLOOKUP(A348,[2]Feuil1!$A$4:$B$2591,2,FALSE)</f>
        <v>Interventions majeures sur la tête et le cou, niveau 3</v>
      </c>
      <c r="C348" s="22">
        <v>108</v>
      </c>
      <c r="D348" s="23">
        <v>1336739.3788000001</v>
      </c>
      <c r="E348" s="22">
        <v>136</v>
      </c>
      <c r="F348" s="23">
        <v>1669442.3337999999</v>
      </c>
      <c r="G348" s="22">
        <v>120</v>
      </c>
      <c r="H348" s="23">
        <v>1458181.2156</v>
      </c>
      <c r="I348" s="116">
        <v>0.2488914146</v>
      </c>
      <c r="J348" s="116">
        <v>0.25925925929999999</v>
      </c>
      <c r="K348" s="116">
        <v>-8.2332880000000001E-3</v>
      </c>
      <c r="L348" s="116">
        <v>-0.12654592100000001</v>
      </c>
      <c r="M348" s="116">
        <v>-0.117647059</v>
      </c>
      <c r="N348" s="116">
        <v>-1.0085377E-2</v>
      </c>
      <c r="O348" s="24">
        <v>5.7263520000000001E-4</v>
      </c>
      <c r="P348" s="24">
        <v>-1.2764836999999999E-2</v>
      </c>
      <c r="Q348" s="24">
        <v>1.9096199999999999E-5</v>
      </c>
      <c r="R348" s="24">
        <v>2.1749270000000001E-4</v>
      </c>
    </row>
    <row r="349" spans="1:18" ht="22.5" x14ac:dyDescent="0.2">
      <c r="A349" s="13" t="s">
        <v>345</v>
      </c>
      <c r="B349" s="11" t="str">
        <f>VLOOKUP(A349,[2]Feuil1!$A$4:$B$2591,2,FALSE)</f>
        <v>Interventions majeures sur la tête et le cou, niveau 4</v>
      </c>
      <c r="C349" s="22">
        <v>488</v>
      </c>
      <c r="D349" s="23">
        <v>9951585.5655000005</v>
      </c>
      <c r="E349" s="22">
        <v>504</v>
      </c>
      <c r="F349" s="23">
        <v>10360083.846999999</v>
      </c>
      <c r="G349" s="22">
        <v>499</v>
      </c>
      <c r="H349" s="23">
        <v>10170593.744000001</v>
      </c>
      <c r="I349" s="116">
        <v>4.1048562400000002E-2</v>
      </c>
      <c r="J349" s="116">
        <v>3.2786885199999997E-2</v>
      </c>
      <c r="K349" s="116">
        <v>7.9994017000000004E-3</v>
      </c>
      <c r="L349" s="116">
        <v>-1.8290402000000001E-2</v>
      </c>
      <c r="M349" s="116">
        <v>-9.9206350000000006E-3</v>
      </c>
      <c r="N349" s="116">
        <v>-8.4536330000000003E-3</v>
      </c>
      <c r="O349" s="24">
        <v>1.7894849999999999E-4</v>
      </c>
      <c r="P349" s="24">
        <v>-1.1449387E-2</v>
      </c>
      <c r="Q349" s="24">
        <v>7.9408300000000003E-5</v>
      </c>
      <c r="R349" s="24">
        <v>1.5169789999999999E-3</v>
      </c>
    </row>
    <row r="350" spans="1:18" ht="22.5" x14ac:dyDescent="0.2">
      <c r="A350" s="13" t="s">
        <v>346</v>
      </c>
      <c r="B350" s="11" t="str">
        <f>VLOOKUP(A350,[2]Feuil1!$A$4:$B$2591,2,FALSE)</f>
        <v>Autres interventions sur la tête et le cou, niveau 1</v>
      </c>
      <c r="C350" s="22">
        <v>1248</v>
      </c>
      <c r="D350" s="23">
        <v>2247823.469</v>
      </c>
      <c r="E350" s="22">
        <v>1067</v>
      </c>
      <c r="F350" s="23">
        <v>1897126.0174</v>
      </c>
      <c r="G350" s="22">
        <v>1231</v>
      </c>
      <c r="H350" s="23">
        <v>2120686.6135999998</v>
      </c>
      <c r="I350" s="116">
        <v>-0.156016456</v>
      </c>
      <c r="J350" s="116">
        <v>-0.145032051</v>
      </c>
      <c r="K350" s="116">
        <v>-1.2847739E-2</v>
      </c>
      <c r="L350" s="116">
        <v>0.1178417217</v>
      </c>
      <c r="M350" s="116">
        <v>0.1537019681</v>
      </c>
      <c r="N350" s="116">
        <v>-3.1082763999999999E-2</v>
      </c>
      <c r="O350" s="24">
        <v>-5.869511E-3</v>
      </c>
      <c r="P350" s="24">
        <v>1.3507997000000001E-2</v>
      </c>
      <c r="Q350" s="24">
        <v>1.9589499999999999E-4</v>
      </c>
      <c r="R350" s="24">
        <v>3.1630770000000001E-4</v>
      </c>
    </row>
    <row r="351" spans="1:18" ht="22.5" x14ac:dyDescent="0.2">
      <c r="A351" s="13" t="s">
        <v>347</v>
      </c>
      <c r="B351" s="11" t="str">
        <f>VLOOKUP(A351,[2]Feuil1!$A$4:$B$2591,2,FALSE)</f>
        <v>Autres interventions sur la tête et le cou, niveau 2</v>
      </c>
      <c r="C351" s="22">
        <v>231</v>
      </c>
      <c r="D351" s="23">
        <v>1002424.135</v>
      </c>
      <c r="E351" s="22">
        <v>263</v>
      </c>
      <c r="F351" s="23">
        <v>1113180.9742999999</v>
      </c>
      <c r="G351" s="22">
        <v>257</v>
      </c>
      <c r="H351" s="23">
        <v>1102253.6198</v>
      </c>
      <c r="I351" s="116">
        <v>0.1104889991</v>
      </c>
      <c r="J351" s="116">
        <v>0.13852813850000001</v>
      </c>
      <c r="K351" s="116">
        <v>-2.4627533E-2</v>
      </c>
      <c r="L351" s="116">
        <v>-9.8163320000000005E-3</v>
      </c>
      <c r="M351" s="116">
        <v>-2.2813687999999999E-2</v>
      </c>
      <c r="N351" s="116">
        <v>1.3300796E-2</v>
      </c>
      <c r="O351" s="24">
        <v>2.147382E-4</v>
      </c>
      <c r="P351" s="24">
        <v>-6.6025399999999998E-4</v>
      </c>
      <c r="Q351" s="24">
        <v>4.08976E-5</v>
      </c>
      <c r="R351" s="24">
        <v>1.644049E-4</v>
      </c>
    </row>
    <row r="352" spans="1:18" ht="22.5" x14ac:dyDescent="0.2">
      <c r="A352" s="13" t="s">
        <v>348</v>
      </c>
      <c r="B352" s="11" t="str">
        <f>VLOOKUP(A352,[2]Feuil1!$A$4:$B$2591,2,FALSE)</f>
        <v>Autres interventions sur la tête et le cou, niveau 3</v>
      </c>
      <c r="C352" s="22">
        <v>74</v>
      </c>
      <c r="D352" s="23">
        <v>564502.84660000005</v>
      </c>
      <c r="E352" s="22">
        <v>75</v>
      </c>
      <c r="F352" s="23">
        <v>561068.69140000001</v>
      </c>
      <c r="G352" s="22">
        <v>78</v>
      </c>
      <c r="H352" s="23">
        <v>613275.71</v>
      </c>
      <c r="I352" s="116">
        <v>-6.083504E-3</v>
      </c>
      <c r="J352" s="116">
        <v>1.3513513499999999E-2</v>
      </c>
      <c r="K352" s="116">
        <v>-1.9335723999999999E-2</v>
      </c>
      <c r="L352" s="116">
        <v>9.3049245799999999E-2</v>
      </c>
      <c r="M352" s="116">
        <v>0.04</v>
      </c>
      <c r="N352" s="116">
        <v>5.1008890199999997E-2</v>
      </c>
      <c r="O352" s="24">
        <v>-1.0736899999999999E-4</v>
      </c>
      <c r="P352" s="24">
        <v>3.1544568000000002E-3</v>
      </c>
      <c r="Q352" s="24">
        <v>1.24125E-5</v>
      </c>
      <c r="R352" s="24">
        <v>9.1472199999999995E-5</v>
      </c>
    </row>
    <row r="353" spans="1:18" ht="22.5" x14ac:dyDescent="0.2">
      <c r="A353" s="13" t="s">
        <v>349</v>
      </c>
      <c r="B353" s="11" t="str">
        <f>VLOOKUP(A353,[2]Feuil1!$A$4:$B$2591,2,FALSE)</f>
        <v>Autres interventions sur la tête et le cou, niveau 4</v>
      </c>
      <c r="C353" s="22">
        <v>115</v>
      </c>
      <c r="D353" s="23">
        <v>1589426.2457999999</v>
      </c>
      <c r="E353" s="22">
        <v>132</v>
      </c>
      <c r="F353" s="23">
        <v>1984768.1661</v>
      </c>
      <c r="G353" s="22">
        <v>114</v>
      </c>
      <c r="H353" s="23">
        <v>1597284.1799000001</v>
      </c>
      <c r="I353" s="116">
        <v>0.24873247270000001</v>
      </c>
      <c r="J353" s="116">
        <v>0.14782608699999999</v>
      </c>
      <c r="K353" s="116">
        <v>8.7910866399999996E-2</v>
      </c>
      <c r="L353" s="116">
        <v>-0.19522883999999999</v>
      </c>
      <c r="M353" s="116">
        <v>-0.13636363600000001</v>
      </c>
      <c r="N353" s="116">
        <v>-6.8159708999999999E-2</v>
      </c>
      <c r="O353" s="24">
        <v>6.4421460000000004E-4</v>
      </c>
      <c r="P353" s="24">
        <v>-2.341259E-2</v>
      </c>
      <c r="Q353" s="24">
        <v>1.8141399999999999E-5</v>
      </c>
      <c r="R353" s="24">
        <v>2.382404E-4</v>
      </c>
    </row>
    <row r="354" spans="1:18" ht="22.5" x14ac:dyDescent="0.2">
      <c r="A354" s="13" t="s">
        <v>2201</v>
      </c>
      <c r="B354" s="11" t="str">
        <f>VLOOKUP(A354,[2]Feuil1!$A$4:$B$2591,2,FALSE)</f>
        <v>Interventions sur les amygdales, en ambulatoire</v>
      </c>
      <c r="C354" s="22">
        <v>11212</v>
      </c>
      <c r="D354" s="23">
        <v>6889607.0624000002</v>
      </c>
      <c r="E354" s="22">
        <v>11057</v>
      </c>
      <c r="F354" s="23">
        <v>6778004.9324000003</v>
      </c>
      <c r="G354" s="22">
        <v>10150</v>
      </c>
      <c r="H354" s="23">
        <v>6224138.2340000002</v>
      </c>
      <c r="I354" s="116">
        <v>-1.619862E-2</v>
      </c>
      <c r="J354" s="116">
        <v>-1.3824474E-2</v>
      </c>
      <c r="K354" s="116">
        <v>-2.4074280000000001E-3</v>
      </c>
      <c r="L354" s="116">
        <v>-8.1715299000000005E-2</v>
      </c>
      <c r="M354" s="116">
        <v>-8.2029484E-2</v>
      </c>
      <c r="N354" s="116">
        <v>3.4226020000000001E-4</v>
      </c>
      <c r="O354" s="24">
        <v>3.2461257700000003E-2</v>
      </c>
      <c r="P354" s="24">
        <v>-3.3465780000000001E-2</v>
      </c>
      <c r="Q354" s="24">
        <v>1.6152184E-3</v>
      </c>
      <c r="R354" s="24">
        <v>9.2835159999999999E-4</v>
      </c>
    </row>
    <row r="355" spans="1:18" ht="22.5" x14ac:dyDescent="0.2">
      <c r="A355" s="13" t="s">
        <v>2202</v>
      </c>
      <c r="B355" s="11" t="str">
        <f>VLOOKUP(A355,[2]Feuil1!$A$4:$B$2591,2,FALSE)</f>
        <v>Interventions sur les végétations adénoïdes, en ambulatoire</v>
      </c>
      <c r="C355" s="22">
        <v>63814</v>
      </c>
      <c r="D355" s="23">
        <v>15159280.256999999</v>
      </c>
      <c r="E355" s="22">
        <v>58666</v>
      </c>
      <c r="F355" s="23">
        <v>13944257.767999999</v>
      </c>
      <c r="G355" s="22">
        <v>52285</v>
      </c>
      <c r="H355" s="23">
        <v>12413510.791999999</v>
      </c>
      <c r="I355" s="116">
        <v>-8.0150407000000007E-2</v>
      </c>
      <c r="J355" s="116">
        <v>-8.0671953000000005E-2</v>
      </c>
      <c r="K355" s="116">
        <v>5.6731160000000002E-4</v>
      </c>
      <c r="L355" s="116">
        <v>-0.109776153</v>
      </c>
      <c r="M355" s="116">
        <v>-0.10876828099999999</v>
      </c>
      <c r="N355" s="116">
        <v>-1.1308749999999999E-3</v>
      </c>
      <c r="O355" s="24">
        <v>0.2283740739</v>
      </c>
      <c r="P355" s="24">
        <v>-9.2490921000000004E-2</v>
      </c>
      <c r="Q355" s="24">
        <v>8.3203637999999993E-3</v>
      </c>
      <c r="R355" s="24">
        <v>1.8515178000000001E-3</v>
      </c>
    </row>
    <row r="356" spans="1:18" ht="22.5" x14ac:dyDescent="0.2">
      <c r="A356" s="13" t="s">
        <v>2345</v>
      </c>
      <c r="B356" s="11" t="str">
        <f>VLOOKUP(A356,[2]Feuil1!$A$4:$B$2591,2,FALSE)</f>
        <v>Autres interventions sur l'oreille, le nez ou la gorge pour tumeurs malignes, niveau 1</v>
      </c>
      <c r="C356" s="22">
        <v>258</v>
      </c>
      <c r="D356" s="23">
        <v>279001.39880000002</v>
      </c>
      <c r="E356" s="22">
        <v>203</v>
      </c>
      <c r="F356" s="23">
        <v>211663.7862</v>
      </c>
      <c r="G356" s="22">
        <v>203</v>
      </c>
      <c r="H356" s="23">
        <v>211178.8008</v>
      </c>
      <c r="I356" s="116">
        <v>-0.24135224</v>
      </c>
      <c r="J356" s="116">
        <v>-0.21317829499999999</v>
      </c>
      <c r="K356" s="116">
        <v>-3.5807281000000003E-2</v>
      </c>
      <c r="L356" s="116">
        <v>-2.2913009999999999E-3</v>
      </c>
      <c r="M356" s="116">
        <v>0</v>
      </c>
      <c r="N356" s="116">
        <v>-2.2913009999999999E-3</v>
      </c>
      <c r="O356" s="24">
        <v>0</v>
      </c>
      <c r="P356" s="24">
        <v>-2.9303999999999999E-5</v>
      </c>
      <c r="Q356" s="24">
        <v>3.2304400000000002E-5</v>
      </c>
      <c r="R356" s="24">
        <v>3.1498000000000002E-5</v>
      </c>
    </row>
    <row r="357" spans="1:18" ht="22.5" x14ac:dyDescent="0.2">
      <c r="A357" s="13" t="s">
        <v>2346</v>
      </c>
      <c r="B357" s="11" t="str">
        <f>VLOOKUP(A357,[2]Feuil1!$A$4:$B$2591,2,FALSE)</f>
        <v>Autres interventions sur l'oreille, le nez ou la gorge pour tumeurs malignes, niveau 2</v>
      </c>
      <c r="C357" s="22">
        <v>52</v>
      </c>
      <c r="D357" s="23">
        <v>144113.70449999999</v>
      </c>
      <c r="E357" s="22">
        <v>41</v>
      </c>
      <c r="F357" s="23">
        <v>145917.82029999999</v>
      </c>
      <c r="G357" s="22">
        <v>37</v>
      </c>
      <c r="H357" s="23">
        <v>105453.724</v>
      </c>
      <c r="I357" s="116">
        <v>1.2518697000000001E-2</v>
      </c>
      <c r="J357" s="116">
        <v>-0.21153846200000001</v>
      </c>
      <c r="K357" s="116">
        <v>0.28417005470000001</v>
      </c>
      <c r="L357" s="116">
        <v>-0.27730743400000002</v>
      </c>
      <c r="M357" s="116">
        <v>-9.7560975999999994E-2</v>
      </c>
      <c r="N357" s="116">
        <v>-0.199178508</v>
      </c>
      <c r="O357" s="24">
        <v>1.431588E-4</v>
      </c>
      <c r="P357" s="24">
        <v>-2.4449250000000001E-3</v>
      </c>
      <c r="Q357" s="24">
        <v>5.8879881999999998E-6</v>
      </c>
      <c r="R357" s="24">
        <v>1.5728800000000001E-5</v>
      </c>
    </row>
    <row r="358" spans="1:18" ht="22.5" x14ac:dyDescent="0.2">
      <c r="A358" s="13" t="s">
        <v>2347</v>
      </c>
      <c r="B358" s="11" t="str">
        <f>VLOOKUP(A358,[2]Feuil1!$A$4:$B$2591,2,FALSE)</f>
        <v>Autres interventions sur l'oreille, le nez ou la gorge pour tumeurs malignes, niveau 3</v>
      </c>
      <c r="C358" s="22">
        <v>28</v>
      </c>
      <c r="D358" s="23">
        <v>105313.3067</v>
      </c>
      <c r="E358" s="22">
        <v>39</v>
      </c>
      <c r="F358" s="23">
        <v>146583.21669999999</v>
      </c>
      <c r="G358" s="22">
        <v>23</v>
      </c>
      <c r="H358" s="23">
        <v>86554.256699999998</v>
      </c>
      <c r="I358" s="116">
        <v>0.39187744920000001</v>
      </c>
      <c r="J358" s="116">
        <v>0.39285714290000001</v>
      </c>
      <c r="K358" s="116">
        <v>-7.0337000000000004E-4</v>
      </c>
      <c r="L358" s="116">
        <v>-0.40952137199999999</v>
      </c>
      <c r="M358" s="116">
        <v>-0.41025641000000002</v>
      </c>
      <c r="N358" s="116">
        <v>1.2463693999999999E-3</v>
      </c>
      <c r="O358" s="24">
        <v>5.7263520000000001E-4</v>
      </c>
      <c r="P358" s="24">
        <v>-3.627075E-3</v>
      </c>
      <c r="Q358" s="24">
        <v>3.6601007999999998E-6</v>
      </c>
      <c r="R358" s="24">
        <v>1.29099E-5</v>
      </c>
    </row>
    <row r="359" spans="1:18" ht="22.5" x14ac:dyDescent="0.2">
      <c r="A359" s="13" t="s">
        <v>2348</v>
      </c>
      <c r="B359" s="11" t="str">
        <f>VLOOKUP(A359,[2]Feuil1!$A$4:$B$2591,2,FALSE)</f>
        <v>Autres interventions sur l'oreille, le nez ou la gorge pour tumeurs malignes, niveau 4</v>
      </c>
      <c r="C359" s="22">
        <v>33</v>
      </c>
      <c r="D359" s="23">
        <v>195985.01439999999</v>
      </c>
      <c r="E359" s="22">
        <v>39</v>
      </c>
      <c r="F359" s="23">
        <v>254127.2965</v>
      </c>
      <c r="G359" s="22">
        <v>42</v>
      </c>
      <c r="H359" s="23">
        <v>270589.11170000001</v>
      </c>
      <c r="I359" s="116">
        <v>0.29666697869999997</v>
      </c>
      <c r="J359" s="116">
        <v>0.18181818180000001</v>
      </c>
      <c r="K359" s="116">
        <v>9.7179751199999997E-2</v>
      </c>
      <c r="L359" s="116">
        <v>6.4777831499999994E-2</v>
      </c>
      <c r="M359" s="116">
        <v>7.6923076899999998E-2</v>
      </c>
      <c r="N359" s="116">
        <v>-1.1277728000000001E-2</v>
      </c>
      <c r="O359" s="24">
        <v>-1.0736899999999999E-4</v>
      </c>
      <c r="P359" s="24">
        <v>9.9465719999999999E-4</v>
      </c>
      <c r="Q359" s="24">
        <v>6.6836623000000001E-6</v>
      </c>
      <c r="R359" s="24">
        <v>4.0359299999999998E-5</v>
      </c>
    </row>
    <row r="360" spans="1:18" ht="33.75" x14ac:dyDescent="0.2">
      <c r="A360" s="13" t="s">
        <v>2349</v>
      </c>
      <c r="B360" s="11" t="str">
        <f>VLOOKUP(A360,[2]Feuil1!$A$4:$B$2591,2,FALSE)</f>
        <v>Autres interventions sur l'oreille, le nez ou la gorge pour tumeurs malignes, en ambulatoire</v>
      </c>
      <c r="C360" s="22">
        <v>154</v>
      </c>
      <c r="D360" s="23">
        <v>57633.114999999998</v>
      </c>
      <c r="E360" s="22">
        <v>151</v>
      </c>
      <c r="F360" s="23">
        <v>56370.5625</v>
      </c>
      <c r="G360" s="22">
        <v>154</v>
      </c>
      <c r="H360" s="23">
        <v>58251.432500000003</v>
      </c>
      <c r="I360" s="116">
        <v>-2.1906720000000001E-2</v>
      </c>
      <c r="J360" s="116">
        <v>-1.9480519000000002E-2</v>
      </c>
      <c r="K360" s="116">
        <v>-2.474403E-3</v>
      </c>
      <c r="L360" s="116">
        <v>3.33661741E-2</v>
      </c>
      <c r="M360" s="116">
        <v>1.9867549700000001E-2</v>
      </c>
      <c r="N360" s="116">
        <v>1.32356642E-2</v>
      </c>
      <c r="O360" s="24">
        <v>-1.0736899999999999E-4</v>
      </c>
      <c r="P360" s="24">
        <v>1.136461E-4</v>
      </c>
      <c r="Q360" s="24">
        <v>2.4506800000000001E-5</v>
      </c>
      <c r="R360" s="24">
        <v>8.6884014000000005E-6</v>
      </c>
    </row>
    <row r="361" spans="1:18" x14ac:dyDescent="0.2">
      <c r="A361" s="13" t="s">
        <v>2350</v>
      </c>
      <c r="B361" s="11" t="str">
        <f>VLOOKUP(A361,[2]Feuil1!$A$4:$B$2591,2,FALSE)</f>
        <v>Interventions sur l'oreille externe, niveau 1</v>
      </c>
      <c r="C361" s="22">
        <v>318</v>
      </c>
      <c r="D361" s="23">
        <v>293681.81359999999</v>
      </c>
      <c r="E361" s="22">
        <v>343</v>
      </c>
      <c r="F361" s="23">
        <v>308465.24890000001</v>
      </c>
      <c r="G361" s="22">
        <v>313</v>
      </c>
      <c r="H361" s="23">
        <v>280280.31040000002</v>
      </c>
      <c r="I361" s="116">
        <v>5.0338273000000003E-2</v>
      </c>
      <c r="J361" s="116">
        <v>7.8616352200000003E-2</v>
      </c>
      <c r="K361" s="116">
        <v>-2.6216995E-2</v>
      </c>
      <c r="L361" s="116">
        <v>-9.1371518999999998E-2</v>
      </c>
      <c r="M361" s="116">
        <v>-8.7463556999999997E-2</v>
      </c>
      <c r="N361" s="116">
        <v>-4.2825279999999999E-3</v>
      </c>
      <c r="O361" s="24">
        <v>1.0736910000000001E-3</v>
      </c>
      <c r="P361" s="24">
        <v>-1.7029930000000001E-3</v>
      </c>
      <c r="Q361" s="24">
        <v>4.9809199999999997E-5</v>
      </c>
      <c r="R361" s="24">
        <v>4.1804800000000003E-5</v>
      </c>
    </row>
    <row r="362" spans="1:18" x14ac:dyDescent="0.2">
      <c r="A362" s="13" t="s">
        <v>2351</v>
      </c>
      <c r="B362" s="11" t="str">
        <f>VLOOKUP(A362,[2]Feuil1!$A$4:$B$2591,2,FALSE)</f>
        <v>Interventions sur l'oreille externe, niveau 2</v>
      </c>
      <c r="C362" s="22">
        <v>7</v>
      </c>
      <c r="D362" s="23">
        <v>16137.3457</v>
      </c>
      <c r="E362" s="22">
        <v>9</v>
      </c>
      <c r="F362" s="23">
        <v>20702.365699999998</v>
      </c>
      <c r="G362" s="22">
        <v>4</v>
      </c>
      <c r="H362" s="23">
        <v>9289.8156999999992</v>
      </c>
      <c r="I362" s="116">
        <v>0.2828854314</v>
      </c>
      <c r="J362" s="116">
        <v>0.28571428570000001</v>
      </c>
      <c r="K362" s="116">
        <v>-2.2002200000000001E-3</v>
      </c>
      <c r="L362" s="116">
        <v>-0.55126791600000002</v>
      </c>
      <c r="M362" s="116">
        <v>-0.55555555599999995</v>
      </c>
      <c r="N362" s="116">
        <v>9.6471885000000007E-3</v>
      </c>
      <c r="O362" s="24">
        <v>1.7894849999999999E-4</v>
      </c>
      <c r="P362" s="24">
        <v>-6.8957000000000003E-4</v>
      </c>
      <c r="Q362" s="24">
        <v>6.3653925999999997E-7</v>
      </c>
      <c r="R362" s="24">
        <v>1.3856079E-6</v>
      </c>
    </row>
    <row r="363" spans="1:18" x14ac:dyDescent="0.2">
      <c r="A363" s="13" t="s">
        <v>2352</v>
      </c>
      <c r="B363" s="11" t="str">
        <f>VLOOKUP(A363,[2]Feuil1!$A$4:$B$2591,2,FALSE)</f>
        <v>Interventions sur l'oreille externe, niveau 3</v>
      </c>
      <c r="C363" s="22">
        <v>4</v>
      </c>
      <c r="D363" s="23">
        <v>16415.759999999998</v>
      </c>
      <c r="E363" s="22">
        <v>4</v>
      </c>
      <c r="F363" s="23">
        <v>16415.759999999998</v>
      </c>
      <c r="G363" s="22" t="s">
        <v>3213</v>
      </c>
      <c r="H363" s="23" t="s">
        <v>3213</v>
      </c>
      <c r="I363" s="116">
        <v>0</v>
      </c>
      <c r="J363" s="116">
        <v>0</v>
      </c>
      <c r="K363" s="116">
        <v>0</v>
      </c>
      <c r="L363" s="116" t="s">
        <v>3213</v>
      </c>
      <c r="M363" s="116" t="s">
        <v>3213</v>
      </c>
      <c r="N363" s="116" t="s">
        <v>3213</v>
      </c>
      <c r="O363" s="24" t="s">
        <v>3213</v>
      </c>
      <c r="P363" s="24" t="s">
        <v>3213</v>
      </c>
      <c r="Q363" s="24" t="s">
        <v>3213</v>
      </c>
      <c r="R363" s="24" t="s">
        <v>3214</v>
      </c>
    </row>
    <row r="364" spans="1:18" x14ac:dyDescent="0.2">
      <c r="A364" s="13" t="s">
        <v>2353</v>
      </c>
      <c r="B364" s="11" t="str">
        <f>VLOOKUP(A364,[2]Feuil1!$A$4:$B$2591,2,FALSE)</f>
        <v>Interventions sur l'oreille externe, niveau 4</v>
      </c>
      <c r="C364" s="22" t="s">
        <v>3213</v>
      </c>
      <c r="D364" s="23" t="s">
        <v>3213</v>
      </c>
      <c r="E364" s="22">
        <v>4</v>
      </c>
      <c r="F364" s="23">
        <v>19300.52</v>
      </c>
      <c r="G364" s="22">
        <v>3</v>
      </c>
      <c r="H364" s="23">
        <v>14475.39</v>
      </c>
      <c r="I364" s="116" t="s">
        <v>3213</v>
      </c>
      <c r="J364" s="116" t="s">
        <v>3213</v>
      </c>
      <c r="K364" s="116" t="s">
        <v>3213</v>
      </c>
      <c r="L364" s="116">
        <v>-0.25</v>
      </c>
      <c r="M364" s="116">
        <v>-0.25</v>
      </c>
      <c r="N364" s="116">
        <v>0</v>
      </c>
      <c r="O364" s="24">
        <v>3.5789700000000001E-5</v>
      </c>
      <c r="P364" s="24">
        <v>-2.9154400000000003E-4</v>
      </c>
      <c r="Q364" s="24">
        <v>4.7740445000000002E-7</v>
      </c>
      <c r="R364" s="24">
        <v>2.1590542000000001E-6</v>
      </c>
    </row>
    <row r="365" spans="1:18" ht="22.5" x14ac:dyDescent="0.2">
      <c r="A365" s="13" t="s">
        <v>2354</v>
      </c>
      <c r="B365" s="11" t="str">
        <f>VLOOKUP(A365,[2]Feuil1!$A$4:$B$2591,2,FALSE)</f>
        <v>Interventions sur l'oreille externe, en ambulatoire</v>
      </c>
      <c r="C365" s="22">
        <v>1242</v>
      </c>
      <c r="D365" s="23">
        <v>521852.05800000002</v>
      </c>
      <c r="E365" s="22">
        <v>1343</v>
      </c>
      <c r="F365" s="23">
        <v>562370.29799999995</v>
      </c>
      <c r="G365" s="22">
        <v>1330</v>
      </c>
      <c r="H365" s="23">
        <v>558289.88249999995</v>
      </c>
      <c r="I365" s="116">
        <v>7.76431546E-2</v>
      </c>
      <c r="J365" s="116">
        <v>8.1320450899999994E-2</v>
      </c>
      <c r="K365" s="116">
        <v>-3.4007460000000001E-3</v>
      </c>
      <c r="L365" s="116">
        <v>-7.2557450000000001E-3</v>
      </c>
      <c r="M365" s="116">
        <v>-9.6798209999999999E-3</v>
      </c>
      <c r="N365" s="116">
        <v>2.4477701999999998E-3</v>
      </c>
      <c r="O365" s="24">
        <v>4.6526610000000002E-4</v>
      </c>
      <c r="P365" s="24">
        <v>-2.4654700000000001E-4</v>
      </c>
      <c r="Q365" s="24">
        <v>2.116493E-4</v>
      </c>
      <c r="R365" s="24">
        <v>8.3270900000000003E-5</v>
      </c>
    </row>
    <row r="366" spans="1:18" ht="33.75" x14ac:dyDescent="0.2">
      <c r="A366" s="13" t="s">
        <v>350</v>
      </c>
      <c r="B366" s="11" t="str">
        <f>VLOOKUP(A366,[2]Feuil1!$A$4:$B$2591,2,FALSE)</f>
        <v>Affections de la bouche et des dents avec certaines extractions, réparations et prothèses dentaires, niveau 1</v>
      </c>
      <c r="C366" s="22">
        <v>16076</v>
      </c>
      <c r="D366" s="23">
        <v>7192144.6875</v>
      </c>
      <c r="E366" s="22">
        <v>14152</v>
      </c>
      <c r="F366" s="23">
        <v>6341626.8125</v>
      </c>
      <c r="G366" s="22">
        <v>9969</v>
      </c>
      <c r="H366" s="23">
        <v>4485819.9375</v>
      </c>
      <c r="I366" s="116">
        <v>-0.118256502</v>
      </c>
      <c r="J366" s="116">
        <v>-0.119681513</v>
      </c>
      <c r="K366" s="116">
        <v>1.6187441999999999E-3</v>
      </c>
      <c r="L366" s="116">
        <v>-0.29263892800000002</v>
      </c>
      <c r="M366" s="116">
        <v>-0.295576597</v>
      </c>
      <c r="N366" s="116">
        <v>4.1703163999999996E-3</v>
      </c>
      <c r="O366" s="24">
        <v>0.1497083139</v>
      </c>
      <c r="P366" s="24">
        <v>-0.11213171800000001</v>
      </c>
      <c r="Q366" s="24">
        <v>1.5864150000000001E-3</v>
      </c>
      <c r="R366" s="24">
        <v>6.6907550000000005E-4</v>
      </c>
    </row>
    <row r="367" spans="1:18" ht="33.75" x14ac:dyDescent="0.2">
      <c r="A367" s="13" t="s">
        <v>351</v>
      </c>
      <c r="B367" s="11" t="str">
        <f>VLOOKUP(A367,[2]Feuil1!$A$4:$B$2591,2,FALSE)</f>
        <v>Affections de la bouche et des dents avec certaines extractions, réparations et prothèses dentaires, niveau 2</v>
      </c>
      <c r="C367" s="22">
        <v>77</v>
      </c>
      <c r="D367" s="23">
        <v>156295.495</v>
      </c>
      <c r="E367" s="22">
        <v>44</v>
      </c>
      <c r="F367" s="23">
        <v>96068.985000000001</v>
      </c>
      <c r="G367" s="22">
        <v>59</v>
      </c>
      <c r="H367" s="23">
        <v>115955.12</v>
      </c>
      <c r="I367" s="116">
        <v>-0.38533746600000002</v>
      </c>
      <c r="J367" s="116">
        <v>-0.428571429</v>
      </c>
      <c r="K367" s="116">
        <v>7.5659434400000003E-2</v>
      </c>
      <c r="L367" s="116">
        <v>0.20699849179999999</v>
      </c>
      <c r="M367" s="116">
        <v>0.34090909089999999</v>
      </c>
      <c r="N367" s="116">
        <v>-9.9865532000000007E-2</v>
      </c>
      <c r="O367" s="24">
        <v>-5.3684499999999999E-4</v>
      </c>
      <c r="P367" s="24">
        <v>1.2015617000000001E-3</v>
      </c>
      <c r="Q367" s="24">
        <v>9.3889541000000002E-6</v>
      </c>
      <c r="R367" s="24">
        <v>1.72951E-5</v>
      </c>
    </row>
    <row r="368" spans="1:18" ht="33.75" x14ac:dyDescent="0.2">
      <c r="A368" s="13" t="s">
        <v>352</v>
      </c>
      <c r="B368" s="11" t="str">
        <f>VLOOKUP(A368,[2]Feuil1!$A$4:$B$2591,2,FALSE)</f>
        <v>Affections de la bouche et des dents avec certaines extractions, réparations et prothèses dentaires, niveau 3</v>
      </c>
      <c r="C368" s="22">
        <v>5</v>
      </c>
      <c r="D368" s="23">
        <v>14840.65</v>
      </c>
      <c r="E368" s="22">
        <v>5</v>
      </c>
      <c r="F368" s="23">
        <v>14840.65</v>
      </c>
      <c r="G368" s="22">
        <v>9</v>
      </c>
      <c r="H368" s="23">
        <v>27900.421999999999</v>
      </c>
      <c r="I368" s="116">
        <v>0</v>
      </c>
      <c r="J368" s="116">
        <v>0</v>
      </c>
      <c r="K368" s="116">
        <v>0</v>
      </c>
      <c r="L368" s="116">
        <v>0.88</v>
      </c>
      <c r="M368" s="116">
        <v>0.8</v>
      </c>
      <c r="N368" s="116">
        <v>4.4444444399999998E-2</v>
      </c>
      <c r="O368" s="24">
        <v>-1.4315899999999999E-4</v>
      </c>
      <c r="P368" s="24">
        <v>7.890986E-4</v>
      </c>
      <c r="Q368" s="24">
        <v>1.4322133E-6</v>
      </c>
      <c r="R368" s="24">
        <v>4.1614438000000002E-6</v>
      </c>
    </row>
    <row r="369" spans="1:18" ht="33.75" x14ac:dyDescent="0.2">
      <c r="A369" s="13" t="s">
        <v>353</v>
      </c>
      <c r="B369" s="11" t="str">
        <f>VLOOKUP(A369,[2]Feuil1!$A$4:$B$2591,2,FALSE)</f>
        <v>Affections de la bouche et des dents avec certaines extractions, réparations et prothèses dentaires, niveau 4</v>
      </c>
      <c r="C369" s="22">
        <v>2</v>
      </c>
      <c r="D369" s="23">
        <v>8127.02</v>
      </c>
      <c r="E369" s="22">
        <v>1</v>
      </c>
      <c r="F369" s="23">
        <v>4063.51</v>
      </c>
      <c r="G369" s="22">
        <v>2</v>
      </c>
      <c r="H369" s="23">
        <v>8127.02</v>
      </c>
      <c r="I369" s="116">
        <v>-0.5</v>
      </c>
      <c r="J369" s="116">
        <v>-0.5</v>
      </c>
      <c r="K369" s="116">
        <v>0</v>
      </c>
      <c r="L369" s="116">
        <v>1</v>
      </c>
      <c r="M369" s="116">
        <v>1</v>
      </c>
      <c r="N369" s="116">
        <v>0</v>
      </c>
      <c r="O369" s="24">
        <v>-3.5790000000000001E-5</v>
      </c>
      <c r="P369" s="24">
        <v>2.4552569999999999E-4</v>
      </c>
      <c r="Q369" s="24">
        <v>3.1826962999999999E-7</v>
      </c>
      <c r="R369" s="24">
        <v>1.2121729999999999E-6</v>
      </c>
    </row>
    <row r="370" spans="1:18" ht="33.75" x14ac:dyDescent="0.2">
      <c r="A370" s="13" t="s">
        <v>354</v>
      </c>
      <c r="B370" s="11" t="str">
        <f>VLOOKUP(A370,[2]Feuil1!$A$4:$B$2591,2,FALSE)</f>
        <v>Affections de la bouche et des dents avec certaines extractions, réparations et prothèses dentaires, en ambulatoire</v>
      </c>
      <c r="C370" s="22">
        <v>212795</v>
      </c>
      <c r="D370" s="23">
        <v>95805607.25</v>
      </c>
      <c r="E370" s="22">
        <v>222453</v>
      </c>
      <c r="F370" s="23">
        <v>100145322.5</v>
      </c>
      <c r="G370" s="22">
        <v>229039</v>
      </c>
      <c r="H370" s="23">
        <v>103116579.31</v>
      </c>
      <c r="I370" s="116">
        <v>4.5297090399999997E-2</v>
      </c>
      <c r="J370" s="116">
        <v>4.5386404800000002E-2</v>
      </c>
      <c r="K370" s="116">
        <v>-8.5437000000000002E-5</v>
      </c>
      <c r="L370" s="116">
        <v>2.9669451699999998E-2</v>
      </c>
      <c r="M370" s="116">
        <v>2.9606253900000001E-2</v>
      </c>
      <c r="N370" s="116">
        <v>6.13806E-5</v>
      </c>
      <c r="O370" s="24">
        <v>-0.235710962</v>
      </c>
      <c r="P370" s="24">
        <v>0.17952952699999999</v>
      </c>
      <c r="Q370" s="24">
        <v>3.6448079100000003E-2</v>
      </c>
      <c r="R370" s="24">
        <v>1.53801922E-2</v>
      </c>
    </row>
    <row r="371" spans="1:18" ht="22.5" x14ac:dyDescent="0.2">
      <c r="A371" s="13" t="s">
        <v>355</v>
      </c>
      <c r="B371" s="11" t="str">
        <f>VLOOKUP(A371,[2]Feuil1!$A$4:$B$2591,2,FALSE)</f>
        <v>Séjours comprenant une endoscopie oto-rhino-laryngologique, en ambulatoire</v>
      </c>
      <c r="C371" s="22">
        <v>10418</v>
      </c>
      <c r="D371" s="23">
        <v>4028740.7968000001</v>
      </c>
      <c r="E371" s="22">
        <v>10453</v>
      </c>
      <c r="F371" s="23">
        <v>4038916.0255999998</v>
      </c>
      <c r="G371" s="22">
        <v>10633</v>
      </c>
      <c r="H371" s="23">
        <v>4110933.8640000001</v>
      </c>
      <c r="I371" s="116">
        <v>2.5256597999999998E-3</v>
      </c>
      <c r="J371" s="116">
        <v>3.3595700000000001E-3</v>
      </c>
      <c r="K371" s="116">
        <v>-8.3111800000000005E-4</v>
      </c>
      <c r="L371" s="116">
        <v>1.7830981900000001E-2</v>
      </c>
      <c r="M371" s="116">
        <v>1.72199369E-2</v>
      </c>
      <c r="N371" s="116">
        <v>6.0070100000000003E-4</v>
      </c>
      <c r="O371" s="24">
        <v>-6.4421460000000002E-3</v>
      </c>
      <c r="P371" s="24">
        <v>4.3514677999999998E-3</v>
      </c>
      <c r="Q371" s="24">
        <v>1.6920805000000001E-3</v>
      </c>
      <c r="R371" s="24">
        <v>6.1315990000000004E-4</v>
      </c>
    </row>
    <row r="372" spans="1:18" ht="22.5" x14ac:dyDescent="0.2">
      <c r="A372" s="13" t="s">
        <v>356</v>
      </c>
      <c r="B372" s="11" t="str">
        <f>VLOOKUP(A372,[2]Feuil1!$A$4:$B$2591,2,FALSE)</f>
        <v>Séjours comprenant certains actes non opératoires de la CMD 03, en ambulatoire</v>
      </c>
      <c r="C372" s="22">
        <v>5749</v>
      </c>
      <c r="D372" s="23">
        <v>1862446.1939999999</v>
      </c>
      <c r="E372" s="22">
        <v>5509</v>
      </c>
      <c r="F372" s="23">
        <v>1783094.8548000001</v>
      </c>
      <c r="G372" s="22">
        <v>5061</v>
      </c>
      <c r="H372" s="23">
        <v>1644809.1716</v>
      </c>
      <c r="I372" s="116">
        <v>-4.2605977000000003E-2</v>
      </c>
      <c r="J372" s="116">
        <v>-4.1746391000000001E-2</v>
      </c>
      <c r="K372" s="116">
        <v>-8.97034E-4</v>
      </c>
      <c r="L372" s="116">
        <v>-7.7553744999999993E-2</v>
      </c>
      <c r="M372" s="116">
        <v>-8.1321474000000005E-2</v>
      </c>
      <c r="N372" s="116">
        <v>4.1012488000000003E-3</v>
      </c>
      <c r="O372" s="24">
        <v>1.6033785500000002E-2</v>
      </c>
      <c r="P372" s="24">
        <v>-8.3555090000000005E-3</v>
      </c>
      <c r="Q372" s="24">
        <v>8.0538129999999997E-4</v>
      </c>
      <c r="R372" s="24">
        <v>2.4532889999999999E-4</v>
      </c>
    </row>
    <row r="373" spans="1:18" ht="22.5" x14ac:dyDescent="0.2">
      <c r="A373" s="13" t="s">
        <v>357</v>
      </c>
      <c r="B373" s="11" t="str">
        <f>VLOOKUP(A373,[2]Feuil1!$A$4:$B$2591,2,FALSE)</f>
        <v>Traumatismes et déformations du nez, niveau 1</v>
      </c>
      <c r="C373" s="22">
        <v>719</v>
      </c>
      <c r="D373" s="23">
        <v>372912.77990000002</v>
      </c>
      <c r="E373" s="22">
        <v>539</v>
      </c>
      <c r="F373" s="23">
        <v>276414.58189999999</v>
      </c>
      <c r="G373" s="22">
        <v>477</v>
      </c>
      <c r="H373" s="23">
        <v>239984.45629999999</v>
      </c>
      <c r="I373" s="116">
        <v>-0.25876881499999999</v>
      </c>
      <c r="J373" s="116">
        <v>-0.25034770499999998</v>
      </c>
      <c r="K373" s="116">
        <v>-1.1233353999999999E-2</v>
      </c>
      <c r="L373" s="116">
        <v>-0.13179523800000001</v>
      </c>
      <c r="M373" s="116">
        <v>-0.115027829</v>
      </c>
      <c r="N373" s="116">
        <v>-1.894682E-2</v>
      </c>
      <c r="O373" s="24">
        <v>2.2189613999999999E-3</v>
      </c>
      <c r="P373" s="24">
        <v>-2.2011840000000001E-3</v>
      </c>
      <c r="Q373" s="24">
        <v>7.5907299999999997E-5</v>
      </c>
      <c r="R373" s="24">
        <v>3.5794499999999998E-5</v>
      </c>
    </row>
    <row r="374" spans="1:18" ht="22.5" x14ac:dyDescent="0.2">
      <c r="A374" s="13" t="s">
        <v>358</v>
      </c>
      <c r="B374" s="11" t="str">
        <f>VLOOKUP(A374,[2]Feuil1!$A$4:$B$2591,2,FALSE)</f>
        <v>Traumatismes et déformations du nez, niveau 2</v>
      </c>
      <c r="C374" s="22">
        <v>26</v>
      </c>
      <c r="D374" s="23">
        <v>48643.773000000001</v>
      </c>
      <c r="E374" s="22">
        <v>22</v>
      </c>
      <c r="F374" s="23">
        <v>43470.175499999998</v>
      </c>
      <c r="G374" s="22">
        <v>29</v>
      </c>
      <c r="H374" s="23">
        <v>57809.227500000001</v>
      </c>
      <c r="I374" s="116">
        <v>-0.10635683</v>
      </c>
      <c r="J374" s="116">
        <v>-0.15384615400000001</v>
      </c>
      <c r="K374" s="116">
        <v>5.6123746299999999E-2</v>
      </c>
      <c r="L374" s="116">
        <v>0.32985953779999999</v>
      </c>
      <c r="M374" s="116">
        <v>0.31818181820000002</v>
      </c>
      <c r="N374" s="116">
        <v>8.8589597000000003E-3</v>
      </c>
      <c r="O374" s="24">
        <v>-2.5052800000000002E-4</v>
      </c>
      <c r="P374" s="24">
        <v>8.6639539999999998E-4</v>
      </c>
      <c r="Q374" s="24">
        <v>4.6149096999999997E-6</v>
      </c>
      <c r="R374" s="24">
        <v>8.6224450000000004E-6</v>
      </c>
    </row>
    <row r="375" spans="1:18" ht="22.5" x14ac:dyDescent="0.2">
      <c r="A375" s="13" t="s">
        <v>359</v>
      </c>
      <c r="B375" s="11" t="str">
        <f>VLOOKUP(A375,[2]Feuil1!$A$4:$B$2591,2,FALSE)</f>
        <v>Traumatismes et déformations du nez, niveau 3</v>
      </c>
      <c r="C375" s="22">
        <v>11</v>
      </c>
      <c r="D375" s="23">
        <v>34945.57</v>
      </c>
      <c r="E375" s="22">
        <v>20</v>
      </c>
      <c r="F375" s="23">
        <v>64204.542699999998</v>
      </c>
      <c r="G375" s="22">
        <v>15</v>
      </c>
      <c r="H375" s="23">
        <v>47875.430899999999</v>
      </c>
      <c r="I375" s="116">
        <v>0.83727272730000002</v>
      </c>
      <c r="J375" s="116">
        <v>0.81818181820000002</v>
      </c>
      <c r="K375" s="116">
        <v>1.0500000000000001E-2</v>
      </c>
      <c r="L375" s="116">
        <v>-0.25432954000000002</v>
      </c>
      <c r="M375" s="116">
        <v>-0.25</v>
      </c>
      <c r="N375" s="116">
        <v>-5.7727200000000003E-3</v>
      </c>
      <c r="O375" s="24">
        <v>1.7894849999999999E-4</v>
      </c>
      <c r="P375" s="24">
        <v>-9.8663900000000009E-4</v>
      </c>
      <c r="Q375" s="24">
        <v>2.3870221999999998E-6</v>
      </c>
      <c r="R375" s="24">
        <v>7.1407851E-6</v>
      </c>
    </row>
    <row r="376" spans="1:18" ht="22.5" x14ac:dyDescent="0.2">
      <c r="A376" s="13" t="s">
        <v>360</v>
      </c>
      <c r="B376" s="11" t="str">
        <f>VLOOKUP(A376,[2]Feuil1!$A$4:$B$2591,2,FALSE)</f>
        <v>Traumatismes et déformations du nez, niveau 4</v>
      </c>
      <c r="C376" s="22">
        <v>2</v>
      </c>
      <c r="D376" s="23">
        <v>10172.44</v>
      </c>
      <c r="E376" s="22">
        <v>3</v>
      </c>
      <c r="F376" s="23">
        <v>15258.66</v>
      </c>
      <c r="G376" s="22">
        <v>1</v>
      </c>
      <c r="H376" s="23">
        <v>5086.22</v>
      </c>
      <c r="I376" s="116">
        <v>0.5</v>
      </c>
      <c r="J376" s="116">
        <v>0.5</v>
      </c>
      <c r="K376" s="116">
        <v>0</v>
      </c>
      <c r="L376" s="116">
        <v>-0.66666666699999999</v>
      </c>
      <c r="M376" s="116">
        <v>-0.66666666699999999</v>
      </c>
      <c r="N376" s="116">
        <v>0</v>
      </c>
      <c r="O376" s="24">
        <v>7.1579400000000001E-5</v>
      </c>
      <c r="P376" s="24">
        <v>-6.1463999999999996E-4</v>
      </c>
      <c r="Q376" s="24">
        <v>1.5913482000000001E-7</v>
      </c>
      <c r="R376" s="24">
        <v>7.5862718999999998E-7</v>
      </c>
    </row>
    <row r="377" spans="1:18" ht="22.5" x14ac:dyDescent="0.2">
      <c r="A377" s="13" t="s">
        <v>361</v>
      </c>
      <c r="B377" s="11" t="str">
        <f>VLOOKUP(A377,[2]Feuil1!$A$4:$B$2591,2,FALSE)</f>
        <v>Traumatismes et déformations du nez, très courte durée</v>
      </c>
      <c r="C377" s="22">
        <v>3760</v>
      </c>
      <c r="D377" s="23">
        <v>1038170.6856</v>
      </c>
      <c r="E377" s="22">
        <v>3634</v>
      </c>
      <c r="F377" s="23">
        <v>1003274.0088</v>
      </c>
      <c r="G377" s="22">
        <v>3512</v>
      </c>
      <c r="H377" s="23">
        <v>969091.17720000003</v>
      </c>
      <c r="I377" s="116">
        <v>-3.3613622000000003E-2</v>
      </c>
      <c r="J377" s="116">
        <v>-3.3510638000000002E-2</v>
      </c>
      <c r="K377" s="116">
        <v>-1.06554E-4</v>
      </c>
      <c r="L377" s="116">
        <v>-3.4071282000000001E-2</v>
      </c>
      <c r="M377" s="116">
        <v>-3.3571822000000001E-2</v>
      </c>
      <c r="N377" s="116">
        <v>-5.1681100000000005E-4</v>
      </c>
      <c r="O377" s="24">
        <v>4.3663434000000001E-3</v>
      </c>
      <c r="P377" s="24">
        <v>-2.065398E-3</v>
      </c>
      <c r="Q377" s="24">
        <v>5.5888149999999996E-4</v>
      </c>
      <c r="R377" s="24">
        <v>1.4454330000000001E-4</v>
      </c>
    </row>
    <row r="378" spans="1:18" ht="33.75" x14ac:dyDescent="0.2">
      <c r="A378" s="13" t="s">
        <v>362</v>
      </c>
      <c r="B378" s="11" t="str">
        <f>VLOOKUP(A378,[2]Feuil1!$A$4:$B$2591,2,FALSE)</f>
        <v>Otites moyennes et autres infections des voies aériennes supérieures, âge inférieur à 18 ans, niveau 1</v>
      </c>
      <c r="C378" s="22">
        <v>110</v>
      </c>
      <c r="D378" s="23">
        <v>62270.228300000002</v>
      </c>
      <c r="E378" s="22">
        <v>113</v>
      </c>
      <c r="F378" s="23">
        <v>63345.0432</v>
      </c>
      <c r="G378" s="22">
        <v>102</v>
      </c>
      <c r="H378" s="23">
        <v>57251.901400000002</v>
      </c>
      <c r="I378" s="116">
        <v>1.7260494000000001E-2</v>
      </c>
      <c r="J378" s="116">
        <v>2.7272727300000001E-2</v>
      </c>
      <c r="K378" s="116">
        <v>-9.7464219999999994E-3</v>
      </c>
      <c r="L378" s="116">
        <v>-9.6189716999999994E-2</v>
      </c>
      <c r="M378" s="116">
        <v>-9.7345133E-2</v>
      </c>
      <c r="N378" s="116">
        <v>1.2800190000000001E-3</v>
      </c>
      <c r="O378" s="24">
        <v>3.9368669999999999E-4</v>
      </c>
      <c r="P378" s="24">
        <v>-3.6816000000000003E-4</v>
      </c>
      <c r="Q378" s="24">
        <v>1.6231799999999999E-5</v>
      </c>
      <c r="R378" s="24">
        <v>8.5393179000000007E-6</v>
      </c>
    </row>
    <row r="379" spans="1:18" ht="33.75" x14ac:dyDescent="0.2">
      <c r="A379" s="13" t="s">
        <v>363</v>
      </c>
      <c r="B379" s="11" t="str">
        <f>VLOOKUP(A379,[2]Feuil1!$A$4:$B$2591,2,FALSE)</f>
        <v>Otites moyennes et autres infections des voies aériennes supérieures, âge inférieur à 18 ans, niveau 2</v>
      </c>
      <c r="C379" s="22">
        <v>22</v>
      </c>
      <c r="D379" s="23">
        <v>58223</v>
      </c>
      <c r="E379" s="22">
        <v>10</v>
      </c>
      <c r="F379" s="23">
        <v>26465</v>
      </c>
      <c r="G379" s="22">
        <v>21</v>
      </c>
      <c r="H379" s="23">
        <v>55947.01</v>
      </c>
      <c r="I379" s="116">
        <v>-0.54545454500000001</v>
      </c>
      <c r="J379" s="116">
        <v>-0.54545454500000001</v>
      </c>
      <c r="K379" s="116">
        <v>0</v>
      </c>
      <c r="L379" s="116">
        <v>1.1140000000000001</v>
      </c>
      <c r="M379" s="116">
        <v>1.1000000000000001</v>
      </c>
      <c r="N379" s="116">
        <v>6.6666666999999997E-3</v>
      </c>
      <c r="O379" s="24">
        <v>-3.9368699999999999E-4</v>
      </c>
      <c r="P379" s="24">
        <v>1.7813645000000001E-3</v>
      </c>
      <c r="Q379" s="24">
        <v>3.3418311000000001E-6</v>
      </c>
      <c r="R379" s="24">
        <v>8.3446887999999999E-6</v>
      </c>
    </row>
    <row r="380" spans="1:18" ht="33.75" x14ac:dyDescent="0.2">
      <c r="A380" s="13" t="s">
        <v>364</v>
      </c>
      <c r="B380" s="11" t="str">
        <f>VLOOKUP(A380,[2]Feuil1!$A$4:$B$2591,2,FALSE)</f>
        <v>Otites moyennes et autres infections des voies aériennes supérieures, âge inférieur à 18 ans, niveau 3</v>
      </c>
      <c r="C380" s="22">
        <v>1</v>
      </c>
      <c r="D380" s="23">
        <v>4486.2299999999996</v>
      </c>
      <c r="E380" s="22">
        <v>3</v>
      </c>
      <c r="F380" s="23">
        <v>13458.69</v>
      </c>
      <c r="G380" s="22">
        <v>1</v>
      </c>
      <c r="H380" s="23">
        <v>4486.2299999999996</v>
      </c>
      <c r="I380" s="116">
        <v>2</v>
      </c>
      <c r="J380" s="116">
        <v>2</v>
      </c>
      <c r="K380" s="116">
        <v>0</v>
      </c>
      <c r="L380" s="116">
        <v>-0.66666666699999999</v>
      </c>
      <c r="M380" s="116">
        <v>-0.66666666699999999</v>
      </c>
      <c r="N380" s="116">
        <v>0</v>
      </c>
      <c r="O380" s="24">
        <v>7.1579400000000001E-5</v>
      </c>
      <c r="P380" s="24">
        <v>-5.4213500000000001E-4</v>
      </c>
      <c r="Q380" s="24">
        <v>1.5913482000000001E-7</v>
      </c>
      <c r="R380" s="24">
        <v>6.6913662000000004E-7</v>
      </c>
    </row>
    <row r="381" spans="1:18" ht="33.75" x14ac:dyDescent="0.2">
      <c r="A381" s="13" t="s">
        <v>365</v>
      </c>
      <c r="B381" s="11" t="str">
        <f>VLOOKUP(A381,[2]Feuil1!$A$4:$B$2591,2,FALSE)</f>
        <v>Otites moyennes et autres infections des voies aériennes supérieures, âge inférieur à 18 ans, niveau 4</v>
      </c>
      <c r="C381" s="22" t="s">
        <v>3213</v>
      </c>
      <c r="D381" s="23" t="s">
        <v>3213</v>
      </c>
      <c r="E381" s="22">
        <v>1</v>
      </c>
      <c r="F381" s="23">
        <v>6404.11</v>
      </c>
      <c r="G381" s="22" t="s">
        <v>3213</v>
      </c>
      <c r="H381" s="23" t="s">
        <v>3213</v>
      </c>
      <c r="I381" s="116" t="s">
        <v>3213</v>
      </c>
      <c r="J381" s="116" t="s">
        <v>3213</v>
      </c>
      <c r="K381" s="116" t="s">
        <v>3213</v>
      </c>
      <c r="L381" s="116" t="s">
        <v>3213</v>
      </c>
      <c r="M381" s="116" t="s">
        <v>3213</v>
      </c>
      <c r="N381" s="116" t="s">
        <v>3213</v>
      </c>
      <c r="O381" s="24" t="s">
        <v>3213</v>
      </c>
      <c r="P381" s="24" t="s">
        <v>3213</v>
      </c>
      <c r="Q381" s="24" t="s">
        <v>3213</v>
      </c>
      <c r="R381" s="24" t="s">
        <v>3214</v>
      </c>
    </row>
    <row r="382" spans="1:18" ht="33.75" x14ac:dyDescent="0.2">
      <c r="A382" s="13" t="s">
        <v>366</v>
      </c>
      <c r="B382" s="11" t="str">
        <f>VLOOKUP(A382,[2]Feuil1!$A$4:$B$2591,2,FALSE)</f>
        <v>Otites moyennes et autres infections des voies aériennes supérieures, âge inférieur à 18 ans, très courte durée</v>
      </c>
      <c r="C382" s="22">
        <v>501</v>
      </c>
      <c r="D382" s="23">
        <v>134062.766</v>
      </c>
      <c r="E382" s="22">
        <v>418</v>
      </c>
      <c r="F382" s="23">
        <v>112132.6884</v>
      </c>
      <c r="G382" s="22">
        <v>416</v>
      </c>
      <c r="H382" s="23">
        <v>111727.36079999999</v>
      </c>
      <c r="I382" s="116">
        <v>-0.16358067400000001</v>
      </c>
      <c r="J382" s="116">
        <v>-0.16566866299999999</v>
      </c>
      <c r="K382" s="116">
        <v>2.5025895000000001E-3</v>
      </c>
      <c r="L382" s="116">
        <v>-3.6147140000000002E-3</v>
      </c>
      <c r="M382" s="116">
        <v>-4.784689E-3</v>
      </c>
      <c r="N382" s="116">
        <v>1.1755998999999999E-3</v>
      </c>
      <c r="O382" s="24">
        <v>7.1579400000000001E-5</v>
      </c>
      <c r="P382" s="24">
        <v>-2.4491E-5</v>
      </c>
      <c r="Q382" s="24">
        <v>6.6200100000000003E-5</v>
      </c>
      <c r="R382" s="24">
        <v>1.6664499999999999E-5</v>
      </c>
    </row>
    <row r="383" spans="1:18" ht="33.75" x14ac:dyDescent="0.2">
      <c r="A383" s="13" t="s">
        <v>367</v>
      </c>
      <c r="B383" s="11" t="str">
        <f>VLOOKUP(A383,[2]Feuil1!$A$4:$B$2591,2,FALSE)</f>
        <v>Otites moyennes et autres infections des voies aériennes supérieures, âge supérieur à 17 ans, niveau 1</v>
      </c>
      <c r="C383" s="22">
        <v>510</v>
      </c>
      <c r="D383" s="23">
        <v>346311.28830000001</v>
      </c>
      <c r="E383" s="22">
        <v>477</v>
      </c>
      <c r="F383" s="23">
        <v>323608.04229999997</v>
      </c>
      <c r="G383" s="22">
        <v>447</v>
      </c>
      <c r="H383" s="23">
        <v>305198.18689999997</v>
      </c>
      <c r="I383" s="116">
        <v>-6.5557336999999993E-2</v>
      </c>
      <c r="J383" s="116">
        <v>-6.4705882000000006E-2</v>
      </c>
      <c r="K383" s="116">
        <v>-9.1036100000000005E-4</v>
      </c>
      <c r="L383" s="116">
        <v>-5.6889362999999998E-2</v>
      </c>
      <c r="M383" s="116">
        <v>-6.2893082000000003E-2</v>
      </c>
      <c r="N383" s="116">
        <v>6.4066529000000004E-3</v>
      </c>
      <c r="O383" s="24">
        <v>1.0736910000000001E-3</v>
      </c>
      <c r="P383" s="24">
        <v>-1.112362E-3</v>
      </c>
      <c r="Q383" s="24">
        <v>7.1133300000000006E-5</v>
      </c>
      <c r="R383" s="24">
        <v>4.5521400000000001E-5</v>
      </c>
    </row>
    <row r="384" spans="1:18" ht="33.75" x14ac:dyDescent="0.2">
      <c r="A384" s="13" t="s">
        <v>368</v>
      </c>
      <c r="B384" s="11" t="str">
        <f>VLOOKUP(A384,[2]Feuil1!$A$4:$B$2591,2,FALSE)</f>
        <v>Otites moyennes et autres infections des voies aériennes supérieures, âge supérieur à 17 ans, niveau 2</v>
      </c>
      <c r="C384" s="22">
        <v>167</v>
      </c>
      <c r="D384" s="23">
        <v>349625.71549999999</v>
      </c>
      <c r="E384" s="22">
        <v>159</v>
      </c>
      <c r="F384" s="23">
        <v>337089.02600000001</v>
      </c>
      <c r="G384" s="22">
        <v>159</v>
      </c>
      <c r="H384" s="23">
        <v>340515.87660000002</v>
      </c>
      <c r="I384" s="116">
        <v>-3.5857458000000002E-2</v>
      </c>
      <c r="J384" s="116">
        <v>-4.7904191999999998E-2</v>
      </c>
      <c r="K384" s="116">
        <v>1.26528583E-2</v>
      </c>
      <c r="L384" s="116">
        <v>1.0166010600000001E-2</v>
      </c>
      <c r="M384" s="116">
        <v>0</v>
      </c>
      <c r="N384" s="116">
        <v>1.0166010600000001E-2</v>
      </c>
      <c r="O384" s="24">
        <v>0</v>
      </c>
      <c r="P384" s="24">
        <v>2.070575E-4</v>
      </c>
      <c r="Q384" s="24">
        <v>2.53024E-5</v>
      </c>
      <c r="R384" s="24">
        <v>5.0789099999999998E-5</v>
      </c>
    </row>
    <row r="385" spans="1:18" ht="33.75" x14ac:dyDescent="0.2">
      <c r="A385" s="13" t="s">
        <v>369</v>
      </c>
      <c r="B385" s="11" t="str">
        <f>VLOOKUP(A385,[2]Feuil1!$A$4:$B$2591,2,FALSE)</f>
        <v>Otites moyennes et autres infections des voies aériennes supérieures, âge supérieur à 17 ans, niveau 3</v>
      </c>
      <c r="C385" s="22">
        <v>56</v>
      </c>
      <c r="D385" s="23">
        <v>212493.91829999999</v>
      </c>
      <c r="E385" s="22">
        <v>81</v>
      </c>
      <c r="F385" s="23">
        <v>281117.68699999998</v>
      </c>
      <c r="G385" s="22">
        <v>90</v>
      </c>
      <c r="H385" s="23">
        <v>311502.5281</v>
      </c>
      <c r="I385" s="116">
        <v>0.32294462470000002</v>
      </c>
      <c r="J385" s="116">
        <v>0.44642857139999997</v>
      </c>
      <c r="K385" s="116">
        <v>-8.5371616999999997E-2</v>
      </c>
      <c r="L385" s="116">
        <v>0.10808583920000001</v>
      </c>
      <c r="M385" s="116">
        <v>0.11111111110000001</v>
      </c>
      <c r="N385" s="116">
        <v>-2.7227449999999999E-3</v>
      </c>
      <c r="O385" s="24">
        <v>-3.2210700000000002E-4</v>
      </c>
      <c r="P385" s="24">
        <v>1.8359153999999999E-3</v>
      </c>
      <c r="Q385" s="24">
        <v>1.43221E-5</v>
      </c>
      <c r="R385" s="24">
        <v>4.6461700000000003E-5</v>
      </c>
    </row>
    <row r="386" spans="1:18" ht="33.75" x14ac:dyDescent="0.2">
      <c r="A386" s="13" t="s">
        <v>370</v>
      </c>
      <c r="B386" s="11" t="str">
        <f>VLOOKUP(A386,[2]Feuil1!$A$4:$B$2591,2,FALSE)</f>
        <v>Otites moyennes et autres infections des voies aériennes supérieures, âge supérieur à 17 ans, niveau 4</v>
      </c>
      <c r="C386" s="22">
        <v>24</v>
      </c>
      <c r="D386" s="23">
        <v>127465.65</v>
      </c>
      <c r="E386" s="22">
        <v>38</v>
      </c>
      <c r="F386" s="23">
        <v>201912.75</v>
      </c>
      <c r="G386" s="22">
        <v>32</v>
      </c>
      <c r="H386" s="23">
        <v>172112.85</v>
      </c>
      <c r="I386" s="116">
        <v>0.58405617509999996</v>
      </c>
      <c r="J386" s="116">
        <v>0.58333333330000003</v>
      </c>
      <c r="K386" s="116">
        <v>4.5653170000000001E-4</v>
      </c>
      <c r="L386" s="116">
        <v>-0.14758800499999999</v>
      </c>
      <c r="M386" s="116">
        <v>-0.15789473700000001</v>
      </c>
      <c r="N386" s="116">
        <v>1.2239243800000001E-2</v>
      </c>
      <c r="O386" s="24">
        <v>2.147382E-4</v>
      </c>
      <c r="P386" s="24">
        <v>-1.8005720000000001E-3</v>
      </c>
      <c r="Q386" s="24">
        <v>5.0923141000000003E-6</v>
      </c>
      <c r="R386" s="24">
        <v>2.5671199999999999E-5</v>
      </c>
    </row>
    <row r="387" spans="1:18" ht="33.75" x14ac:dyDescent="0.2">
      <c r="A387" s="13" t="s">
        <v>371</v>
      </c>
      <c r="B387" s="11" t="str">
        <f>VLOOKUP(A387,[2]Feuil1!$A$4:$B$2591,2,FALSE)</f>
        <v>Otites moyennes et autres infections des voies aériennes supérieures, âge supérieur à 17 ans, très courte durée</v>
      </c>
      <c r="C387" s="22">
        <v>1991</v>
      </c>
      <c r="D387" s="23">
        <v>644478.20959999994</v>
      </c>
      <c r="E387" s="22">
        <v>1737</v>
      </c>
      <c r="F387" s="23">
        <v>566574.89419999998</v>
      </c>
      <c r="G387" s="22">
        <v>1704</v>
      </c>
      <c r="H387" s="23">
        <v>553952.99659999995</v>
      </c>
      <c r="I387" s="116">
        <v>-0.120878122</v>
      </c>
      <c r="J387" s="116">
        <v>-0.127574083</v>
      </c>
      <c r="K387" s="116">
        <v>7.6751064000000003E-3</v>
      </c>
      <c r="L387" s="116">
        <v>-2.2277544999999999E-2</v>
      </c>
      <c r="M387" s="116">
        <v>-1.8998273E-2</v>
      </c>
      <c r="N387" s="116">
        <v>-3.3427790000000001E-3</v>
      </c>
      <c r="O387" s="24">
        <v>1.1810601000000001E-3</v>
      </c>
      <c r="P387" s="24">
        <v>-7.6264099999999999E-4</v>
      </c>
      <c r="Q387" s="24">
        <v>2.7116569999999999E-4</v>
      </c>
      <c r="R387" s="24">
        <v>8.2624E-5</v>
      </c>
    </row>
    <row r="388" spans="1:18" x14ac:dyDescent="0.2">
      <c r="A388" s="13" t="s">
        <v>372</v>
      </c>
      <c r="B388" s="11" t="str">
        <f>VLOOKUP(A388,[2]Feuil1!$A$4:$B$2591,2,FALSE)</f>
        <v>Troubles de l'équilibre, niveau 1</v>
      </c>
      <c r="C388" s="22">
        <v>1048</v>
      </c>
      <c r="D388" s="23">
        <v>868065.84400000004</v>
      </c>
      <c r="E388" s="22">
        <v>960</v>
      </c>
      <c r="F388" s="23">
        <v>796523.76670000004</v>
      </c>
      <c r="G388" s="22">
        <v>985</v>
      </c>
      <c r="H388" s="23">
        <v>806288.72919999994</v>
      </c>
      <c r="I388" s="116">
        <v>-8.2415496000000005E-2</v>
      </c>
      <c r="J388" s="116">
        <v>-8.3969466000000006E-2</v>
      </c>
      <c r="K388" s="116">
        <v>1.6964166000000001E-3</v>
      </c>
      <c r="L388" s="116">
        <v>1.2259474100000001E-2</v>
      </c>
      <c r="M388" s="116">
        <v>2.60416667E-2</v>
      </c>
      <c r="N388" s="116">
        <v>-1.3432391E-2</v>
      </c>
      <c r="O388" s="24">
        <v>-8.9474200000000002E-4</v>
      </c>
      <c r="P388" s="24">
        <v>5.9001940000000003E-4</v>
      </c>
      <c r="Q388" s="24">
        <v>1.567478E-4</v>
      </c>
      <c r="R388" s="24">
        <v>1.202607E-4</v>
      </c>
    </row>
    <row r="389" spans="1:18" x14ac:dyDescent="0.2">
      <c r="A389" s="13" t="s">
        <v>373</v>
      </c>
      <c r="B389" s="11" t="str">
        <f>VLOOKUP(A389,[2]Feuil1!$A$4:$B$2591,2,FALSE)</f>
        <v>Troubles de l'équilibre, niveau 2</v>
      </c>
      <c r="C389" s="22">
        <v>570</v>
      </c>
      <c r="D389" s="23">
        <v>718898.02390000003</v>
      </c>
      <c r="E389" s="22">
        <v>543</v>
      </c>
      <c r="F389" s="23">
        <v>683000.16529999999</v>
      </c>
      <c r="G389" s="22">
        <v>500</v>
      </c>
      <c r="H389" s="23">
        <v>629094.95519999997</v>
      </c>
      <c r="I389" s="116">
        <v>-4.9934563000000001E-2</v>
      </c>
      <c r="J389" s="116">
        <v>-4.7368421000000001E-2</v>
      </c>
      <c r="K389" s="116">
        <v>-2.69374E-3</v>
      </c>
      <c r="L389" s="116">
        <v>-7.8924153999999996E-2</v>
      </c>
      <c r="M389" s="116">
        <v>-7.9189686999999995E-2</v>
      </c>
      <c r="N389" s="116">
        <v>2.8836900000000002E-4</v>
      </c>
      <c r="O389" s="24">
        <v>1.5389570999999999E-3</v>
      </c>
      <c r="P389" s="24">
        <v>-3.257065E-3</v>
      </c>
      <c r="Q389" s="24">
        <v>7.9567400000000007E-5</v>
      </c>
      <c r="R389" s="24">
        <v>9.3831699999999998E-5</v>
      </c>
    </row>
    <row r="390" spans="1:18" x14ac:dyDescent="0.2">
      <c r="A390" s="13" t="s">
        <v>374</v>
      </c>
      <c r="B390" s="11" t="str">
        <f>VLOOKUP(A390,[2]Feuil1!$A$4:$B$2591,2,FALSE)</f>
        <v>Troubles de l'équilibre, niveau 3</v>
      </c>
      <c r="C390" s="22">
        <v>277</v>
      </c>
      <c r="D390" s="23">
        <v>475958.07579999999</v>
      </c>
      <c r="E390" s="22">
        <v>283</v>
      </c>
      <c r="F390" s="23">
        <v>494272.50750000001</v>
      </c>
      <c r="G390" s="22">
        <v>306</v>
      </c>
      <c r="H390" s="23">
        <v>529721.17229999998</v>
      </c>
      <c r="I390" s="116">
        <v>3.8479085900000001E-2</v>
      </c>
      <c r="J390" s="116">
        <v>2.1660649800000001E-2</v>
      </c>
      <c r="K390" s="116">
        <v>1.6461861500000001E-2</v>
      </c>
      <c r="L390" s="116">
        <v>7.1718868199999994E-2</v>
      </c>
      <c r="M390" s="116">
        <v>8.1272084800000005E-2</v>
      </c>
      <c r="N390" s="116">
        <v>-8.8351639999999995E-3</v>
      </c>
      <c r="O390" s="24">
        <v>-8.2316300000000002E-4</v>
      </c>
      <c r="P390" s="24">
        <v>2.1418822E-3</v>
      </c>
      <c r="Q390" s="24">
        <v>4.8695300000000001E-5</v>
      </c>
      <c r="R390" s="24">
        <v>7.9009699999999997E-5</v>
      </c>
    </row>
    <row r="391" spans="1:18" x14ac:dyDescent="0.2">
      <c r="A391" s="13" t="s">
        <v>375</v>
      </c>
      <c r="B391" s="11" t="str">
        <f>VLOOKUP(A391,[2]Feuil1!$A$4:$B$2591,2,FALSE)</f>
        <v>Troubles de l'équilibre, niveau 4</v>
      </c>
      <c r="C391" s="22">
        <v>2</v>
      </c>
      <c r="D391" s="23">
        <v>6435.92</v>
      </c>
      <c r="E391" s="22">
        <v>6</v>
      </c>
      <c r="F391" s="23">
        <v>19307.759999999998</v>
      </c>
      <c r="G391" s="22">
        <v>8</v>
      </c>
      <c r="H391" s="23">
        <v>26194.1944</v>
      </c>
      <c r="I391" s="116">
        <v>2</v>
      </c>
      <c r="J391" s="116">
        <v>2</v>
      </c>
      <c r="K391" s="116">
        <v>0</v>
      </c>
      <c r="L391" s="116">
        <v>0.35666666670000002</v>
      </c>
      <c r="M391" s="116">
        <v>0.33333333329999998</v>
      </c>
      <c r="N391" s="116">
        <v>1.7500000000000002E-2</v>
      </c>
      <c r="O391" s="24">
        <v>-7.1579E-5</v>
      </c>
      <c r="P391" s="24">
        <v>4.1609269999999998E-4</v>
      </c>
      <c r="Q391" s="24">
        <v>1.2730785000000001E-6</v>
      </c>
      <c r="R391" s="24">
        <v>3.9069541E-6</v>
      </c>
    </row>
    <row r="392" spans="1:18" x14ac:dyDescent="0.2">
      <c r="A392" s="13" t="s">
        <v>376</v>
      </c>
      <c r="B392" s="11" t="str">
        <f>VLOOKUP(A392,[2]Feuil1!$A$4:$B$2591,2,FALSE)</f>
        <v>Troubles de l'équilibre, très courte durée</v>
      </c>
      <c r="C392" s="22">
        <v>1642</v>
      </c>
      <c r="D392" s="23">
        <v>475189.75459999999</v>
      </c>
      <c r="E392" s="22">
        <v>1882</v>
      </c>
      <c r="F392" s="23">
        <v>554810.92319999996</v>
      </c>
      <c r="G392" s="22">
        <v>1845</v>
      </c>
      <c r="H392" s="23">
        <v>541077.42680000002</v>
      </c>
      <c r="I392" s="116">
        <v>0.1675565768</v>
      </c>
      <c r="J392" s="116">
        <v>0.14616321560000001</v>
      </c>
      <c r="K392" s="116">
        <v>1.86651961E-2</v>
      </c>
      <c r="L392" s="116">
        <v>-2.4753471999999999E-2</v>
      </c>
      <c r="M392" s="116">
        <v>-1.9659935999999999E-2</v>
      </c>
      <c r="N392" s="116">
        <v>-5.1956820000000001E-3</v>
      </c>
      <c r="O392" s="24">
        <v>1.3242188999999999E-3</v>
      </c>
      <c r="P392" s="24">
        <v>-8.2980599999999999E-4</v>
      </c>
      <c r="Q392" s="24">
        <v>2.936037E-4</v>
      </c>
      <c r="R392" s="24">
        <v>8.0703600000000004E-5</v>
      </c>
    </row>
    <row r="393" spans="1:18" x14ac:dyDescent="0.2">
      <c r="A393" s="13" t="s">
        <v>377</v>
      </c>
      <c r="B393" s="11" t="str">
        <f>VLOOKUP(A393,[2]Feuil1!$A$4:$B$2591,2,FALSE)</f>
        <v>Epistaxis, niveau 1</v>
      </c>
      <c r="C393" s="22">
        <v>531</v>
      </c>
      <c r="D393" s="23">
        <v>431658.85820000002</v>
      </c>
      <c r="E393" s="22">
        <v>480</v>
      </c>
      <c r="F393" s="23">
        <v>386331.22610000003</v>
      </c>
      <c r="G393" s="22">
        <v>448</v>
      </c>
      <c r="H393" s="23">
        <v>361842.85859999998</v>
      </c>
      <c r="I393" s="116">
        <v>-0.10500799700000001</v>
      </c>
      <c r="J393" s="116">
        <v>-9.6045197999999998E-2</v>
      </c>
      <c r="K393" s="116">
        <v>-9.9150969999999995E-3</v>
      </c>
      <c r="L393" s="116">
        <v>-6.3386973999999999E-2</v>
      </c>
      <c r="M393" s="116">
        <v>-6.6666666999999999E-2</v>
      </c>
      <c r="N393" s="116">
        <v>3.5139561E-3</v>
      </c>
      <c r="O393" s="24">
        <v>1.1452704E-3</v>
      </c>
      <c r="P393" s="24">
        <v>-1.4796379999999999E-3</v>
      </c>
      <c r="Q393" s="24">
        <v>7.1292399999999995E-5</v>
      </c>
      <c r="R393" s="24">
        <v>5.39701E-5</v>
      </c>
    </row>
    <row r="394" spans="1:18" x14ac:dyDescent="0.2">
      <c r="A394" s="13" t="s">
        <v>378</v>
      </c>
      <c r="B394" s="11" t="str">
        <f>VLOOKUP(A394,[2]Feuil1!$A$4:$B$2591,2,FALSE)</f>
        <v>Epistaxis, niveau 2</v>
      </c>
      <c r="C394" s="22">
        <v>210</v>
      </c>
      <c r="D394" s="23">
        <v>270711.0612</v>
      </c>
      <c r="E394" s="22">
        <v>221</v>
      </c>
      <c r="F394" s="23">
        <v>285045.85220000002</v>
      </c>
      <c r="G394" s="22">
        <v>216</v>
      </c>
      <c r="H394" s="23">
        <v>286953.95169999998</v>
      </c>
      <c r="I394" s="116">
        <v>5.2952365299999998E-2</v>
      </c>
      <c r="J394" s="116">
        <v>5.23809524E-2</v>
      </c>
      <c r="K394" s="116">
        <v>5.4297150000000001E-4</v>
      </c>
      <c r="L394" s="116">
        <v>6.6940089999999999E-3</v>
      </c>
      <c r="M394" s="116">
        <v>-2.2624433999999999E-2</v>
      </c>
      <c r="N394" s="116">
        <v>2.9997111100000001E-2</v>
      </c>
      <c r="O394" s="24">
        <v>1.7894849999999999E-4</v>
      </c>
      <c r="P394" s="24">
        <v>1.152913E-4</v>
      </c>
      <c r="Q394" s="24">
        <v>3.4373099999999998E-5</v>
      </c>
      <c r="R394" s="24">
        <v>4.2800199999999997E-5</v>
      </c>
    </row>
    <row r="395" spans="1:18" x14ac:dyDescent="0.2">
      <c r="A395" s="13" t="s">
        <v>379</v>
      </c>
      <c r="B395" s="11" t="str">
        <f>VLOOKUP(A395,[2]Feuil1!$A$4:$B$2591,2,FALSE)</f>
        <v>Epistaxis, niveau 3</v>
      </c>
      <c r="C395" s="22">
        <v>29</v>
      </c>
      <c r="D395" s="23">
        <v>55087.025099999999</v>
      </c>
      <c r="E395" s="22">
        <v>26</v>
      </c>
      <c r="F395" s="23">
        <v>49352.2958</v>
      </c>
      <c r="G395" s="22">
        <v>24</v>
      </c>
      <c r="H395" s="23">
        <v>43490.458599999998</v>
      </c>
      <c r="I395" s="116">
        <v>-0.104103086</v>
      </c>
      <c r="J395" s="116">
        <v>-0.10344827600000001</v>
      </c>
      <c r="K395" s="116">
        <v>-7.3036499999999996E-4</v>
      </c>
      <c r="L395" s="116">
        <v>-0.11877537000000001</v>
      </c>
      <c r="M395" s="116">
        <v>-7.6923077000000006E-2</v>
      </c>
      <c r="N395" s="116">
        <v>-4.5339984E-2</v>
      </c>
      <c r="O395" s="24">
        <v>7.1579400000000001E-5</v>
      </c>
      <c r="P395" s="24">
        <v>-3.5418400000000001E-4</v>
      </c>
      <c r="Q395" s="24">
        <v>3.8192356000000002E-6</v>
      </c>
      <c r="R395" s="24">
        <v>6.4867514000000002E-6</v>
      </c>
    </row>
    <row r="396" spans="1:18" x14ac:dyDescent="0.2">
      <c r="A396" s="13" t="s">
        <v>380</v>
      </c>
      <c r="B396" s="11" t="str">
        <f>VLOOKUP(A396,[2]Feuil1!$A$4:$B$2591,2,FALSE)</f>
        <v>Epistaxis, niveau 4</v>
      </c>
      <c r="C396" s="22">
        <v>7</v>
      </c>
      <c r="D396" s="23">
        <v>25140.495800000001</v>
      </c>
      <c r="E396" s="22">
        <v>4</v>
      </c>
      <c r="F396" s="23">
        <v>14223.76</v>
      </c>
      <c r="G396" s="22">
        <v>8</v>
      </c>
      <c r="H396" s="23">
        <v>28447.52</v>
      </c>
      <c r="I396" s="116">
        <v>-0.43422913699999999</v>
      </c>
      <c r="J396" s="116">
        <v>-0.428571429</v>
      </c>
      <c r="K396" s="116">
        <v>-9.9009900000000001E-3</v>
      </c>
      <c r="L396" s="116">
        <v>1</v>
      </c>
      <c r="M396" s="116">
        <v>1</v>
      </c>
      <c r="N396" s="116">
        <v>-1.11022E-16</v>
      </c>
      <c r="O396" s="24">
        <v>-1.4315899999999999E-4</v>
      </c>
      <c r="P396" s="24">
        <v>8.5942919999999995E-4</v>
      </c>
      <c r="Q396" s="24">
        <v>1.2730785000000001E-6</v>
      </c>
      <c r="R396" s="24">
        <v>4.2430454000000002E-6</v>
      </c>
    </row>
    <row r="397" spans="1:18" x14ac:dyDescent="0.2">
      <c r="A397" s="13" t="s">
        <v>381</v>
      </c>
      <c r="B397" s="11" t="str">
        <f>VLOOKUP(A397,[2]Feuil1!$A$4:$B$2591,2,FALSE)</f>
        <v>Epistaxis, très courte durée</v>
      </c>
      <c r="C397" s="22">
        <v>753</v>
      </c>
      <c r="D397" s="23">
        <v>203033.22380000001</v>
      </c>
      <c r="E397" s="22">
        <v>806</v>
      </c>
      <c r="F397" s="23">
        <v>216621.60550000001</v>
      </c>
      <c r="G397" s="22">
        <v>845</v>
      </c>
      <c r="H397" s="23">
        <v>227656.7139</v>
      </c>
      <c r="I397" s="116">
        <v>6.6926887399999996E-2</v>
      </c>
      <c r="J397" s="116">
        <v>7.0385126199999995E-2</v>
      </c>
      <c r="K397" s="116">
        <v>-3.230836E-3</v>
      </c>
      <c r="L397" s="116">
        <v>5.0941864199999999E-2</v>
      </c>
      <c r="M397" s="116">
        <v>4.8387096800000001E-2</v>
      </c>
      <c r="N397" s="116">
        <v>2.4368549999999999E-3</v>
      </c>
      <c r="O397" s="24">
        <v>-1.395798E-3</v>
      </c>
      <c r="P397" s="24">
        <v>6.6676419999999999E-4</v>
      </c>
      <c r="Q397" s="24">
        <v>1.3446890000000001E-4</v>
      </c>
      <c r="R397" s="24">
        <v>3.3955799999999998E-5</v>
      </c>
    </row>
    <row r="398" spans="1:18" ht="22.5" x14ac:dyDescent="0.2">
      <c r="A398" s="13" t="s">
        <v>382</v>
      </c>
      <c r="B398" s="11" t="str">
        <f>VLOOKUP(A398,[2]Feuil1!$A$4:$B$2591,2,FALSE)</f>
        <v>Tumeurs malignes des oreilles, du nez, de la gorge ou de la bouche, niveau 1</v>
      </c>
      <c r="C398" s="22">
        <v>2906</v>
      </c>
      <c r="D398" s="23">
        <v>1700802.4158999999</v>
      </c>
      <c r="E398" s="22">
        <v>2631</v>
      </c>
      <c r="F398" s="23">
        <v>1547328.3446</v>
      </c>
      <c r="G398" s="22">
        <v>2290</v>
      </c>
      <c r="H398" s="23">
        <v>1344082.8292</v>
      </c>
      <c r="I398" s="116">
        <v>-9.0236273000000006E-2</v>
      </c>
      <c r="J398" s="116">
        <v>-9.4631796000000004E-2</v>
      </c>
      <c r="K398" s="116">
        <v>4.8549563999999998E-3</v>
      </c>
      <c r="L398" s="116">
        <v>-0.13135254499999999</v>
      </c>
      <c r="M398" s="116">
        <v>-0.12960851400000001</v>
      </c>
      <c r="N398" s="116">
        <v>-2.0037309999999999E-3</v>
      </c>
      <c r="O398" s="24">
        <v>1.22042876E-2</v>
      </c>
      <c r="P398" s="24">
        <v>-1.2280516999999999E-2</v>
      </c>
      <c r="Q398" s="24">
        <v>3.644187E-4</v>
      </c>
      <c r="R398" s="24">
        <v>2.0047460000000001E-4</v>
      </c>
    </row>
    <row r="399" spans="1:18" ht="22.5" x14ac:dyDescent="0.2">
      <c r="A399" s="13" t="s">
        <v>383</v>
      </c>
      <c r="B399" s="11" t="str">
        <f>VLOOKUP(A399,[2]Feuil1!$A$4:$B$2591,2,FALSE)</f>
        <v>Tumeurs malignes des oreilles, du nez, de la gorge ou de la bouche, niveau 2</v>
      </c>
      <c r="C399" s="22">
        <v>276</v>
      </c>
      <c r="D399" s="23">
        <v>736867.66119999997</v>
      </c>
      <c r="E399" s="22">
        <v>236</v>
      </c>
      <c r="F399" s="23">
        <v>632481.19339999999</v>
      </c>
      <c r="G399" s="22">
        <v>216</v>
      </c>
      <c r="H399" s="23">
        <v>580731.17000000004</v>
      </c>
      <c r="I399" s="116">
        <v>-0.141662436</v>
      </c>
      <c r="J399" s="116">
        <v>-0.144927536</v>
      </c>
      <c r="K399" s="116">
        <v>3.8185072000000001E-3</v>
      </c>
      <c r="L399" s="116">
        <v>-8.1820651999999994E-2</v>
      </c>
      <c r="M399" s="116">
        <v>-8.4745763000000002E-2</v>
      </c>
      <c r="N399" s="116">
        <v>3.1959546999999998E-3</v>
      </c>
      <c r="O399" s="24">
        <v>7.1579399999999996E-4</v>
      </c>
      <c r="P399" s="24">
        <v>-3.1268440000000002E-3</v>
      </c>
      <c r="Q399" s="24">
        <v>3.4373099999999998E-5</v>
      </c>
      <c r="R399" s="24">
        <v>8.6618000000000003E-5</v>
      </c>
    </row>
    <row r="400" spans="1:18" ht="22.5" x14ac:dyDescent="0.2">
      <c r="A400" s="13" t="s">
        <v>384</v>
      </c>
      <c r="B400" s="11" t="str">
        <f>VLOOKUP(A400,[2]Feuil1!$A$4:$B$2591,2,FALSE)</f>
        <v>Tumeurs malignes des oreilles, du nez, de la gorge ou de la bouche, niveau 3</v>
      </c>
      <c r="C400" s="22">
        <v>259</v>
      </c>
      <c r="D400" s="23">
        <v>1030197.0057</v>
      </c>
      <c r="E400" s="22">
        <v>209</v>
      </c>
      <c r="F400" s="23">
        <v>854868.5514</v>
      </c>
      <c r="G400" s="22">
        <v>249</v>
      </c>
      <c r="H400" s="23">
        <v>998211.56149999995</v>
      </c>
      <c r="I400" s="116">
        <v>-0.17018924899999999</v>
      </c>
      <c r="J400" s="116">
        <v>-0.19305019300000001</v>
      </c>
      <c r="K400" s="116">
        <v>2.8330069900000001E-2</v>
      </c>
      <c r="L400" s="116">
        <v>0.1676784224</v>
      </c>
      <c r="M400" s="116">
        <v>0.1913875598</v>
      </c>
      <c r="N400" s="116">
        <v>-1.9900441000000001E-2</v>
      </c>
      <c r="O400" s="24">
        <v>-1.4315879999999999E-3</v>
      </c>
      <c r="P400" s="24">
        <v>8.6610833000000005E-3</v>
      </c>
      <c r="Q400" s="24">
        <v>3.96246E-5</v>
      </c>
      <c r="R400" s="24">
        <v>1.4888670000000001E-4</v>
      </c>
    </row>
    <row r="401" spans="1:18" ht="22.5" x14ac:dyDescent="0.2">
      <c r="A401" s="13" t="s">
        <v>385</v>
      </c>
      <c r="B401" s="11" t="str">
        <f>VLOOKUP(A401,[2]Feuil1!$A$4:$B$2591,2,FALSE)</f>
        <v>Tumeurs malignes des oreilles, du nez, de la gorge ou de la bouche, niveau 4</v>
      </c>
      <c r="C401" s="22">
        <v>211</v>
      </c>
      <c r="D401" s="23">
        <v>1527685.6846</v>
      </c>
      <c r="E401" s="22">
        <v>208</v>
      </c>
      <c r="F401" s="23">
        <v>1515871.898</v>
      </c>
      <c r="G401" s="22">
        <v>231</v>
      </c>
      <c r="H401" s="23">
        <v>1636035.2265999999</v>
      </c>
      <c r="I401" s="116">
        <v>-7.7331259999999999E-3</v>
      </c>
      <c r="J401" s="116">
        <v>-1.4218009E-2</v>
      </c>
      <c r="K401" s="116">
        <v>6.5784149999999998E-3</v>
      </c>
      <c r="L401" s="116">
        <v>7.9270107699999995E-2</v>
      </c>
      <c r="M401" s="116">
        <v>0.1105769231</v>
      </c>
      <c r="N401" s="116">
        <v>-2.8189687000000001E-2</v>
      </c>
      <c r="O401" s="24">
        <v>-8.2316300000000002E-4</v>
      </c>
      <c r="P401" s="24">
        <v>7.2605187000000003E-3</v>
      </c>
      <c r="Q401" s="24">
        <v>3.6760100000000001E-5</v>
      </c>
      <c r="R401" s="24">
        <v>2.4402030000000001E-4</v>
      </c>
    </row>
    <row r="402" spans="1:18" ht="33.75" x14ac:dyDescent="0.2">
      <c r="A402" s="13" t="s">
        <v>386</v>
      </c>
      <c r="B402" s="11" t="str">
        <f>VLOOKUP(A402,[2]Feuil1!$A$4:$B$2591,2,FALSE)</f>
        <v>Tumeurs malignes des oreilles, du nez, de la gorge ou de la bouche, très courte durée</v>
      </c>
      <c r="C402" s="22">
        <v>324</v>
      </c>
      <c r="D402" s="23">
        <v>109256.739</v>
      </c>
      <c r="E402" s="22">
        <v>278</v>
      </c>
      <c r="F402" s="23">
        <v>93636.289000000004</v>
      </c>
      <c r="G402" s="22">
        <v>259</v>
      </c>
      <c r="H402" s="23">
        <v>87255.168999999994</v>
      </c>
      <c r="I402" s="116">
        <v>-0.142970128</v>
      </c>
      <c r="J402" s="116">
        <v>-0.14197530899999999</v>
      </c>
      <c r="K402" s="116">
        <v>-1.1594299999999999E-3</v>
      </c>
      <c r="L402" s="116">
        <v>-6.8147938000000005E-2</v>
      </c>
      <c r="M402" s="116">
        <v>-6.8345323999999999E-2</v>
      </c>
      <c r="N402" s="116">
        <v>2.1186600000000001E-4</v>
      </c>
      <c r="O402" s="24">
        <v>6.800043E-4</v>
      </c>
      <c r="P402" s="24">
        <v>-3.8556099999999998E-4</v>
      </c>
      <c r="Q402" s="24">
        <v>4.12159E-5</v>
      </c>
      <c r="R402" s="24">
        <v>1.30144E-5</v>
      </c>
    </row>
    <row r="403" spans="1:18" ht="33.75" x14ac:dyDescent="0.2">
      <c r="A403" s="13" t="s">
        <v>387</v>
      </c>
      <c r="B403" s="11" t="str">
        <f>VLOOKUP(A403,[2]Feuil1!$A$4:$B$2591,2,FALSE)</f>
        <v>Autres diagnostics portant sur les oreilles, le nez, la gorge ou la bouche, âge inférieur à 18 ans, niveau 1</v>
      </c>
      <c r="C403" s="22">
        <v>27</v>
      </c>
      <c r="D403" s="23">
        <v>12777.8585</v>
      </c>
      <c r="E403" s="22">
        <v>28</v>
      </c>
      <c r="F403" s="23">
        <v>13117.377899999999</v>
      </c>
      <c r="G403" s="22">
        <v>29</v>
      </c>
      <c r="H403" s="23">
        <v>13750.8146</v>
      </c>
      <c r="I403" s="116">
        <v>2.6570915600000002E-2</v>
      </c>
      <c r="J403" s="116">
        <v>3.7037037000000002E-2</v>
      </c>
      <c r="K403" s="116">
        <v>-1.0092331E-2</v>
      </c>
      <c r="L403" s="116">
        <v>4.8289887300000001E-2</v>
      </c>
      <c r="M403" s="116">
        <v>3.5714285700000001E-2</v>
      </c>
      <c r="N403" s="116">
        <v>1.21419601E-2</v>
      </c>
      <c r="O403" s="24">
        <v>-3.5790000000000001E-5</v>
      </c>
      <c r="P403" s="24">
        <v>3.8273599999999999E-5</v>
      </c>
      <c r="Q403" s="24">
        <v>4.6149096999999997E-6</v>
      </c>
      <c r="R403" s="24">
        <v>2.0509812999999999E-6</v>
      </c>
    </row>
    <row r="404" spans="1:18" ht="33.75" x14ac:dyDescent="0.2">
      <c r="A404" s="13" t="s">
        <v>388</v>
      </c>
      <c r="B404" s="11" t="str">
        <f>VLOOKUP(A404,[2]Feuil1!$A$4:$B$2591,2,FALSE)</f>
        <v>Autres diagnostics portant sur les oreilles, le nez, la gorge ou la bouche, âge inférieur à 18 ans, niveau 2</v>
      </c>
      <c r="C404" s="22">
        <v>5</v>
      </c>
      <c r="D404" s="23">
        <v>7347.9003000000002</v>
      </c>
      <c r="E404" s="22">
        <v>5</v>
      </c>
      <c r="F404" s="23">
        <v>7246.45</v>
      </c>
      <c r="G404" s="22">
        <v>5</v>
      </c>
      <c r="H404" s="23">
        <v>7347.9003000000002</v>
      </c>
      <c r="I404" s="116">
        <v>-1.3806706E-2</v>
      </c>
      <c r="J404" s="116">
        <v>0</v>
      </c>
      <c r="K404" s="116">
        <v>-1.3806706E-2</v>
      </c>
      <c r="L404" s="116">
        <v>1.4E-2</v>
      </c>
      <c r="M404" s="116">
        <v>0</v>
      </c>
      <c r="N404" s="116">
        <v>1.4E-2</v>
      </c>
      <c r="O404" s="24">
        <v>0</v>
      </c>
      <c r="P404" s="24">
        <v>6.1298384999999996E-6</v>
      </c>
      <c r="Q404" s="24">
        <v>7.9567407999999995E-7</v>
      </c>
      <c r="R404" s="24">
        <v>1.0959646000000001E-6</v>
      </c>
    </row>
    <row r="405" spans="1:18" ht="33.75" x14ac:dyDescent="0.2">
      <c r="A405" s="13" t="s">
        <v>389</v>
      </c>
      <c r="B405" s="11" t="str">
        <f>VLOOKUP(A405,[2]Feuil1!$A$4:$B$2591,2,FALSE)</f>
        <v>Autres diagnostics portant sur les oreilles, le nez, la gorge ou la bouche, âge inférieur à 18 ans, niveau 3</v>
      </c>
      <c r="C405" s="22">
        <v>1</v>
      </c>
      <c r="D405" s="23">
        <v>2504.2601</v>
      </c>
      <c r="E405" s="22">
        <v>2</v>
      </c>
      <c r="F405" s="23">
        <v>4680.8599999999997</v>
      </c>
      <c r="G405" s="22">
        <v>3</v>
      </c>
      <c r="H405" s="23">
        <v>7021.29</v>
      </c>
      <c r="I405" s="116">
        <v>0.86915887849999995</v>
      </c>
      <c r="J405" s="116">
        <v>1</v>
      </c>
      <c r="K405" s="116">
        <v>-6.5420561000000002E-2</v>
      </c>
      <c r="L405" s="116">
        <v>0.5</v>
      </c>
      <c r="M405" s="116">
        <v>0.5</v>
      </c>
      <c r="N405" s="116">
        <v>0</v>
      </c>
      <c r="O405" s="24">
        <v>-3.5790000000000001E-5</v>
      </c>
      <c r="P405" s="24">
        <v>1.414137E-4</v>
      </c>
      <c r="Q405" s="24">
        <v>4.7740445000000002E-7</v>
      </c>
      <c r="R405" s="24">
        <v>1.0472495000000001E-6</v>
      </c>
    </row>
    <row r="406" spans="1:18" ht="33.75" x14ac:dyDescent="0.2">
      <c r="A406" s="13" t="s">
        <v>390</v>
      </c>
      <c r="B406" s="11" t="str">
        <f>VLOOKUP(A406,[2]Feuil1!$A$4:$B$2591,2,FALSE)</f>
        <v>Autres diagnostics portant sur les oreilles, le nez, la gorge ou la bouche, âge inférieur à 18 ans, niveau 4</v>
      </c>
      <c r="C406" s="22" t="s">
        <v>3213</v>
      </c>
      <c r="D406" s="23" t="s">
        <v>3213</v>
      </c>
      <c r="E406" s="22">
        <v>1</v>
      </c>
      <c r="F406" s="23">
        <v>3747.06</v>
      </c>
      <c r="G406" s="22">
        <v>3</v>
      </c>
      <c r="H406" s="23">
        <v>11241.18</v>
      </c>
      <c r="I406" s="116" t="s">
        <v>3213</v>
      </c>
      <c r="J406" s="116" t="s">
        <v>3213</v>
      </c>
      <c r="K406" s="116" t="s">
        <v>3213</v>
      </c>
      <c r="L406" s="116">
        <v>2</v>
      </c>
      <c r="M406" s="116">
        <v>2</v>
      </c>
      <c r="N406" s="116">
        <v>0</v>
      </c>
      <c r="O406" s="24">
        <v>-7.1579E-5</v>
      </c>
      <c r="P406" s="24">
        <v>4.5281029999999999E-4</v>
      </c>
      <c r="Q406" s="24">
        <v>4.7740445000000002E-7</v>
      </c>
      <c r="R406" s="24">
        <v>1.6766606E-6</v>
      </c>
    </row>
    <row r="407" spans="1:18" ht="33.75" x14ac:dyDescent="0.2">
      <c r="A407" s="13" t="s">
        <v>391</v>
      </c>
      <c r="B407" s="11" t="str">
        <f>VLOOKUP(A407,[2]Feuil1!$A$4:$B$2591,2,FALSE)</f>
        <v>Autres diagnostics portant sur les oreilles, le nez, la gorge ou la bouche, âge inférieur à 18 ans, très courte durée</v>
      </c>
      <c r="C407" s="22">
        <v>461</v>
      </c>
      <c r="D407" s="23">
        <v>167671.3064</v>
      </c>
      <c r="E407" s="22">
        <v>457</v>
      </c>
      <c r="F407" s="23">
        <v>167310.1268</v>
      </c>
      <c r="G407" s="22">
        <v>394</v>
      </c>
      <c r="H407" s="23">
        <v>145176.4768</v>
      </c>
      <c r="I407" s="116">
        <v>-2.1540930000000002E-3</v>
      </c>
      <c r="J407" s="116">
        <v>-8.6767900000000002E-3</v>
      </c>
      <c r="K407" s="116">
        <v>6.5797879E-3</v>
      </c>
      <c r="L407" s="116">
        <v>-0.13229115499999999</v>
      </c>
      <c r="M407" s="116">
        <v>-0.13785558000000001</v>
      </c>
      <c r="N407" s="116">
        <v>6.4541674000000004E-3</v>
      </c>
      <c r="O407" s="24">
        <v>2.2547511000000002E-3</v>
      </c>
      <c r="P407" s="24">
        <v>-1.337361E-3</v>
      </c>
      <c r="Q407" s="24">
        <v>6.2699099999999997E-5</v>
      </c>
      <c r="R407" s="24">
        <v>2.1653599999999999E-5</v>
      </c>
    </row>
    <row r="408" spans="1:18" ht="33.75" x14ac:dyDescent="0.2">
      <c r="A408" s="13" t="s">
        <v>392</v>
      </c>
      <c r="B408" s="11" t="str">
        <f>VLOOKUP(A408,[2]Feuil1!$A$4:$B$2591,2,FALSE)</f>
        <v>Autres diagnostics portant sur les oreilles, le nez, la gorge ou la bouche, âge supérieur à 17 ans, niveau 1</v>
      </c>
      <c r="C408" s="22">
        <v>1228</v>
      </c>
      <c r="D408" s="23">
        <v>881365.13390000002</v>
      </c>
      <c r="E408" s="22">
        <v>1070</v>
      </c>
      <c r="F408" s="23">
        <v>774288.79429999995</v>
      </c>
      <c r="G408" s="22">
        <v>899</v>
      </c>
      <c r="H408" s="23">
        <v>645311.41760000004</v>
      </c>
      <c r="I408" s="116">
        <v>-0.12148919399999999</v>
      </c>
      <c r="J408" s="116">
        <v>-0.12866449499999999</v>
      </c>
      <c r="K408" s="116">
        <v>8.2348317000000004E-3</v>
      </c>
      <c r="L408" s="116">
        <v>-0.16657528499999999</v>
      </c>
      <c r="M408" s="116">
        <v>-0.15981308399999999</v>
      </c>
      <c r="N408" s="116">
        <v>-8.0484479999999997E-3</v>
      </c>
      <c r="O408" s="24">
        <v>6.1200387000000002E-3</v>
      </c>
      <c r="P408" s="24">
        <v>-7.7930819999999998E-3</v>
      </c>
      <c r="Q408" s="24">
        <v>1.4306219999999999E-4</v>
      </c>
      <c r="R408" s="24">
        <v>9.6250399999999996E-5</v>
      </c>
    </row>
    <row r="409" spans="1:18" ht="33.75" x14ac:dyDescent="0.2">
      <c r="A409" s="13" t="s">
        <v>393</v>
      </c>
      <c r="B409" s="11" t="str">
        <f>VLOOKUP(A409,[2]Feuil1!$A$4:$B$2591,2,FALSE)</f>
        <v>Autres diagnostics portant sur les oreilles, le nez, la gorge ou la bouche, âge supérieur à 17 ans, niveau 2</v>
      </c>
      <c r="C409" s="22">
        <v>154</v>
      </c>
      <c r="D409" s="23">
        <v>323756.66080000001</v>
      </c>
      <c r="E409" s="22">
        <v>147</v>
      </c>
      <c r="F409" s="23">
        <v>310145.16619999998</v>
      </c>
      <c r="G409" s="22">
        <v>153</v>
      </c>
      <c r="H409" s="23">
        <v>329573.3346</v>
      </c>
      <c r="I409" s="116">
        <v>-4.2042362E-2</v>
      </c>
      <c r="J409" s="116">
        <v>-4.5454544999999999E-2</v>
      </c>
      <c r="K409" s="116">
        <v>3.5746687999999999E-3</v>
      </c>
      <c r="L409" s="116">
        <v>6.2642176999999993E-2</v>
      </c>
      <c r="M409" s="116">
        <v>4.08163265E-2</v>
      </c>
      <c r="N409" s="116">
        <v>2.0969934799999999E-2</v>
      </c>
      <c r="O409" s="24">
        <v>-2.1473799999999999E-4</v>
      </c>
      <c r="P409" s="24">
        <v>1.1738904000000001E-3</v>
      </c>
      <c r="Q409" s="24">
        <v>2.43476E-5</v>
      </c>
      <c r="R409" s="24">
        <v>4.9156999999999997E-5</v>
      </c>
    </row>
    <row r="410" spans="1:18" ht="33.75" x14ac:dyDescent="0.2">
      <c r="A410" s="13" t="s">
        <v>394</v>
      </c>
      <c r="B410" s="11" t="str">
        <f>VLOOKUP(A410,[2]Feuil1!$A$4:$B$2591,2,FALSE)</f>
        <v>Autres diagnostics portant sur les oreilles, le nez, la gorge ou la bouche, âge supérieur à 17 ans, niveau 3</v>
      </c>
      <c r="C410" s="22">
        <v>61</v>
      </c>
      <c r="D410" s="23">
        <v>237336.7984</v>
      </c>
      <c r="E410" s="22">
        <v>66</v>
      </c>
      <c r="F410" s="23">
        <v>256947.2542</v>
      </c>
      <c r="G410" s="22">
        <v>82</v>
      </c>
      <c r="H410" s="23">
        <v>321812.60800000001</v>
      </c>
      <c r="I410" s="116">
        <v>8.2627118599999994E-2</v>
      </c>
      <c r="J410" s="116">
        <v>8.1967213100000005E-2</v>
      </c>
      <c r="K410" s="116">
        <v>6.0991270000000002E-4</v>
      </c>
      <c r="L410" s="116">
        <v>0.25244618400000002</v>
      </c>
      <c r="M410" s="116">
        <v>0.24242424239999999</v>
      </c>
      <c r="N410" s="116">
        <v>8.0664407E-3</v>
      </c>
      <c r="O410" s="24">
        <v>-5.7263500000000005E-4</v>
      </c>
      <c r="P410" s="24">
        <v>3.9192997999999996E-3</v>
      </c>
      <c r="Q410" s="24">
        <v>1.30491E-5</v>
      </c>
      <c r="R410" s="24">
        <v>4.79995E-5</v>
      </c>
    </row>
    <row r="411" spans="1:18" ht="33.75" x14ac:dyDescent="0.2">
      <c r="A411" s="13" t="s">
        <v>395</v>
      </c>
      <c r="B411" s="11" t="str">
        <f>VLOOKUP(A411,[2]Feuil1!$A$4:$B$2591,2,FALSE)</f>
        <v>Autres diagnostics portant sur les oreilles, le nez, la gorge ou la bouche, âge supérieur à 17 ans, niveau 4</v>
      </c>
      <c r="C411" s="22">
        <v>60</v>
      </c>
      <c r="D411" s="23">
        <v>338545.17540000001</v>
      </c>
      <c r="E411" s="22">
        <v>49</v>
      </c>
      <c r="F411" s="23">
        <v>278156.94780000002</v>
      </c>
      <c r="G411" s="22">
        <v>56</v>
      </c>
      <c r="H411" s="23">
        <v>317909.71960000001</v>
      </c>
      <c r="I411" s="116">
        <v>-0.17837568500000001</v>
      </c>
      <c r="J411" s="116">
        <v>-0.18333333299999999</v>
      </c>
      <c r="K411" s="116">
        <v>6.0705897000000002E-3</v>
      </c>
      <c r="L411" s="116">
        <v>0.1429148979</v>
      </c>
      <c r="M411" s="116">
        <v>0.14285714290000001</v>
      </c>
      <c r="N411" s="116">
        <v>5.0535699999999998E-5</v>
      </c>
      <c r="O411" s="24">
        <v>-2.5052800000000002E-4</v>
      </c>
      <c r="P411" s="24">
        <v>2.4019453000000001E-3</v>
      </c>
      <c r="Q411" s="24">
        <v>8.9115496999999996E-6</v>
      </c>
      <c r="R411" s="24">
        <v>4.7417299999999997E-5</v>
      </c>
    </row>
    <row r="412" spans="1:18" ht="33.75" x14ac:dyDescent="0.2">
      <c r="A412" s="13" t="s">
        <v>396</v>
      </c>
      <c r="B412" s="11" t="str">
        <f>VLOOKUP(A412,[2]Feuil1!$A$4:$B$2591,2,FALSE)</f>
        <v>Autres diagnostics portant sur les oreilles, le nez, la gorge ou la bouche, âge supérieur à 17 ans, très courte durée</v>
      </c>
      <c r="C412" s="22">
        <v>2747</v>
      </c>
      <c r="D412" s="23">
        <v>896772.56799999997</v>
      </c>
      <c r="E412" s="22">
        <v>2758</v>
      </c>
      <c r="F412" s="23">
        <v>904585.76179999998</v>
      </c>
      <c r="G412" s="22">
        <v>2609</v>
      </c>
      <c r="H412" s="23">
        <v>854223.005</v>
      </c>
      <c r="I412" s="116">
        <v>8.7125699999999993E-3</v>
      </c>
      <c r="J412" s="116">
        <v>4.0043683999999996E-3</v>
      </c>
      <c r="K412" s="116">
        <v>4.6894234E-3</v>
      </c>
      <c r="L412" s="116">
        <v>-5.5674939E-2</v>
      </c>
      <c r="M412" s="116">
        <v>-5.4024655999999997E-2</v>
      </c>
      <c r="N412" s="116">
        <v>-1.7445309999999999E-3</v>
      </c>
      <c r="O412" s="24">
        <v>5.3326653E-3</v>
      </c>
      <c r="P412" s="24">
        <v>-3.0430230000000002E-3</v>
      </c>
      <c r="Q412" s="24">
        <v>4.1518270000000002E-4</v>
      </c>
      <c r="R412" s="24">
        <v>1.274103E-4</v>
      </c>
    </row>
    <row r="413" spans="1:18" ht="45" x14ac:dyDescent="0.2">
      <c r="A413" s="13" t="s">
        <v>397</v>
      </c>
      <c r="B413" s="11" t="str">
        <f>VLOOKUP(A413,[2]Feuil1!$A$4:$B$2591,2,FALSE)</f>
        <v>Affections de la bouche et des dents sans certaines extractions, réparations ou prothèses dentaires, âge inférieur à 18 ans, niveau 1</v>
      </c>
      <c r="C413" s="22">
        <v>377</v>
      </c>
      <c r="D413" s="23">
        <v>200034.14799999999</v>
      </c>
      <c r="E413" s="22">
        <v>310</v>
      </c>
      <c r="F413" s="23">
        <v>163404.81200000001</v>
      </c>
      <c r="G413" s="22">
        <v>234</v>
      </c>
      <c r="H413" s="23">
        <v>117753.9715</v>
      </c>
      <c r="I413" s="116">
        <v>-0.183115415</v>
      </c>
      <c r="J413" s="116">
        <v>-0.17771883299999999</v>
      </c>
      <c r="K413" s="116">
        <v>-6.5629399999999997E-3</v>
      </c>
      <c r="L413" s="116">
        <v>-0.27937268199999998</v>
      </c>
      <c r="M413" s="116">
        <v>-0.24516129</v>
      </c>
      <c r="N413" s="116">
        <v>-4.5322782999999998E-2</v>
      </c>
      <c r="O413" s="24">
        <v>2.7200172E-3</v>
      </c>
      <c r="P413" s="24">
        <v>-2.758319E-3</v>
      </c>
      <c r="Q413" s="24">
        <v>3.7237499999999997E-5</v>
      </c>
      <c r="R413" s="24">
        <v>1.7563399999999999E-5</v>
      </c>
    </row>
    <row r="414" spans="1:18" ht="45" x14ac:dyDescent="0.2">
      <c r="A414" s="13" t="s">
        <v>398</v>
      </c>
      <c r="B414" s="11" t="str">
        <f>VLOOKUP(A414,[2]Feuil1!$A$4:$B$2591,2,FALSE)</f>
        <v>Affections de la bouche et des dents sans certaines extractions, réparations ou prothèses dentaires, âge inférieur à 18 ans, niveau 2</v>
      </c>
      <c r="C414" s="22">
        <v>2</v>
      </c>
      <c r="D414" s="23">
        <v>3303.8442</v>
      </c>
      <c r="E414" s="22">
        <v>8</v>
      </c>
      <c r="F414" s="23">
        <v>13103.652599999999</v>
      </c>
      <c r="G414" s="22">
        <v>4</v>
      </c>
      <c r="H414" s="23">
        <v>6384.24</v>
      </c>
      <c r="I414" s="116">
        <v>2.9661835749000001</v>
      </c>
      <c r="J414" s="116">
        <v>3</v>
      </c>
      <c r="K414" s="116">
        <v>-8.4541059999999994E-3</v>
      </c>
      <c r="L414" s="116">
        <v>-0.51278928099999999</v>
      </c>
      <c r="M414" s="116">
        <v>-0.5</v>
      </c>
      <c r="N414" s="116">
        <v>-2.5578562999999999E-2</v>
      </c>
      <c r="O414" s="24">
        <v>1.431588E-4</v>
      </c>
      <c r="P414" s="24">
        <v>-4.0600100000000002E-4</v>
      </c>
      <c r="Q414" s="24">
        <v>6.3653925999999997E-7</v>
      </c>
      <c r="R414" s="24">
        <v>9.5223134000000004E-7</v>
      </c>
    </row>
    <row r="415" spans="1:18" ht="45" x14ac:dyDescent="0.2">
      <c r="A415" s="13" t="s">
        <v>399</v>
      </c>
      <c r="B415" s="11" t="str">
        <f>VLOOKUP(A415,[2]Feuil1!$A$4:$B$2591,2,FALSE)</f>
        <v>Affections de la bouche et des dents sans certaines extractions, réparations ou prothèses dentaires, âge inférieur à 18 ans, très courte durée</v>
      </c>
      <c r="C415" s="22">
        <v>6172</v>
      </c>
      <c r="D415" s="23">
        <v>2333043.06</v>
      </c>
      <c r="E415" s="22">
        <v>6387</v>
      </c>
      <c r="F415" s="23">
        <v>2416553.969</v>
      </c>
      <c r="G415" s="22">
        <v>6468</v>
      </c>
      <c r="H415" s="23">
        <v>2441306.4279999998</v>
      </c>
      <c r="I415" s="116">
        <v>3.5794842600000001E-2</v>
      </c>
      <c r="J415" s="116">
        <v>3.4834737499999997E-2</v>
      </c>
      <c r="K415" s="116">
        <v>9.2778589999999996E-4</v>
      </c>
      <c r="L415" s="116">
        <v>1.0242874500000001E-2</v>
      </c>
      <c r="M415" s="116">
        <v>1.2682010299999999E-2</v>
      </c>
      <c r="N415" s="116">
        <v>-2.4085899999999999E-3</v>
      </c>
      <c r="O415" s="24">
        <v>-2.8989660000000002E-3</v>
      </c>
      <c r="P415" s="24">
        <v>1.4955951E-3</v>
      </c>
      <c r="Q415" s="24">
        <v>1.0292840000000001E-3</v>
      </c>
      <c r="R415" s="24">
        <v>3.641292E-4</v>
      </c>
    </row>
    <row r="416" spans="1:18" ht="45" x14ac:dyDescent="0.2">
      <c r="A416" s="13" t="s">
        <v>400</v>
      </c>
      <c r="B416" s="11" t="str">
        <f>VLOOKUP(A416,[2]Feuil1!$A$4:$B$2591,2,FALSE)</f>
        <v>Affections de la bouche et des dents sans certaines extractions, réparations ou prothèses dentaires, âge supérieur à 17 ans, niveau 1</v>
      </c>
      <c r="C416" s="22">
        <v>2293</v>
      </c>
      <c r="D416" s="23">
        <v>1337721.882</v>
      </c>
      <c r="E416" s="22">
        <v>2136</v>
      </c>
      <c r="F416" s="23">
        <v>1243360.9017</v>
      </c>
      <c r="G416" s="22">
        <v>1743</v>
      </c>
      <c r="H416" s="23">
        <v>1006630.9954</v>
      </c>
      <c r="I416" s="116">
        <v>-7.0538563999999998E-2</v>
      </c>
      <c r="J416" s="116">
        <v>-6.8469253999999993E-2</v>
      </c>
      <c r="K416" s="116">
        <v>-2.2214079999999998E-3</v>
      </c>
      <c r="L416" s="116">
        <v>-0.190395167</v>
      </c>
      <c r="M416" s="116">
        <v>-0.183988764</v>
      </c>
      <c r="N416" s="116">
        <v>-7.8508759999999997E-3</v>
      </c>
      <c r="O416" s="24">
        <v>1.4065352E-2</v>
      </c>
      <c r="P416" s="24">
        <v>-1.4303714E-2</v>
      </c>
      <c r="Q416" s="24">
        <v>2.7737200000000001E-4</v>
      </c>
      <c r="R416" s="24">
        <v>1.5014250000000001E-4</v>
      </c>
    </row>
    <row r="417" spans="1:18" ht="45" x14ac:dyDescent="0.2">
      <c r="A417" s="13" t="s">
        <v>401</v>
      </c>
      <c r="B417" s="11" t="str">
        <f>VLOOKUP(A417,[2]Feuil1!$A$4:$B$2591,2,FALSE)</f>
        <v>Affections de la bouche et des dents sans certaines extractions, réparations ou prothèses dentaires, âge supérieur à 17 ans, niveau 2</v>
      </c>
      <c r="C417" s="22">
        <v>219</v>
      </c>
      <c r="D417" s="23">
        <v>408439.79070000001</v>
      </c>
      <c r="E417" s="22">
        <v>226</v>
      </c>
      <c r="F417" s="23">
        <v>423783.82290000003</v>
      </c>
      <c r="G417" s="22">
        <v>232</v>
      </c>
      <c r="H417" s="23">
        <v>433174.30680000002</v>
      </c>
      <c r="I417" s="116">
        <v>3.7567427399999999E-2</v>
      </c>
      <c r="J417" s="116">
        <v>3.1963470299999998E-2</v>
      </c>
      <c r="K417" s="116">
        <v>5.4303831999999996E-3</v>
      </c>
      <c r="L417" s="116">
        <v>2.2158665300000002E-2</v>
      </c>
      <c r="M417" s="116">
        <v>2.65486726E-2</v>
      </c>
      <c r="N417" s="116">
        <v>-4.2764730000000003E-3</v>
      </c>
      <c r="O417" s="24">
        <v>-2.1473799999999999E-4</v>
      </c>
      <c r="P417" s="24">
        <v>5.6739259999999999E-4</v>
      </c>
      <c r="Q417" s="24">
        <v>3.6919299999999997E-5</v>
      </c>
      <c r="R417" s="24">
        <v>6.4609400000000005E-5</v>
      </c>
    </row>
    <row r="418" spans="1:18" ht="45" x14ac:dyDescent="0.2">
      <c r="A418" s="13" t="s">
        <v>402</v>
      </c>
      <c r="B418" s="11" t="str">
        <f>VLOOKUP(A418,[2]Feuil1!$A$4:$B$2591,2,FALSE)</f>
        <v>Affections de la bouche et des dents sans certaines extractions, réparations ou prothèses dentaires, âge supérieur à 17 ans, niveau 3</v>
      </c>
      <c r="C418" s="22">
        <v>116</v>
      </c>
      <c r="D418" s="23">
        <v>367713.46159999998</v>
      </c>
      <c r="E418" s="22">
        <v>139</v>
      </c>
      <c r="F418" s="23">
        <v>419724.8175</v>
      </c>
      <c r="G418" s="22">
        <v>122</v>
      </c>
      <c r="H418" s="23">
        <v>381187.3187</v>
      </c>
      <c r="I418" s="116">
        <v>0.14144534080000001</v>
      </c>
      <c r="J418" s="116">
        <v>0.19827586210000001</v>
      </c>
      <c r="K418" s="116">
        <v>-4.7426910000000003E-2</v>
      </c>
      <c r="L418" s="116">
        <v>-9.1816106999999994E-2</v>
      </c>
      <c r="M418" s="116">
        <v>-0.12230215799999999</v>
      </c>
      <c r="N418" s="116">
        <v>3.47341075E-2</v>
      </c>
      <c r="O418" s="24">
        <v>6.0842489999999997E-4</v>
      </c>
      <c r="P418" s="24">
        <v>-2.3285160000000001E-3</v>
      </c>
      <c r="Q418" s="24">
        <v>1.9414400000000002E-5</v>
      </c>
      <c r="R418" s="24">
        <v>5.6855399999999998E-5</v>
      </c>
    </row>
    <row r="419" spans="1:18" ht="45" x14ac:dyDescent="0.2">
      <c r="A419" s="13" t="s">
        <v>403</v>
      </c>
      <c r="B419" s="11" t="str">
        <f>VLOOKUP(A419,[2]Feuil1!$A$4:$B$2591,2,FALSE)</f>
        <v>Affections de la bouche et des dents sans certaines extractions, réparations ou prothèses dentaires, âge supérieur à 17 ans, niveau 4</v>
      </c>
      <c r="C419" s="22">
        <v>70</v>
      </c>
      <c r="D419" s="23">
        <v>336523.78080000001</v>
      </c>
      <c r="E419" s="22">
        <v>85</v>
      </c>
      <c r="F419" s="23">
        <v>403819.13160000002</v>
      </c>
      <c r="G419" s="22">
        <v>90</v>
      </c>
      <c r="H419" s="23">
        <v>434621.68560000003</v>
      </c>
      <c r="I419" s="116">
        <v>0.19997205139999999</v>
      </c>
      <c r="J419" s="116">
        <v>0.21428571430000001</v>
      </c>
      <c r="K419" s="116">
        <v>-1.1787722E-2</v>
      </c>
      <c r="L419" s="116">
        <v>7.6278094800000001E-2</v>
      </c>
      <c r="M419" s="116">
        <v>5.8823529399999998E-2</v>
      </c>
      <c r="N419" s="116">
        <v>1.6484867300000001E-2</v>
      </c>
      <c r="O419" s="24">
        <v>-1.7894800000000001E-4</v>
      </c>
      <c r="P419" s="24">
        <v>1.8611545E-3</v>
      </c>
      <c r="Q419" s="24">
        <v>1.43221E-5</v>
      </c>
      <c r="R419" s="24">
        <v>6.4825299999999997E-5</v>
      </c>
    </row>
    <row r="420" spans="1:18" ht="45" x14ac:dyDescent="0.2">
      <c r="A420" s="13" t="s">
        <v>404</v>
      </c>
      <c r="B420" s="11" t="str">
        <f>VLOOKUP(A420,[2]Feuil1!$A$4:$B$2591,2,FALSE)</f>
        <v>Affections de la bouche et des dents sans certaines extractions, réparations ou prothèses dentaires, âge supérieur à 17 ans, très courte durée</v>
      </c>
      <c r="C420" s="22">
        <v>10137</v>
      </c>
      <c r="D420" s="23">
        <v>3176811.8975</v>
      </c>
      <c r="E420" s="22">
        <v>10480</v>
      </c>
      <c r="F420" s="23">
        <v>3284319.2744999998</v>
      </c>
      <c r="G420" s="22">
        <v>10532</v>
      </c>
      <c r="H420" s="23">
        <v>3300515.2629999998</v>
      </c>
      <c r="I420" s="116">
        <v>3.3841278799999999E-2</v>
      </c>
      <c r="J420" s="116">
        <v>3.3836440799999999E-2</v>
      </c>
      <c r="K420" s="116">
        <v>4.6796583000000002E-6</v>
      </c>
      <c r="L420" s="116">
        <v>4.9313076000000004E-3</v>
      </c>
      <c r="M420" s="116">
        <v>4.9618320999999998E-3</v>
      </c>
      <c r="N420" s="116">
        <v>-3.0374000000000001E-5</v>
      </c>
      <c r="O420" s="24">
        <v>-1.8610639999999999E-3</v>
      </c>
      <c r="P420" s="24">
        <v>9.7859539999999999E-4</v>
      </c>
      <c r="Q420" s="24">
        <v>1.6760079000000001E-3</v>
      </c>
      <c r="R420" s="24">
        <v>4.922832E-4</v>
      </c>
    </row>
    <row r="421" spans="1:18" ht="33.75" x14ac:dyDescent="0.2">
      <c r="A421" s="13" t="s">
        <v>405</v>
      </c>
      <c r="B421" s="11" t="str">
        <f>VLOOKUP(A421,[2]Feuil1!$A$4:$B$2591,2,FALSE)</f>
        <v>Infections aigües sévères des voies aériennes supérieures, âge inférieur à 18 ans, niveau 1</v>
      </c>
      <c r="C421" s="22">
        <v>71</v>
      </c>
      <c r="D421" s="23">
        <v>35553.171600000001</v>
      </c>
      <c r="E421" s="22">
        <v>79</v>
      </c>
      <c r="F421" s="23">
        <v>39276.008999999998</v>
      </c>
      <c r="G421" s="22">
        <v>57</v>
      </c>
      <c r="H421" s="23">
        <v>28550.227500000001</v>
      </c>
      <c r="I421" s="116">
        <v>0.1047118227</v>
      </c>
      <c r="J421" s="116">
        <v>0.11267605629999999</v>
      </c>
      <c r="K421" s="116">
        <v>-7.1577289999999998E-3</v>
      </c>
      <c r="L421" s="116">
        <v>-0.27308735699999998</v>
      </c>
      <c r="M421" s="116">
        <v>-0.278481013</v>
      </c>
      <c r="N421" s="116">
        <v>7.4754171999999999E-3</v>
      </c>
      <c r="O421" s="24">
        <v>7.8737339999999999E-4</v>
      </c>
      <c r="P421" s="24">
        <v>-6.48074E-4</v>
      </c>
      <c r="Q421" s="24">
        <v>9.0706845000000003E-6</v>
      </c>
      <c r="R421" s="24">
        <v>4.2583646000000001E-6</v>
      </c>
    </row>
    <row r="422" spans="1:18" ht="33.75" x14ac:dyDescent="0.2">
      <c r="A422" s="13" t="s">
        <v>406</v>
      </c>
      <c r="B422" s="11" t="str">
        <f>VLOOKUP(A422,[2]Feuil1!$A$4:$B$2591,2,FALSE)</f>
        <v>Infections aigües sévères des voies aériennes supérieures, âge inférieur à 18 ans, niveau 2</v>
      </c>
      <c r="C422" s="22">
        <v>3</v>
      </c>
      <c r="D422" s="23">
        <v>2457.7806</v>
      </c>
      <c r="E422" s="22" t="s">
        <v>3213</v>
      </c>
      <c r="F422" s="23" t="s">
        <v>3213</v>
      </c>
      <c r="G422" s="22">
        <v>1</v>
      </c>
      <c r="H422" s="23">
        <v>856.62059999999997</v>
      </c>
      <c r="I422" s="116" t="s">
        <v>3213</v>
      </c>
      <c r="J422" s="116" t="s">
        <v>3213</v>
      </c>
      <c r="K422" s="116" t="s">
        <v>3213</v>
      </c>
      <c r="L422" s="116" t="s">
        <v>3213</v>
      </c>
      <c r="M422" s="116" t="s">
        <v>3213</v>
      </c>
      <c r="N422" s="116" t="s">
        <v>3213</v>
      </c>
      <c r="O422" s="24" t="s">
        <v>3213</v>
      </c>
      <c r="P422" s="24" t="s">
        <v>3213</v>
      </c>
      <c r="Q422" s="24">
        <v>1.5913482000000001E-7</v>
      </c>
      <c r="R422" s="24">
        <v>1.2776791E-7</v>
      </c>
    </row>
    <row r="423" spans="1:18" ht="33.75" x14ac:dyDescent="0.2">
      <c r="A423" s="13" t="s">
        <v>407</v>
      </c>
      <c r="B423" s="11" t="str">
        <f>VLOOKUP(A423,[2]Feuil1!$A$4:$B$2591,2,FALSE)</f>
        <v>Infections aigües sévères des voies aériennes supérieures, âge supérieur à 17 ans, niveau 1</v>
      </c>
      <c r="C423" s="22">
        <v>719</v>
      </c>
      <c r="D423" s="23">
        <v>389566.92959999997</v>
      </c>
      <c r="E423" s="22">
        <v>657</v>
      </c>
      <c r="F423" s="23">
        <v>348804.27720000001</v>
      </c>
      <c r="G423" s="22">
        <v>699</v>
      </c>
      <c r="H423" s="23">
        <v>371319.32439999998</v>
      </c>
      <c r="I423" s="116">
        <v>-0.10463581299999999</v>
      </c>
      <c r="J423" s="116">
        <v>-8.6230875999999998E-2</v>
      </c>
      <c r="K423" s="116">
        <v>-2.0141780000000001E-2</v>
      </c>
      <c r="L423" s="116">
        <v>6.4549229099999994E-2</v>
      </c>
      <c r="M423" s="116">
        <v>6.3926940599999996E-2</v>
      </c>
      <c r="N423" s="116">
        <v>5.8489770000000004E-4</v>
      </c>
      <c r="O423" s="24">
        <v>-1.5031669999999999E-3</v>
      </c>
      <c r="P423" s="24">
        <v>1.3604061E-3</v>
      </c>
      <c r="Q423" s="24">
        <v>1.112352E-4</v>
      </c>
      <c r="R423" s="24">
        <v>5.5383600000000003E-5</v>
      </c>
    </row>
    <row r="424" spans="1:18" ht="33.75" x14ac:dyDescent="0.2">
      <c r="A424" s="13" t="s">
        <v>408</v>
      </c>
      <c r="B424" s="11" t="str">
        <f>VLOOKUP(A424,[2]Feuil1!$A$4:$B$2591,2,FALSE)</f>
        <v>Infections aigües sévères des voies aériennes supérieures, âge supérieur à 17 ans, niveau 2</v>
      </c>
      <c r="C424" s="22">
        <v>40</v>
      </c>
      <c r="D424" s="23">
        <v>68334.805500000002</v>
      </c>
      <c r="E424" s="22">
        <v>32</v>
      </c>
      <c r="F424" s="23">
        <v>53094.5844</v>
      </c>
      <c r="G424" s="22">
        <v>31</v>
      </c>
      <c r="H424" s="23">
        <v>51808.157800000001</v>
      </c>
      <c r="I424" s="116">
        <v>-0.22302282100000001</v>
      </c>
      <c r="J424" s="116">
        <v>-0.2</v>
      </c>
      <c r="K424" s="116">
        <v>-2.8778525999999999E-2</v>
      </c>
      <c r="L424" s="116">
        <v>-2.4228961E-2</v>
      </c>
      <c r="M424" s="116">
        <v>-3.125E-2</v>
      </c>
      <c r="N424" s="116">
        <v>7.2475244000000001E-3</v>
      </c>
      <c r="O424" s="24">
        <v>3.5789700000000001E-5</v>
      </c>
      <c r="P424" s="24">
        <v>-7.7729000000000001E-5</v>
      </c>
      <c r="Q424" s="24">
        <v>4.9331793000000003E-6</v>
      </c>
      <c r="R424" s="24">
        <v>7.7273647999999993E-6</v>
      </c>
    </row>
    <row r="425" spans="1:18" ht="33.75" x14ac:dyDescent="0.2">
      <c r="A425" s="13" t="s">
        <v>409</v>
      </c>
      <c r="B425" s="11" t="str">
        <f>VLOOKUP(A425,[2]Feuil1!$A$4:$B$2591,2,FALSE)</f>
        <v>Infections aigües sévères des voies aériennes supérieures, âge supérieur à 17 ans, niveau 3</v>
      </c>
      <c r="C425" s="22">
        <v>12</v>
      </c>
      <c r="D425" s="23">
        <v>32131.787799999998</v>
      </c>
      <c r="E425" s="22">
        <v>8</v>
      </c>
      <c r="F425" s="23">
        <v>21359.4339</v>
      </c>
      <c r="G425" s="22">
        <v>19</v>
      </c>
      <c r="H425" s="23">
        <v>50659.177799999998</v>
      </c>
      <c r="I425" s="116">
        <v>-0.33525535400000001</v>
      </c>
      <c r="J425" s="116">
        <v>-0.33333333300000001</v>
      </c>
      <c r="K425" s="116">
        <v>-2.8830309999999999E-3</v>
      </c>
      <c r="L425" s="116">
        <v>1.3717472119</v>
      </c>
      <c r="M425" s="116">
        <v>1.375</v>
      </c>
      <c r="N425" s="116">
        <v>-1.3695949999999999E-3</v>
      </c>
      <c r="O425" s="24">
        <v>-3.9368699999999999E-4</v>
      </c>
      <c r="P425" s="24">
        <v>1.7703516000000001E-3</v>
      </c>
      <c r="Q425" s="24">
        <v>3.0235614999999998E-6</v>
      </c>
      <c r="R425" s="24">
        <v>7.5559905E-6</v>
      </c>
    </row>
    <row r="426" spans="1:18" ht="33.75" x14ac:dyDescent="0.2">
      <c r="A426" s="13" t="s">
        <v>410</v>
      </c>
      <c r="B426" s="11" t="str">
        <f>VLOOKUP(A426,[2]Feuil1!$A$4:$B$2591,2,FALSE)</f>
        <v>Infections aigües sévères des voies aériennes supérieures, âge supérieur à 17 ans, niveau 4</v>
      </c>
      <c r="C426" s="22">
        <v>8</v>
      </c>
      <c r="D426" s="23">
        <v>34493.331400000003</v>
      </c>
      <c r="E426" s="22">
        <v>7</v>
      </c>
      <c r="F426" s="23">
        <v>29959.1957</v>
      </c>
      <c r="G426" s="22">
        <v>7</v>
      </c>
      <c r="H426" s="23">
        <v>30255.821400000001</v>
      </c>
      <c r="I426" s="116">
        <v>-0.13144963100000001</v>
      </c>
      <c r="J426" s="116">
        <v>-0.125</v>
      </c>
      <c r="K426" s="116">
        <v>-7.3710069999999997E-3</v>
      </c>
      <c r="L426" s="116">
        <v>9.9009900999999997E-3</v>
      </c>
      <c r="M426" s="116">
        <v>0</v>
      </c>
      <c r="N426" s="116">
        <v>9.9009900999999997E-3</v>
      </c>
      <c r="O426" s="24">
        <v>0</v>
      </c>
      <c r="P426" s="24">
        <v>1.79227E-5</v>
      </c>
      <c r="Q426" s="24">
        <v>1.1139437E-6</v>
      </c>
      <c r="R426" s="24">
        <v>4.5127597000000002E-6</v>
      </c>
    </row>
    <row r="427" spans="1:18" ht="22.5" x14ac:dyDescent="0.2">
      <c r="A427" s="13" t="s">
        <v>411</v>
      </c>
      <c r="B427" s="11" t="str">
        <f>VLOOKUP(A427,[2]Feuil1!$A$4:$B$2591,2,FALSE)</f>
        <v>Explorations et surveillance pour affections ORL</v>
      </c>
      <c r="C427" s="22">
        <v>409</v>
      </c>
      <c r="D427" s="23">
        <v>248618.91</v>
      </c>
      <c r="E427" s="22">
        <v>395</v>
      </c>
      <c r="F427" s="23">
        <v>222238.9872</v>
      </c>
      <c r="G427" s="22">
        <v>346</v>
      </c>
      <c r="H427" s="23">
        <v>197252.29949999999</v>
      </c>
      <c r="I427" s="116">
        <v>-0.106105858</v>
      </c>
      <c r="J427" s="116">
        <v>-3.4229829000000003E-2</v>
      </c>
      <c r="K427" s="116">
        <v>-7.4423534E-2</v>
      </c>
      <c r="L427" s="116">
        <v>-0.112431613</v>
      </c>
      <c r="M427" s="116">
        <v>-0.12405063299999999</v>
      </c>
      <c r="N427" s="116">
        <v>1.3264488600000001E-2</v>
      </c>
      <c r="O427" s="24">
        <v>1.7536953000000001E-3</v>
      </c>
      <c r="P427" s="24">
        <v>-1.509748E-3</v>
      </c>
      <c r="Q427" s="24">
        <v>5.5060599999999999E-5</v>
      </c>
      <c r="R427" s="24">
        <v>2.9420900000000002E-5</v>
      </c>
    </row>
    <row r="428" spans="1:18" ht="22.5" x14ac:dyDescent="0.2">
      <c r="A428" s="13" t="s">
        <v>412</v>
      </c>
      <c r="B428" s="11" t="str">
        <f>VLOOKUP(A428,[2]Feuil1!$A$4:$B$2591,2,FALSE)</f>
        <v>Symptômes et autres recours aux soins de la CMD 03, très courte durée</v>
      </c>
      <c r="C428" s="22">
        <v>483</v>
      </c>
      <c r="D428" s="23">
        <v>133533.55439999999</v>
      </c>
      <c r="E428" s="22">
        <v>523</v>
      </c>
      <c r="F428" s="23">
        <v>144483.16440000001</v>
      </c>
      <c r="G428" s="22">
        <v>431</v>
      </c>
      <c r="H428" s="23">
        <v>118820.2948</v>
      </c>
      <c r="I428" s="116">
        <v>8.19989406E-2</v>
      </c>
      <c r="J428" s="116">
        <v>8.2815735000000001E-2</v>
      </c>
      <c r="K428" s="116">
        <v>-7.5432400000000001E-4</v>
      </c>
      <c r="L428" s="116">
        <v>-0.17761840800000001</v>
      </c>
      <c r="M428" s="116">
        <v>-0.175908222</v>
      </c>
      <c r="N428" s="116">
        <v>-2.0752370000000002E-3</v>
      </c>
      <c r="O428" s="24">
        <v>3.2926524000000002E-3</v>
      </c>
      <c r="P428" s="24">
        <v>-1.5506039999999999E-3</v>
      </c>
      <c r="Q428" s="24">
        <v>6.8587100000000006E-5</v>
      </c>
      <c r="R428" s="24">
        <v>1.7722499999999998E-5</v>
      </c>
    </row>
    <row r="429" spans="1:18" ht="22.5" x14ac:dyDescent="0.2">
      <c r="A429" s="13" t="s">
        <v>413</v>
      </c>
      <c r="B429" s="11" t="str">
        <f>VLOOKUP(A429,[2]Feuil1!$A$4:$B$2591,2,FALSE)</f>
        <v>Symptômes et autres recours aux soins de la CMD 03</v>
      </c>
      <c r="C429" s="22">
        <v>710</v>
      </c>
      <c r="D429" s="23">
        <v>671262.84149999998</v>
      </c>
      <c r="E429" s="22">
        <v>562</v>
      </c>
      <c r="F429" s="23">
        <v>524282.25650000002</v>
      </c>
      <c r="G429" s="22">
        <v>479</v>
      </c>
      <c r="H429" s="23">
        <v>451707.79470000003</v>
      </c>
      <c r="I429" s="116">
        <v>-0.218961301</v>
      </c>
      <c r="J429" s="116">
        <v>-0.20845070399999999</v>
      </c>
      <c r="K429" s="116">
        <v>-1.3278511999999999E-2</v>
      </c>
      <c r="L429" s="116">
        <v>-0.13842631699999999</v>
      </c>
      <c r="M429" s="116">
        <v>-0.14768683299999999</v>
      </c>
      <c r="N429" s="116">
        <v>1.08651563E-2</v>
      </c>
      <c r="O429" s="24">
        <v>2.9705450999999998E-3</v>
      </c>
      <c r="P429" s="24">
        <v>-4.3851000000000003E-3</v>
      </c>
      <c r="Q429" s="24">
        <v>7.6225599999999997E-5</v>
      </c>
      <c r="R429" s="24">
        <v>6.7373799999999995E-5</v>
      </c>
    </row>
    <row r="430" spans="1:18" ht="22.5" x14ac:dyDescent="0.2">
      <c r="A430" s="13" t="s">
        <v>414</v>
      </c>
      <c r="B430" s="11" t="str">
        <f>VLOOKUP(A430,[2]Feuil1!$A$4:$B$2591,2,FALSE)</f>
        <v>Interventions majeures sur le thorax, niveau 1</v>
      </c>
      <c r="C430" s="22">
        <v>2663</v>
      </c>
      <c r="D430" s="23">
        <v>8885242.2733999994</v>
      </c>
      <c r="E430" s="22">
        <v>2650</v>
      </c>
      <c r="F430" s="23">
        <v>8791160.0392000005</v>
      </c>
      <c r="G430" s="22">
        <v>2432</v>
      </c>
      <c r="H430" s="23">
        <v>8080865.5115999999</v>
      </c>
      <c r="I430" s="116">
        <v>-1.0588594999999999E-2</v>
      </c>
      <c r="J430" s="116">
        <v>-4.8817119999999999E-3</v>
      </c>
      <c r="K430" s="116">
        <v>-5.734879E-3</v>
      </c>
      <c r="L430" s="116">
        <v>-8.0796451000000005E-2</v>
      </c>
      <c r="M430" s="116">
        <v>-8.2264150999999994E-2</v>
      </c>
      <c r="N430" s="116">
        <v>1.5992623000000001E-3</v>
      </c>
      <c r="O430" s="24">
        <v>7.8021545000000001E-3</v>
      </c>
      <c r="P430" s="24">
        <v>-4.2917474999999997E-2</v>
      </c>
      <c r="Q430" s="24">
        <v>3.8701589999999998E-4</v>
      </c>
      <c r="R430" s="24">
        <v>1.2052889E-3</v>
      </c>
    </row>
    <row r="431" spans="1:18" ht="22.5" x14ac:dyDescent="0.2">
      <c r="A431" s="13" t="s">
        <v>415</v>
      </c>
      <c r="B431" s="11" t="str">
        <f>VLOOKUP(A431,[2]Feuil1!$A$4:$B$2591,2,FALSE)</f>
        <v>Interventions majeures sur le thorax, niveau 2</v>
      </c>
      <c r="C431" s="22">
        <v>2756</v>
      </c>
      <c r="D431" s="23">
        <v>13530566.516000001</v>
      </c>
      <c r="E431" s="22">
        <v>2873</v>
      </c>
      <c r="F431" s="23">
        <v>14071933.516000001</v>
      </c>
      <c r="G431" s="22">
        <v>2973</v>
      </c>
      <c r="H431" s="23">
        <v>14516334.089</v>
      </c>
      <c r="I431" s="116">
        <v>4.0010667700000002E-2</v>
      </c>
      <c r="J431" s="116">
        <v>4.24528302E-2</v>
      </c>
      <c r="K431" s="116">
        <v>-2.3427080000000002E-3</v>
      </c>
      <c r="L431" s="116">
        <v>3.1580633300000001E-2</v>
      </c>
      <c r="M431" s="116">
        <v>3.4806822100000002E-2</v>
      </c>
      <c r="N431" s="116">
        <v>-3.1176730000000001E-3</v>
      </c>
      <c r="O431" s="24">
        <v>-3.5789699999999999E-3</v>
      </c>
      <c r="P431" s="24">
        <v>2.6851608499999999E-2</v>
      </c>
      <c r="Q431" s="24">
        <v>4.7310780000000001E-4</v>
      </c>
      <c r="R431" s="24">
        <v>2.1651611000000001E-3</v>
      </c>
    </row>
    <row r="432" spans="1:18" ht="22.5" x14ac:dyDescent="0.2">
      <c r="A432" s="13" t="s">
        <v>416</v>
      </c>
      <c r="B432" s="11" t="str">
        <f>VLOOKUP(A432,[2]Feuil1!$A$4:$B$2591,2,FALSE)</f>
        <v>Interventions majeures sur le thorax, niveau 3</v>
      </c>
      <c r="C432" s="22">
        <v>809</v>
      </c>
      <c r="D432" s="23">
        <v>5175697.8278999999</v>
      </c>
      <c r="E432" s="22">
        <v>894</v>
      </c>
      <c r="F432" s="23">
        <v>5708476.1410999997</v>
      </c>
      <c r="G432" s="22">
        <v>895</v>
      </c>
      <c r="H432" s="23">
        <v>5695569.1465999996</v>
      </c>
      <c r="I432" s="116">
        <v>0.1029384502</v>
      </c>
      <c r="J432" s="116">
        <v>0.10506798520000001</v>
      </c>
      <c r="K432" s="116">
        <v>-1.927062E-3</v>
      </c>
      <c r="L432" s="116">
        <v>-2.261023E-3</v>
      </c>
      <c r="M432" s="116">
        <v>1.1185682E-3</v>
      </c>
      <c r="N432" s="116">
        <v>-3.3758149999999999E-3</v>
      </c>
      <c r="O432" s="24">
        <v>-3.5790000000000001E-5</v>
      </c>
      <c r="P432" s="24">
        <v>-7.7986699999999995E-4</v>
      </c>
      <c r="Q432" s="24">
        <v>1.424257E-4</v>
      </c>
      <c r="R432" s="24">
        <v>8.495137E-4</v>
      </c>
    </row>
    <row r="433" spans="1:18" ht="22.5" x14ac:dyDescent="0.2">
      <c r="A433" s="13" t="s">
        <v>417</v>
      </c>
      <c r="B433" s="11" t="str">
        <f>VLOOKUP(A433,[2]Feuil1!$A$4:$B$2591,2,FALSE)</f>
        <v>Interventions majeures sur le thorax, niveau 4</v>
      </c>
      <c r="C433" s="22">
        <v>479</v>
      </c>
      <c r="D433" s="23">
        <v>5010758.2766000004</v>
      </c>
      <c r="E433" s="22">
        <v>490</v>
      </c>
      <c r="F433" s="23">
        <v>5107297.1023000004</v>
      </c>
      <c r="G433" s="22">
        <v>497</v>
      </c>
      <c r="H433" s="23">
        <v>5104000.6727999998</v>
      </c>
      <c r="I433" s="116">
        <v>1.9266310700000001E-2</v>
      </c>
      <c r="J433" s="116">
        <v>2.2964509399999999E-2</v>
      </c>
      <c r="K433" s="116">
        <v>-3.6151780000000001E-3</v>
      </c>
      <c r="L433" s="116">
        <v>-6.4543499999999998E-4</v>
      </c>
      <c r="M433" s="116">
        <v>1.42857143E-2</v>
      </c>
      <c r="N433" s="116">
        <v>-1.4720852E-2</v>
      </c>
      <c r="O433" s="24">
        <v>-2.5052800000000002E-4</v>
      </c>
      <c r="P433" s="24">
        <v>-1.9917700000000001E-4</v>
      </c>
      <c r="Q433" s="24">
        <v>7.9090000000000003E-5</v>
      </c>
      <c r="R433" s="24">
        <v>7.6127919999999997E-4</v>
      </c>
    </row>
    <row r="434" spans="1:18" ht="22.5" x14ac:dyDescent="0.2">
      <c r="A434" s="13" t="s">
        <v>418</v>
      </c>
      <c r="B434" s="11" t="str">
        <f>VLOOKUP(A434,[2]Feuil1!$A$4:$B$2591,2,FALSE)</f>
        <v>Autres interventions chirurgicales sur le système respiratoire, niveau 1</v>
      </c>
      <c r="C434" s="22">
        <v>789</v>
      </c>
      <c r="D434" s="23">
        <v>761063.27</v>
      </c>
      <c r="E434" s="22">
        <v>776</v>
      </c>
      <c r="F434" s="23">
        <v>747675.43180000002</v>
      </c>
      <c r="G434" s="22">
        <v>730</v>
      </c>
      <c r="H434" s="23">
        <v>703501.29520000005</v>
      </c>
      <c r="I434" s="116">
        <v>-1.7590966E-2</v>
      </c>
      <c r="J434" s="116">
        <v>-1.6476553000000001E-2</v>
      </c>
      <c r="K434" s="116">
        <v>-1.133083E-3</v>
      </c>
      <c r="L434" s="116">
        <v>-5.9081968999999998E-2</v>
      </c>
      <c r="M434" s="116">
        <v>-5.9278351E-2</v>
      </c>
      <c r="N434" s="116">
        <v>2.0875639999999999E-4</v>
      </c>
      <c r="O434" s="24">
        <v>1.6463262000000001E-3</v>
      </c>
      <c r="P434" s="24">
        <v>-2.669093E-3</v>
      </c>
      <c r="Q434" s="24">
        <v>1.161684E-4</v>
      </c>
      <c r="R434" s="24">
        <v>1.049296E-4</v>
      </c>
    </row>
    <row r="435" spans="1:18" ht="22.5" x14ac:dyDescent="0.2">
      <c r="A435" s="13" t="s">
        <v>419</v>
      </c>
      <c r="B435" s="11" t="str">
        <f>VLOOKUP(A435,[2]Feuil1!$A$4:$B$2591,2,FALSE)</f>
        <v>Autres interventions chirurgicales sur le système respiratoire, niveau 2</v>
      </c>
      <c r="C435" s="22">
        <v>130</v>
      </c>
      <c r="D435" s="23">
        <v>199357.77600000001</v>
      </c>
      <c r="E435" s="22">
        <v>151</v>
      </c>
      <c r="F435" s="23">
        <v>230727.264</v>
      </c>
      <c r="G435" s="22">
        <v>124</v>
      </c>
      <c r="H435" s="23">
        <v>189107.592</v>
      </c>
      <c r="I435" s="116">
        <v>0.15735271849999999</v>
      </c>
      <c r="J435" s="116">
        <v>0.16153846150000001</v>
      </c>
      <c r="K435" s="116">
        <v>-3.6036200000000001E-3</v>
      </c>
      <c r="L435" s="116">
        <v>-0.180384716</v>
      </c>
      <c r="M435" s="116">
        <v>-0.17880794699999999</v>
      </c>
      <c r="N435" s="116">
        <v>-1.9200980000000001E-3</v>
      </c>
      <c r="O435" s="24">
        <v>9.663219E-4</v>
      </c>
      <c r="P435" s="24">
        <v>-2.5147469999999999E-3</v>
      </c>
      <c r="Q435" s="24">
        <v>1.9732700000000002E-5</v>
      </c>
      <c r="R435" s="24">
        <v>2.8206000000000001E-5</v>
      </c>
    </row>
    <row r="436" spans="1:18" ht="22.5" x14ac:dyDescent="0.2">
      <c r="A436" s="13" t="s">
        <v>420</v>
      </c>
      <c r="B436" s="11" t="str">
        <f>VLOOKUP(A436,[2]Feuil1!$A$4:$B$2591,2,FALSE)</f>
        <v>Autres interventions chirurgicales sur le système respiratoire, niveau 3</v>
      </c>
      <c r="C436" s="22">
        <v>75</v>
      </c>
      <c r="D436" s="23">
        <v>163550.4994</v>
      </c>
      <c r="E436" s="22">
        <v>66</v>
      </c>
      <c r="F436" s="23">
        <v>137398.31719999999</v>
      </c>
      <c r="G436" s="22">
        <v>73</v>
      </c>
      <c r="H436" s="23">
        <v>159396.05619999999</v>
      </c>
      <c r="I436" s="116">
        <v>-0.15990279600000001</v>
      </c>
      <c r="J436" s="116">
        <v>-0.12</v>
      </c>
      <c r="K436" s="116">
        <v>-4.5344086999999998E-2</v>
      </c>
      <c r="L436" s="116">
        <v>0.16010195360000001</v>
      </c>
      <c r="M436" s="116">
        <v>0.1060606061</v>
      </c>
      <c r="N436" s="116">
        <v>4.8859300500000001E-2</v>
      </c>
      <c r="O436" s="24">
        <v>-2.5052800000000002E-4</v>
      </c>
      <c r="P436" s="24">
        <v>1.3291492E-3</v>
      </c>
      <c r="Q436" s="24">
        <v>1.16168E-5</v>
      </c>
      <c r="R436" s="24">
        <v>2.3774500000000001E-5</v>
      </c>
    </row>
    <row r="437" spans="1:18" ht="22.5" x14ac:dyDescent="0.2">
      <c r="A437" s="13" t="s">
        <v>421</v>
      </c>
      <c r="B437" s="11" t="str">
        <f>VLOOKUP(A437,[2]Feuil1!$A$4:$B$2591,2,FALSE)</f>
        <v>Autres interventions chirurgicales sur le système respiratoire, niveau 4</v>
      </c>
      <c r="C437" s="22">
        <v>53</v>
      </c>
      <c r="D437" s="23">
        <v>187960.592</v>
      </c>
      <c r="E437" s="22">
        <v>67</v>
      </c>
      <c r="F437" s="23">
        <v>227826.40779999999</v>
      </c>
      <c r="G437" s="22">
        <v>56</v>
      </c>
      <c r="H437" s="23">
        <v>188957.97169999999</v>
      </c>
      <c r="I437" s="116">
        <v>0.2120966708</v>
      </c>
      <c r="J437" s="116">
        <v>0.2641509434</v>
      </c>
      <c r="K437" s="116">
        <v>-4.117726E-2</v>
      </c>
      <c r="L437" s="116">
        <v>-0.170605491</v>
      </c>
      <c r="M437" s="116">
        <v>-0.16417910399999999</v>
      </c>
      <c r="N437" s="116">
        <v>-7.6887120000000003E-3</v>
      </c>
      <c r="O437" s="24">
        <v>3.9368669999999999E-4</v>
      </c>
      <c r="P437" s="24">
        <v>-2.3485120000000001E-3</v>
      </c>
      <c r="Q437" s="24">
        <v>8.9115496999999996E-6</v>
      </c>
      <c r="R437" s="24">
        <v>2.8183699999999999E-5</v>
      </c>
    </row>
    <row r="438" spans="1:18" ht="22.5" x14ac:dyDescent="0.2">
      <c r="A438" s="13" t="s">
        <v>422</v>
      </c>
      <c r="B438" s="11" t="str">
        <f>VLOOKUP(A438,[2]Feuil1!$A$4:$B$2591,2,FALSE)</f>
        <v>Interventions sous thoracoscopie, niveau 1</v>
      </c>
      <c r="C438" s="22">
        <v>1928</v>
      </c>
      <c r="D438" s="23">
        <v>4695196.9371999996</v>
      </c>
      <c r="E438" s="22">
        <v>1796</v>
      </c>
      <c r="F438" s="23">
        <v>4354577.1299000001</v>
      </c>
      <c r="G438" s="22">
        <v>1721</v>
      </c>
      <c r="H438" s="23">
        <v>4147116.5693999999</v>
      </c>
      <c r="I438" s="116">
        <v>-7.2546437000000005E-2</v>
      </c>
      <c r="J438" s="116">
        <v>-6.8464730000000001E-2</v>
      </c>
      <c r="K438" s="116">
        <v>-4.3816979999999998E-3</v>
      </c>
      <c r="L438" s="116">
        <v>-4.7641953000000001E-2</v>
      </c>
      <c r="M438" s="116">
        <v>-4.1759465000000003E-2</v>
      </c>
      <c r="N438" s="116">
        <v>-6.1388429999999997E-3</v>
      </c>
      <c r="O438" s="24">
        <v>2.6842275000000001E-3</v>
      </c>
      <c r="P438" s="24">
        <v>-1.2535199E-2</v>
      </c>
      <c r="Q438" s="24">
        <v>2.7387100000000002E-4</v>
      </c>
      <c r="R438" s="24">
        <v>6.1855670000000005E-4</v>
      </c>
    </row>
    <row r="439" spans="1:18" ht="22.5" x14ac:dyDescent="0.2">
      <c r="A439" s="13" t="s">
        <v>423</v>
      </c>
      <c r="B439" s="11" t="str">
        <f>VLOOKUP(A439,[2]Feuil1!$A$4:$B$2591,2,FALSE)</f>
        <v>Interventions sous thoracoscopie, niveau 2</v>
      </c>
      <c r="C439" s="22">
        <v>1299</v>
      </c>
      <c r="D439" s="23">
        <v>4454177.0120999999</v>
      </c>
      <c r="E439" s="22">
        <v>1384</v>
      </c>
      <c r="F439" s="23">
        <v>4728674.682</v>
      </c>
      <c r="G439" s="22">
        <v>1255</v>
      </c>
      <c r="H439" s="23">
        <v>4287870.4959000004</v>
      </c>
      <c r="I439" s="116">
        <v>6.1627023199999999E-2</v>
      </c>
      <c r="J439" s="116">
        <v>6.5434950000000006E-2</v>
      </c>
      <c r="K439" s="116">
        <v>-3.5740580000000002E-3</v>
      </c>
      <c r="L439" s="116">
        <v>-9.3219393999999997E-2</v>
      </c>
      <c r="M439" s="116">
        <v>-9.3208092000000006E-2</v>
      </c>
      <c r="N439" s="116">
        <v>-1.2463000000000001E-5</v>
      </c>
      <c r="O439" s="24">
        <v>4.6168713000000004E-3</v>
      </c>
      <c r="P439" s="24">
        <v>-2.6634306999999999E-2</v>
      </c>
      <c r="Q439" s="24">
        <v>1.9971419999999999E-4</v>
      </c>
      <c r="R439" s="24">
        <v>6.395506E-4</v>
      </c>
    </row>
    <row r="440" spans="1:18" ht="22.5" x14ac:dyDescent="0.2">
      <c r="A440" s="13" t="s">
        <v>424</v>
      </c>
      <c r="B440" s="11" t="str">
        <f>VLOOKUP(A440,[2]Feuil1!$A$4:$B$2591,2,FALSE)</f>
        <v>Interventions sous thoracoscopie, niveau 3</v>
      </c>
      <c r="C440" s="22">
        <v>369</v>
      </c>
      <c r="D440" s="23">
        <v>1863090.1736000001</v>
      </c>
      <c r="E440" s="22">
        <v>408</v>
      </c>
      <c r="F440" s="23">
        <v>2093075.496</v>
      </c>
      <c r="G440" s="22">
        <v>418</v>
      </c>
      <c r="H440" s="23">
        <v>2111841.0828</v>
      </c>
      <c r="I440" s="116">
        <v>0.12344293670000001</v>
      </c>
      <c r="J440" s="116">
        <v>0.1056910569</v>
      </c>
      <c r="K440" s="116">
        <v>1.6055008900000001E-2</v>
      </c>
      <c r="L440" s="116">
        <v>8.9655566000000006E-3</v>
      </c>
      <c r="M440" s="116">
        <v>2.4509803899999998E-2</v>
      </c>
      <c r="N440" s="116">
        <v>-1.5172375E-2</v>
      </c>
      <c r="O440" s="24">
        <v>-3.5789699999999998E-4</v>
      </c>
      <c r="P440" s="24">
        <v>1.1338558999999999E-3</v>
      </c>
      <c r="Q440" s="24">
        <v>6.6518400000000003E-5</v>
      </c>
      <c r="R440" s="24">
        <v>3.1498840000000001E-4</v>
      </c>
    </row>
    <row r="441" spans="1:18" ht="22.5" x14ac:dyDescent="0.2">
      <c r="A441" s="13" t="s">
        <v>425</v>
      </c>
      <c r="B441" s="11" t="str">
        <f>VLOOKUP(A441,[2]Feuil1!$A$4:$B$2591,2,FALSE)</f>
        <v>Interventions sous thoracoscopie, niveau 4</v>
      </c>
      <c r="C441" s="22">
        <v>127</v>
      </c>
      <c r="D441" s="23">
        <v>1071515.9605</v>
      </c>
      <c r="E441" s="22">
        <v>107</v>
      </c>
      <c r="F441" s="23">
        <v>863065.59349999996</v>
      </c>
      <c r="G441" s="22">
        <v>130</v>
      </c>
      <c r="H441" s="23">
        <v>1062062.8015000001</v>
      </c>
      <c r="I441" s="116">
        <v>-0.19453780900000001</v>
      </c>
      <c r="J441" s="116">
        <v>-0.15748031500000001</v>
      </c>
      <c r="K441" s="116">
        <v>-4.3984127999999997E-2</v>
      </c>
      <c r="L441" s="116">
        <v>0.2305702017</v>
      </c>
      <c r="M441" s="116">
        <v>0.214953271</v>
      </c>
      <c r="N441" s="116">
        <v>1.2853935299999999E-2</v>
      </c>
      <c r="O441" s="24">
        <v>-8.2316300000000002E-4</v>
      </c>
      <c r="P441" s="24">
        <v>1.20238259E-2</v>
      </c>
      <c r="Q441" s="24">
        <v>2.0687500000000001E-5</v>
      </c>
      <c r="R441" s="24">
        <v>1.5841029999999999E-4</v>
      </c>
    </row>
    <row r="442" spans="1:18" ht="22.5" x14ac:dyDescent="0.2">
      <c r="A442" s="13" t="s">
        <v>426</v>
      </c>
      <c r="B442" s="11" t="str">
        <f>VLOOKUP(A442,[2]Feuil1!$A$4:$B$2591,2,FALSE)</f>
        <v>Séjours comprenant une endoscopie bronchique, en ambulatoire</v>
      </c>
      <c r="C442" s="22">
        <v>18711</v>
      </c>
      <c r="D442" s="23">
        <v>5261979.0401999997</v>
      </c>
      <c r="E442" s="22">
        <v>18579</v>
      </c>
      <c r="F442" s="23">
        <v>5220577.3014000002</v>
      </c>
      <c r="G442" s="22">
        <v>17255</v>
      </c>
      <c r="H442" s="23">
        <v>4842477.8496000003</v>
      </c>
      <c r="I442" s="116">
        <v>-7.8680929999999996E-3</v>
      </c>
      <c r="J442" s="116">
        <v>-7.0546740000000004E-3</v>
      </c>
      <c r="K442" s="116">
        <v>-8.1919800000000004E-4</v>
      </c>
      <c r="L442" s="116">
        <v>-7.2424835000000007E-2</v>
      </c>
      <c r="M442" s="116">
        <v>-7.1263253999999998E-2</v>
      </c>
      <c r="N442" s="116">
        <v>-1.2507110000000001E-3</v>
      </c>
      <c r="O442" s="24">
        <v>4.7385562399999998E-2</v>
      </c>
      <c r="P442" s="24">
        <v>-2.2845556999999999E-2</v>
      </c>
      <c r="Q442" s="24">
        <v>2.7458712000000001E-3</v>
      </c>
      <c r="R442" s="24">
        <v>7.222722E-4</v>
      </c>
    </row>
    <row r="443" spans="1:18" ht="22.5" x14ac:dyDescent="0.2">
      <c r="A443" s="13" t="s">
        <v>427</v>
      </c>
      <c r="B443" s="11" t="str">
        <f>VLOOKUP(A443,[2]Feuil1!$A$4:$B$2591,2,FALSE)</f>
        <v>Bronchites et asthme, âge inférieur à 18 ans, niveau 1</v>
      </c>
      <c r="C443" s="22">
        <v>107</v>
      </c>
      <c r="D443" s="23">
        <v>55786.8966</v>
      </c>
      <c r="E443" s="22">
        <v>124</v>
      </c>
      <c r="F443" s="23">
        <v>64246.671000000002</v>
      </c>
      <c r="G443" s="22">
        <v>92</v>
      </c>
      <c r="H443" s="23">
        <v>48929.342400000001</v>
      </c>
      <c r="I443" s="116">
        <v>0.1516444706</v>
      </c>
      <c r="J443" s="116">
        <v>0.15887850470000001</v>
      </c>
      <c r="K443" s="116">
        <v>-6.2422709999999998E-3</v>
      </c>
      <c r="L443" s="116">
        <v>-0.23841435499999999</v>
      </c>
      <c r="M443" s="116">
        <v>-0.25806451600000002</v>
      </c>
      <c r="N443" s="116">
        <v>2.64850004E-2</v>
      </c>
      <c r="O443" s="24">
        <v>1.1452704E-3</v>
      </c>
      <c r="P443" s="24">
        <v>-9.2550499999999997E-4</v>
      </c>
      <c r="Q443" s="24">
        <v>1.46404E-5</v>
      </c>
      <c r="R443" s="24">
        <v>7.2979796E-6</v>
      </c>
    </row>
    <row r="444" spans="1:18" ht="22.5" x14ac:dyDescent="0.2">
      <c r="A444" s="13" t="s">
        <v>428</v>
      </c>
      <c r="B444" s="11" t="str">
        <f>VLOOKUP(A444,[2]Feuil1!$A$4:$B$2591,2,FALSE)</f>
        <v>Bronchites et asthme, âge inférieur à 18 ans, niveau 2</v>
      </c>
      <c r="C444" s="22">
        <v>16</v>
      </c>
      <c r="D444" s="23">
        <v>34748.959999999999</v>
      </c>
      <c r="E444" s="22">
        <v>18</v>
      </c>
      <c r="F444" s="23">
        <v>39396.633399999999</v>
      </c>
      <c r="G444" s="22">
        <v>13</v>
      </c>
      <c r="H444" s="23">
        <v>28233.53</v>
      </c>
      <c r="I444" s="116">
        <v>0.13375000000000001</v>
      </c>
      <c r="J444" s="116">
        <v>0.125</v>
      </c>
      <c r="K444" s="116">
        <v>7.7777777999999999E-3</v>
      </c>
      <c r="L444" s="116">
        <v>-0.28335170900000001</v>
      </c>
      <c r="M444" s="116">
        <v>-0.27777777799999998</v>
      </c>
      <c r="N444" s="116">
        <v>-7.7177510000000001E-3</v>
      </c>
      <c r="O444" s="24">
        <v>1.7894849999999999E-4</v>
      </c>
      <c r="P444" s="24">
        <v>-6.7449800000000005E-4</v>
      </c>
      <c r="Q444" s="24">
        <v>2.0687526E-6</v>
      </c>
      <c r="R444" s="24">
        <v>4.2111280000000001E-6</v>
      </c>
    </row>
    <row r="445" spans="1:18" ht="22.5" x14ac:dyDescent="0.2">
      <c r="A445" s="13" t="s">
        <v>429</v>
      </c>
      <c r="B445" s="11" t="str">
        <f>VLOOKUP(A445,[2]Feuil1!$A$4:$B$2591,2,FALSE)</f>
        <v>Bronchites et asthme, âge inférieur à 18 ans, niveau 3</v>
      </c>
      <c r="C445" s="22">
        <v>2</v>
      </c>
      <c r="D445" s="23">
        <v>8570.7999999999993</v>
      </c>
      <c r="E445" s="22">
        <v>1</v>
      </c>
      <c r="F445" s="23">
        <v>4285.3999999999996</v>
      </c>
      <c r="G445" s="22">
        <v>2</v>
      </c>
      <c r="H445" s="23">
        <v>8870.7780000000002</v>
      </c>
      <c r="I445" s="116">
        <v>-0.5</v>
      </c>
      <c r="J445" s="116">
        <v>-0.5</v>
      </c>
      <c r="K445" s="116">
        <v>0</v>
      </c>
      <c r="L445" s="116">
        <v>1.07</v>
      </c>
      <c r="M445" s="116">
        <v>1</v>
      </c>
      <c r="N445" s="116">
        <v>3.5000000000000003E-2</v>
      </c>
      <c r="O445" s="24">
        <v>-3.5790000000000001E-5</v>
      </c>
      <c r="P445" s="24">
        <v>2.7705809999999998E-4</v>
      </c>
      <c r="Q445" s="24">
        <v>3.1826962999999999E-7</v>
      </c>
      <c r="R445" s="24">
        <v>1.3231070000000001E-6</v>
      </c>
    </row>
    <row r="446" spans="1:18" ht="22.5" x14ac:dyDescent="0.2">
      <c r="A446" s="13" t="s">
        <v>430</v>
      </c>
      <c r="B446" s="11" t="str">
        <f>VLOOKUP(A446,[2]Feuil1!$A$4:$B$2591,2,FALSE)</f>
        <v>Bronchites et asthme, âge inférieur à 18 ans, niveau 4</v>
      </c>
      <c r="C446" s="22" t="s">
        <v>3213</v>
      </c>
      <c r="D446" s="23" t="s">
        <v>3213</v>
      </c>
      <c r="E446" s="22">
        <v>1</v>
      </c>
      <c r="F446" s="23">
        <v>6147.83</v>
      </c>
      <c r="G446" s="22" t="s">
        <v>3213</v>
      </c>
      <c r="H446" s="23" t="s">
        <v>3213</v>
      </c>
      <c r="I446" s="116" t="s">
        <v>3213</v>
      </c>
      <c r="J446" s="116" t="s">
        <v>3213</v>
      </c>
      <c r="K446" s="116" t="s">
        <v>3213</v>
      </c>
      <c r="L446" s="116" t="s">
        <v>3213</v>
      </c>
      <c r="M446" s="116" t="s">
        <v>3213</v>
      </c>
      <c r="N446" s="116" t="s">
        <v>3213</v>
      </c>
      <c r="O446" s="24" t="s">
        <v>3213</v>
      </c>
      <c r="P446" s="24" t="s">
        <v>3213</v>
      </c>
      <c r="Q446" s="24" t="s">
        <v>3213</v>
      </c>
      <c r="R446" s="24" t="s">
        <v>3214</v>
      </c>
    </row>
    <row r="447" spans="1:18" ht="22.5" x14ac:dyDescent="0.2">
      <c r="A447" s="13" t="s">
        <v>431</v>
      </c>
      <c r="B447" s="11" t="str">
        <f>VLOOKUP(A447,[2]Feuil1!$A$4:$B$2591,2,FALSE)</f>
        <v>Bronchites et asthme, âge inférieur à 18 ans, très courte durée</v>
      </c>
      <c r="C447" s="22">
        <v>220</v>
      </c>
      <c r="D447" s="23">
        <v>43596.697200000002</v>
      </c>
      <c r="E447" s="22">
        <v>310</v>
      </c>
      <c r="F447" s="23">
        <v>63290.471299999997</v>
      </c>
      <c r="G447" s="22">
        <v>260</v>
      </c>
      <c r="H447" s="23">
        <v>52833.548600000002</v>
      </c>
      <c r="I447" s="116">
        <v>0.45172628580000002</v>
      </c>
      <c r="J447" s="116">
        <v>0.40909090910000001</v>
      </c>
      <c r="K447" s="116">
        <v>3.02573641E-2</v>
      </c>
      <c r="L447" s="116">
        <v>-0.165221122</v>
      </c>
      <c r="M447" s="116">
        <v>-0.16129032300000001</v>
      </c>
      <c r="N447" s="116">
        <v>-4.6867230000000003E-3</v>
      </c>
      <c r="O447" s="24">
        <v>1.7894849999999999E-3</v>
      </c>
      <c r="P447" s="24">
        <v>-6.3182899999999998E-4</v>
      </c>
      <c r="Q447" s="24">
        <v>4.1375100000000003E-5</v>
      </c>
      <c r="R447" s="24">
        <v>7.8803052999999999E-6</v>
      </c>
    </row>
    <row r="448" spans="1:18" ht="22.5" x14ac:dyDescent="0.2">
      <c r="A448" s="13" t="s">
        <v>432</v>
      </c>
      <c r="B448" s="11" t="str">
        <f>VLOOKUP(A448,[2]Feuil1!$A$4:$B$2591,2,FALSE)</f>
        <v>Bronchites et asthme, âge supérieur à 17 ans, niveau 1</v>
      </c>
      <c r="C448" s="22">
        <v>1262</v>
      </c>
      <c r="D448" s="23">
        <v>1107066.51</v>
      </c>
      <c r="E448" s="22">
        <v>1391</v>
      </c>
      <c r="F448" s="23">
        <v>1222956.8588</v>
      </c>
      <c r="G448" s="22">
        <v>1420</v>
      </c>
      <c r="H448" s="23">
        <v>1245634.1184</v>
      </c>
      <c r="I448" s="116">
        <v>0.1046823725</v>
      </c>
      <c r="J448" s="116">
        <v>0.1022187005</v>
      </c>
      <c r="K448" s="116">
        <v>2.2351935000000001E-3</v>
      </c>
      <c r="L448" s="116">
        <v>1.8542975900000001E-2</v>
      </c>
      <c r="M448" s="116">
        <v>2.0848310599999999E-2</v>
      </c>
      <c r="N448" s="116">
        <v>-2.2582539999999999E-3</v>
      </c>
      <c r="O448" s="24">
        <v>-1.0379009999999999E-3</v>
      </c>
      <c r="P448" s="24">
        <v>1.3702072999999999E-3</v>
      </c>
      <c r="Q448" s="24">
        <v>2.259714E-4</v>
      </c>
      <c r="R448" s="24">
        <v>1.8579060000000001E-4</v>
      </c>
    </row>
    <row r="449" spans="1:18" ht="22.5" x14ac:dyDescent="0.2">
      <c r="A449" s="13" t="s">
        <v>433</v>
      </c>
      <c r="B449" s="11" t="str">
        <f>VLOOKUP(A449,[2]Feuil1!$A$4:$B$2591,2,FALSE)</f>
        <v>Bronchites et asthme, âge supérieur à 17 ans, niveau 2</v>
      </c>
      <c r="C449" s="22">
        <v>1493</v>
      </c>
      <c r="D449" s="23">
        <v>2190685.8269000002</v>
      </c>
      <c r="E449" s="22">
        <v>1735</v>
      </c>
      <c r="F449" s="23">
        <v>2533469.4191000001</v>
      </c>
      <c r="G449" s="22">
        <v>1654</v>
      </c>
      <c r="H449" s="23">
        <v>2417419.7969999998</v>
      </c>
      <c r="I449" s="116">
        <v>0.15647318660000001</v>
      </c>
      <c r="J449" s="116">
        <v>0.16208975219999999</v>
      </c>
      <c r="K449" s="116">
        <v>-4.8331600000000004E-3</v>
      </c>
      <c r="L449" s="116">
        <v>-4.5806601000000002E-2</v>
      </c>
      <c r="M449" s="116">
        <v>-4.6685879E-2</v>
      </c>
      <c r="N449" s="116">
        <v>9.2233840000000001E-4</v>
      </c>
      <c r="O449" s="24">
        <v>2.8989657000000001E-3</v>
      </c>
      <c r="P449" s="24">
        <v>-7.0119600000000002E-3</v>
      </c>
      <c r="Q449" s="24">
        <v>2.6320899999999998E-4</v>
      </c>
      <c r="R449" s="24">
        <v>3.605665E-4</v>
      </c>
    </row>
    <row r="450" spans="1:18" ht="22.5" x14ac:dyDescent="0.2">
      <c r="A450" s="13" t="s">
        <v>434</v>
      </c>
      <c r="B450" s="11" t="str">
        <f>VLOOKUP(A450,[2]Feuil1!$A$4:$B$2591,2,FALSE)</f>
        <v>Bronchites et asthme, âge supérieur à 17 ans, niveau 3</v>
      </c>
      <c r="C450" s="22">
        <v>1974</v>
      </c>
      <c r="D450" s="23">
        <v>3964812.7631999999</v>
      </c>
      <c r="E450" s="22">
        <v>2390</v>
      </c>
      <c r="F450" s="23">
        <v>4811684.0278000003</v>
      </c>
      <c r="G450" s="22">
        <v>2660</v>
      </c>
      <c r="H450" s="23">
        <v>5350041.9519999996</v>
      </c>
      <c r="I450" s="116">
        <v>0.21359678630000001</v>
      </c>
      <c r="J450" s="116">
        <v>0.21073961499999999</v>
      </c>
      <c r="K450" s="116">
        <v>2.3598562000000001E-3</v>
      </c>
      <c r="L450" s="116">
        <v>0.11188555209999999</v>
      </c>
      <c r="M450" s="116">
        <v>0.1129707113</v>
      </c>
      <c r="N450" s="116">
        <v>-9.7501100000000002E-4</v>
      </c>
      <c r="O450" s="24">
        <v>-9.6632190000000007E-3</v>
      </c>
      <c r="P450" s="24">
        <v>3.2528707400000002E-2</v>
      </c>
      <c r="Q450" s="24">
        <v>4.232986E-4</v>
      </c>
      <c r="R450" s="24">
        <v>7.9797709999999999E-4</v>
      </c>
    </row>
    <row r="451" spans="1:18" ht="22.5" x14ac:dyDescent="0.2">
      <c r="A451" s="13" t="s">
        <v>435</v>
      </c>
      <c r="B451" s="11" t="str">
        <f>VLOOKUP(A451,[2]Feuil1!$A$4:$B$2591,2,FALSE)</f>
        <v>Bronchites et asthme, âge supérieur à 17 ans, niveau 4</v>
      </c>
      <c r="C451" s="22">
        <v>111</v>
      </c>
      <c r="D451" s="23">
        <v>311097.86690000002</v>
      </c>
      <c r="E451" s="22">
        <v>133</v>
      </c>
      <c r="F451" s="23">
        <v>371844.17330000002</v>
      </c>
      <c r="G451" s="22">
        <v>129</v>
      </c>
      <c r="H451" s="23">
        <v>353707.6177</v>
      </c>
      <c r="I451" s="116">
        <v>0.19526429740000001</v>
      </c>
      <c r="J451" s="116">
        <v>0.19819819820000001</v>
      </c>
      <c r="K451" s="116">
        <v>-2.4485940000000001E-3</v>
      </c>
      <c r="L451" s="116">
        <v>-4.8774613000000001E-2</v>
      </c>
      <c r="M451" s="116">
        <v>-3.0075187999999999E-2</v>
      </c>
      <c r="N451" s="116">
        <v>-1.9279252E-2</v>
      </c>
      <c r="O451" s="24">
        <v>1.431588E-4</v>
      </c>
      <c r="P451" s="24">
        <v>-1.095848E-3</v>
      </c>
      <c r="Q451" s="24">
        <v>2.0528400000000002E-5</v>
      </c>
      <c r="R451" s="24">
        <v>5.2756700000000003E-5</v>
      </c>
    </row>
    <row r="452" spans="1:18" ht="22.5" x14ac:dyDescent="0.2">
      <c r="A452" s="13" t="s">
        <v>436</v>
      </c>
      <c r="B452" s="11" t="str">
        <f>VLOOKUP(A452,[2]Feuil1!$A$4:$B$2591,2,FALSE)</f>
        <v>Bronchites et asthme, âge supérieur à 17 ans, très courte durée</v>
      </c>
      <c r="C452" s="22">
        <v>1553</v>
      </c>
      <c r="D452" s="23">
        <v>446213.32799999998</v>
      </c>
      <c r="E452" s="22">
        <v>1968</v>
      </c>
      <c r="F452" s="23">
        <v>569846.22</v>
      </c>
      <c r="G452" s="22">
        <v>2036</v>
      </c>
      <c r="H452" s="23">
        <v>587662.16639999999</v>
      </c>
      <c r="I452" s="116">
        <v>0.27707126669999999</v>
      </c>
      <c r="J452" s="116">
        <v>0.26722472629999999</v>
      </c>
      <c r="K452" s="116">
        <v>7.7701612000000003E-3</v>
      </c>
      <c r="L452" s="116">
        <v>3.1264481099999998E-2</v>
      </c>
      <c r="M452" s="116">
        <v>3.4552845499999998E-2</v>
      </c>
      <c r="N452" s="116">
        <v>-3.1785369999999999E-3</v>
      </c>
      <c r="O452" s="24">
        <v>-2.4337E-3</v>
      </c>
      <c r="P452" s="24">
        <v>1.0764766E-3</v>
      </c>
      <c r="Q452" s="24">
        <v>3.2399849999999999E-4</v>
      </c>
      <c r="R452" s="24">
        <v>8.7651800000000007E-5</v>
      </c>
    </row>
    <row r="453" spans="1:18" ht="22.5" x14ac:dyDescent="0.2">
      <c r="A453" s="13" t="s">
        <v>437</v>
      </c>
      <c r="B453" s="11" t="str">
        <f>VLOOKUP(A453,[2]Feuil1!$A$4:$B$2591,2,FALSE)</f>
        <v>Pneumonies et pleurésies banales, âge inférieur à 18 ans, niveau 1</v>
      </c>
      <c r="C453" s="22">
        <v>231</v>
      </c>
      <c r="D453" s="23">
        <v>135239.39439999999</v>
      </c>
      <c r="E453" s="22">
        <v>179</v>
      </c>
      <c r="F453" s="23">
        <v>102413.95480000001</v>
      </c>
      <c r="G453" s="22">
        <v>102</v>
      </c>
      <c r="H453" s="23">
        <v>58513.919999999998</v>
      </c>
      <c r="I453" s="116">
        <v>-0.242720989</v>
      </c>
      <c r="J453" s="116">
        <v>-0.225108225</v>
      </c>
      <c r="K453" s="116">
        <v>-2.2729321E-2</v>
      </c>
      <c r="L453" s="116">
        <v>-0.42865286200000002</v>
      </c>
      <c r="M453" s="116">
        <v>-0.43016759799999998</v>
      </c>
      <c r="N453" s="116">
        <v>2.6582133000000001E-3</v>
      </c>
      <c r="O453" s="24">
        <v>2.7558068999999998E-3</v>
      </c>
      <c r="P453" s="24">
        <v>-2.652532E-3</v>
      </c>
      <c r="Q453" s="24">
        <v>1.6231799999999999E-5</v>
      </c>
      <c r="R453" s="24">
        <v>8.7275522999999994E-6</v>
      </c>
    </row>
    <row r="454" spans="1:18" ht="22.5" x14ac:dyDescent="0.2">
      <c r="A454" s="13" t="s">
        <v>438</v>
      </c>
      <c r="B454" s="11" t="str">
        <f>VLOOKUP(A454,[2]Feuil1!$A$4:$B$2591,2,FALSE)</f>
        <v>Pneumonies et pleurésies banales, âge inférieur à 18 ans, niveau 2</v>
      </c>
      <c r="C454" s="22">
        <v>28</v>
      </c>
      <c r="D454" s="23">
        <v>40580.668799999999</v>
      </c>
      <c r="E454" s="22">
        <v>22</v>
      </c>
      <c r="F454" s="23">
        <v>31970.908800000001</v>
      </c>
      <c r="G454" s="22">
        <v>19</v>
      </c>
      <c r="H454" s="23">
        <v>27465.134399999999</v>
      </c>
      <c r="I454" s="116">
        <v>-0.21216407400000001</v>
      </c>
      <c r="J454" s="116">
        <v>-0.21428571399999999</v>
      </c>
      <c r="K454" s="116">
        <v>2.7002699999999998E-3</v>
      </c>
      <c r="L454" s="116">
        <v>-0.14093357300000001</v>
      </c>
      <c r="M454" s="116">
        <v>-0.13636363600000001</v>
      </c>
      <c r="N454" s="116">
        <v>-5.2915050000000002E-3</v>
      </c>
      <c r="O454" s="24">
        <v>1.073691E-4</v>
      </c>
      <c r="P454" s="24">
        <v>-2.72248E-4</v>
      </c>
      <c r="Q454" s="24">
        <v>3.0235614999999998E-6</v>
      </c>
      <c r="R454" s="24">
        <v>4.0965191999999998E-6</v>
      </c>
    </row>
    <row r="455" spans="1:18" ht="22.5" x14ac:dyDescent="0.2">
      <c r="A455" s="13" t="s">
        <v>439</v>
      </c>
      <c r="B455" s="11" t="str">
        <f>VLOOKUP(A455,[2]Feuil1!$A$4:$B$2591,2,FALSE)</f>
        <v>Pneumonies et pleurésies banales, âge inférieur à 18 ans, niveau 3</v>
      </c>
      <c r="C455" s="22">
        <v>8</v>
      </c>
      <c r="D455" s="23">
        <v>16517.0304</v>
      </c>
      <c r="E455" s="22">
        <v>4</v>
      </c>
      <c r="F455" s="23">
        <v>8330.1504000000004</v>
      </c>
      <c r="G455" s="22">
        <v>3</v>
      </c>
      <c r="H455" s="23">
        <v>6283.4304000000002</v>
      </c>
      <c r="I455" s="116">
        <v>-0.49566294900000002</v>
      </c>
      <c r="J455" s="116">
        <v>-0.5</v>
      </c>
      <c r="K455" s="116">
        <v>8.6741015999999994E-3</v>
      </c>
      <c r="L455" s="116">
        <v>-0.24570024600000001</v>
      </c>
      <c r="M455" s="116">
        <v>-0.25</v>
      </c>
      <c r="N455" s="116">
        <v>5.7330057E-3</v>
      </c>
      <c r="O455" s="24">
        <v>3.5789700000000001E-5</v>
      </c>
      <c r="P455" s="24">
        <v>-1.2366699999999999E-4</v>
      </c>
      <c r="Q455" s="24">
        <v>4.7740445000000002E-7</v>
      </c>
      <c r="R455" s="24">
        <v>9.3719523999999999E-7</v>
      </c>
    </row>
    <row r="456" spans="1:18" ht="22.5" x14ac:dyDescent="0.2">
      <c r="A456" s="13" t="s">
        <v>440</v>
      </c>
      <c r="B456" s="11" t="str">
        <f>VLOOKUP(A456,[2]Feuil1!$A$4:$B$2591,2,FALSE)</f>
        <v>Pneumonies et pleurésies banales, âge inférieur à 18 ans, niveau 4</v>
      </c>
      <c r="C456" s="22">
        <v>1</v>
      </c>
      <c r="D456" s="23">
        <v>3141.7660999999998</v>
      </c>
      <c r="E456" s="22" t="s">
        <v>3213</v>
      </c>
      <c r="F456" s="23" t="s">
        <v>3213</v>
      </c>
      <c r="G456" s="22" t="s">
        <v>3213</v>
      </c>
      <c r="H456" s="23" t="s">
        <v>3213</v>
      </c>
      <c r="I456" s="116" t="s">
        <v>3213</v>
      </c>
      <c r="J456" s="116" t="s">
        <v>3213</v>
      </c>
      <c r="K456" s="116" t="s">
        <v>3213</v>
      </c>
      <c r="L456" s="116" t="s">
        <v>3213</v>
      </c>
      <c r="M456" s="116" t="s">
        <v>3213</v>
      </c>
      <c r="N456" s="116" t="s">
        <v>3213</v>
      </c>
      <c r="O456" s="24" t="s">
        <v>3213</v>
      </c>
      <c r="P456" s="24" t="s">
        <v>3213</v>
      </c>
      <c r="Q456" s="24" t="s">
        <v>3213</v>
      </c>
      <c r="R456" s="24" t="s">
        <v>3214</v>
      </c>
    </row>
    <row r="457" spans="1:18" ht="22.5" x14ac:dyDescent="0.2">
      <c r="A457" s="13" t="s">
        <v>441</v>
      </c>
      <c r="B457" s="11" t="str">
        <f>VLOOKUP(A457,[2]Feuil1!$A$4:$B$2591,2,FALSE)</f>
        <v>Pneumonies et pleurésies banales, âge supérieur à 17 ans, niveau 1</v>
      </c>
      <c r="C457" s="22">
        <v>3872</v>
      </c>
      <c r="D457" s="23">
        <v>3963439.3429</v>
      </c>
      <c r="E457" s="22">
        <v>3691</v>
      </c>
      <c r="F457" s="23">
        <v>3758851.2407999998</v>
      </c>
      <c r="G457" s="22">
        <v>3388</v>
      </c>
      <c r="H457" s="23">
        <v>3429163.4114000001</v>
      </c>
      <c r="I457" s="116">
        <v>-5.1618829999999997E-2</v>
      </c>
      <c r="J457" s="116">
        <v>-4.6745868000000003E-2</v>
      </c>
      <c r="K457" s="116">
        <v>-5.1119240000000003E-3</v>
      </c>
      <c r="L457" s="116">
        <v>-8.7709730999999999E-2</v>
      </c>
      <c r="M457" s="116">
        <v>-8.2091574E-2</v>
      </c>
      <c r="N457" s="116">
        <v>-6.1206070000000001E-3</v>
      </c>
      <c r="O457" s="24">
        <v>1.0844279E-2</v>
      </c>
      <c r="P457" s="24">
        <v>-1.9920426000000001E-2</v>
      </c>
      <c r="Q457" s="24">
        <v>5.3914879999999998E-4</v>
      </c>
      <c r="R457" s="24">
        <v>5.1147149999999995E-4</v>
      </c>
    </row>
    <row r="458" spans="1:18" ht="22.5" x14ac:dyDescent="0.2">
      <c r="A458" s="13" t="s">
        <v>442</v>
      </c>
      <c r="B458" s="11" t="str">
        <f>VLOOKUP(A458,[2]Feuil1!$A$4:$B$2591,2,FALSE)</f>
        <v>Pneumonies et pleurésies banales, âge supérieur à 17 ans, niveau 2</v>
      </c>
      <c r="C458" s="22">
        <v>4505</v>
      </c>
      <c r="D458" s="23">
        <v>7104394.9506000001</v>
      </c>
      <c r="E458" s="22">
        <v>4972</v>
      </c>
      <c r="F458" s="23">
        <v>7824750.3431000002</v>
      </c>
      <c r="G458" s="22">
        <v>4618</v>
      </c>
      <c r="H458" s="23">
        <v>7283463.6881999997</v>
      </c>
      <c r="I458" s="116">
        <v>0.10139574129999999</v>
      </c>
      <c r="J458" s="116">
        <v>0.1036625971</v>
      </c>
      <c r="K458" s="116">
        <v>-2.0539389999999999E-3</v>
      </c>
      <c r="L458" s="116">
        <v>-6.9176219999999997E-2</v>
      </c>
      <c r="M458" s="116">
        <v>-7.1198712999999997E-2</v>
      </c>
      <c r="N458" s="116">
        <v>2.1775295999999999E-3</v>
      </c>
      <c r="O458" s="24">
        <v>1.2669553700000001E-2</v>
      </c>
      <c r="P458" s="24">
        <v>-3.2705667000000001E-2</v>
      </c>
      <c r="Q458" s="24">
        <v>7.3488459999999998E-4</v>
      </c>
      <c r="R458" s="24">
        <v>1.0863536E-3</v>
      </c>
    </row>
    <row r="459" spans="1:18" ht="22.5" x14ac:dyDescent="0.2">
      <c r="A459" s="13" t="s">
        <v>443</v>
      </c>
      <c r="B459" s="11" t="str">
        <f>VLOOKUP(A459,[2]Feuil1!$A$4:$B$2591,2,FALSE)</f>
        <v>Pneumonies et pleurésies banales, âge supérieur à 17 ans, niveau 3</v>
      </c>
      <c r="C459" s="22">
        <v>2180</v>
      </c>
      <c r="D459" s="23">
        <v>4717689.6041999999</v>
      </c>
      <c r="E459" s="22">
        <v>2449</v>
      </c>
      <c r="F459" s="23">
        <v>5298307.2966999998</v>
      </c>
      <c r="G459" s="22">
        <v>2866</v>
      </c>
      <c r="H459" s="23">
        <v>6167472.9537000004</v>
      </c>
      <c r="I459" s="116">
        <v>0.1230724658</v>
      </c>
      <c r="J459" s="116">
        <v>0.1233944954</v>
      </c>
      <c r="K459" s="116">
        <v>-2.8665800000000002E-4</v>
      </c>
      <c r="L459" s="116">
        <v>0.1640459128</v>
      </c>
      <c r="M459" s="116">
        <v>0.17027358109999999</v>
      </c>
      <c r="N459" s="116">
        <v>-5.3215490000000001E-3</v>
      </c>
      <c r="O459" s="24">
        <v>-1.4924305000000001E-2</v>
      </c>
      <c r="P459" s="24">
        <v>5.25167998E-2</v>
      </c>
      <c r="Q459" s="24">
        <v>4.5608040000000001E-4</v>
      </c>
      <c r="R459" s="24">
        <v>9.1989980000000001E-4</v>
      </c>
    </row>
    <row r="460" spans="1:18" ht="22.5" x14ac:dyDescent="0.2">
      <c r="A460" s="13" t="s">
        <v>444</v>
      </c>
      <c r="B460" s="11" t="str">
        <f>VLOOKUP(A460,[2]Feuil1!$A$4:$B$2591,2,FALSE)</f>
        <v>Pneumonies et pleurésies banales, âge supérieur à 17 ans, niveau 4</v>
      </c>
      <c r="C460" s="22">
        <v>537</v>
      </c>
      <c r="D460" s="23">
        <v>1814655.6598</v>
      </c>
      <c r="E460" s="22">
        <v>676</v>
      </c>
      <c r="F460" s="23">
        <v>2218671.5965999998</v>
      </c>
      <c r="G460" s="22">
        <v>732</v>
      </c>
      <c r="H460" s="23">
        <v>2378600.6194000002</v>
      </c>
      <c r="I460" s="116">
        <v>0.22264055150000001</v>
      </c>
      <c r="J460" s="116">
        <v>0.25884543760000001</v>
      </c>
      <c r="K460" s="116">
        <v>-2.876039E-2</v>
      </c>
      <c r="L460" s="116">
        <v>7.2083233499999996E-2</v>
      </c>
      <c r="M460" s="116">
        <v>8.28402367E-2</v>
      </c>
      <c r="N460" s="116">
        <v>-9.9340629999999999E-3</v>
      </c>
      <c r="O460" s="24">
        <v>-2.0042229999999999E-3</v>
      </c>
      <c r="P460" s="24">
        <v>9.6632447999999999E-3</v>
      </c>
      <c r="Q460" s="24">
        <v>1.164867E-4</v>
      </c>
      <c r="R460" s="24">
        <v>3.5477650000000001E-4</v>
      </c>
    </row>
    <row r="461" spans="1:18" ht="33.75" x14ac:dyDescent="0.2">
      <c r="A461" s="13" t="s">
        <v>445</v>
      </c>
      <c r="B461" s="11" t="str">
        <f>VLOOKUP(A461,[2]Feuil1!$A$4:$B$2591,2,FALSE)</f>
        <v>Transferts et autres séjours pour pneumonies et pleurésies banales, âge supérieur à 17 ans</v>
      </c>
      <c r="C461" s="22">
        <v>1888</v>
      </c>
      <c r="D461" s="23">
        <v>558117.86849999998</v>
      </c>
      <c r="E461" s="22">
        <v>2162</v>
      </c>
      <c r="F461" s="23">
        <v>641681.61750000005</v>
      </c>
      <c r="G461" s="22">
        <v>2128</v>
      </c>
      <c r="H461" s="23">
        <v>631194.39450000005</v>
      </c>
      <c r="I461" s="116">
        <v>0.14972419579999999</v>
      </c>
      <c r="J461" s="116">
        <v>0.14512711859999999</v>
      </c>
      <c r="K461" s="116">
        <v>4.0144687999999996E-3</v>
      </c>
      <c r="L461" s="116">
        <v>-1.6343343E-2</v>
      </c>
      <c r="M461" s="116">
        <v>-1.5726179E-2</v>
      </c>
      <c r="N461" s="116">
        <v>-6.2702500000000002E-4</v>
      </c>
      <c r="O461" s="24">
        <v>1.2168497999999999E-3</v>
      </c>
      <c r="P461" s="24">
        <v>-6.3365999999999997E-4</v>
      </c>
      <c r="Q461" s="24">
        <v>3.3863889999999997E-4</v>
      </c>
      <c r="R461" s="24">
        <v>9.41448E-5</v>
      </c>
    </row>
    <row r="462" spans="1:18" ht="22.5" x14ac:dyDescent="0.2">
      <c r="A462" s="13" t="s">
        <v>446</v>
      </c>
      <c r="B462" s="11" t="str">
        <f>VLOOKUP(A462,[2]Feuil1!$A$4:$B$2591,2,FALSE)</f>
        <v>Infections et inflammations respiratoires, âge inférieur à 18 ans, niveau 1</v>
      </c>
      <c r="C462" s="22">
        <v>4</v>
      </c>
      <c r="D462" s="23">
        <v>4286.96</v>
      </c>
      <c r="E462" s="22">
        <v>7</v>
      </c>
      <c r="F462" s="23">
        <v>7502.18</v>
      </c>
      <c r="G462" s="22">
        <v>3</v>
      </c>
      <c r="H462" s="23">
        <v>3215.22</v>
      </c>
      <c r="I462" s="116">
        <v>0.75</v>
      </c>
      <c r="J462" s="116">
        <v>0.75</v>
      </c>
      <c r="K462" s="116">
        <v>0</v>
      </c>
      <c r="L462" s="116">
        <v>-0.571428571</v>
      </c>
      <c r="M462" s="116">
        <v>-0.571428571</v>
      </c>
      <c r="N462" s="116">
        <v>0</v>
      </c>
      <c r="O462" s="24">
        <v>1.431588E-4</v>
      </c>
      <c r="P462" s="24">
        <v>-2.59027E-4</v>
      </c>
      <c r="Q462" s="24">
        <v>4.7740445000000002E-7</v>
      </c>
      <c r="R462" s="24">
        <v>4.7956110999999999E-7</v>
      </c>
    </row>
    <row r="463" spans="1:18" ht="22.5" x14ac:dyDescent="0.2">
      <c r="A463" s="13" t="s">
        <v>447</v>
      </c>
      <c r="B463" s="11" t="str">
        <f>VLOOKUP(A463,[2]Feuil1!$A$4:$B$2591,2,FALSE)</f>
        <v>Infections et inflammations respiratoires, âge inférieur à 18 ans, niveau 2</v>
      </c>
      <c r="C463" s="22">
        <v>3</v>
      </c>
      <c r="D463" s="23">
        <v>5691.84</v>
      </c>
      <c r="E463" s="22">
        <v>2</v>
      </c>
      <c r="F463" s="23">
        <v>3794.56</v>
      </c>
      <c r="G463" s="22">
        <v>1</v>
      </c>
      <c r="H463" s="23">
        <v>1897.28</v>
      </c>
      <c r="I463" s="116">
        <v>-0.33333333300000001</v>
      </c>
      <c r="J463" s="116">
        <v>-0.33333333300000001</v>
      </c>
      <c r="K463" s="116">
        <v>-8.3266699999999998E-17</v>
      </c>
      <c r="L463" s="116">
        <v>-0.5</v>
      </c>
      <c r="M463" s="116">
        <v>-0.5</v>
      </c>
      <c r="N463" s="116">
        <v>0</v>
      </c>
      <c r="O463" s="24">
        <v>3.5789700000000001E-5</v>
      </c>
      <c r="P463" s="24">
        <v>-1.14638E-4</v>
      </c>
      <c r="Q463" s="24">
        <v>1.5913482000000001E-7</v>
      </c>
      <c r="R463" s="24">
        <v>2.8298582999999998E-7</v>
      </c>
    </row>
    <row r="464" spans="1:18" ht="22.5" x14ac:dyDescent="0.2">
      <c r="A464" s="13" t="s">
        <v>448</v>
      </c>
      <c r="B464" s="11" t="str">
        <f>VLOOKUP(A464,[2]Feuil1!$A$4:$B$2591,2,FALSE)</f>
        <v>Infections et inflammations respiratoires, âge inférieur à 18 ans, niveau 3</v>
      </c>
      <c r="C464" s="22" t="s">
        <v>3213</v>
      </c>
      <c r="D464" s="23" t="s">
        <v>3213</v>
      </c>
      <c r="E464" s="22">
        <v>3</v>
      </c>
      <c r="F464" s="23">
        <v>8071.38</v>
      </c>
      <c r="G464" s="22">
        <v>1</v>
      </c>
      <c r="H464" s="23">
        <v>2690.46</v>
      </c>
      <c r="I464" s="116" t="s">
        <v>3213</v>
      </c>
      <c r="J464" s="116" t="s">
        <v>3213</v>
      </c>
      <c r="K464" s="116" t="s">
        <v>3213</v>
      </c>
      <c r="L464" s="116">
        <v>-0.66666666699999999</v>
      </c>
      <c r="M464" s="116">
        <v>-0.66666666699999999</v>
      </c>
      <c r="N464" s="116">
        <v>0</v>
      </c>
      <c r="O464" s="24">
        <v>7.1579400000000001E-5</v>
      </c>
      <c r="P464" s="24">
        <v>-3.2512600000000002E-4</v>
      </c>
      <c r="Q464" s="24">
        <v>1.5913482000000001E-7</v>
      </c>
      <c r="R464" s="24">
        <v>4.0129136000000003E-7</v>
      </c>
    </row>
    <row r="465" spans="1:18" ht="22.5" x14ac:dyDescent="0.2">
      <c r="A465" s="13" t="s">
        <v>449</v>
      </c>
      <c r="B465" s="11" t="str">
        <f>VLOOKUP(A465,[2]Feuil1!$A$4:$B$2591,2,FALSE)</f>
        <v>Infections et inflammations respiratoires, âge inférieur à 18 ans, niveau 4</v>
      </c>
      <c r="C465" s="22" t="s">
        <v>3213</v>
      </c>
      <c r="D465" s="23" t="s">
        <v>3213</v>
      </c>
      <c r="E465" s="22">
        <v>1</v>
      </c>
      <c r="F465" s="23">
        <v>3859.73</v>
      </c>
      <c r="G465" s="22" t="s">
        <v>3213</v>
      </c>
      <c r="H465" s="23" t="s">
        <v>3213</v>
      </c>
      <c r="I465" s="116" t="s">
        <v>3213</v>
      </c>
      <c r="J465" s="116" t="s">
        <v>3213</v>
      </c>
      <c r="K465" s="116" t="s">
        <v>3213</v>
      </c>
      <c r="L465" s="116" t="s">
        <v>3213</v>
      </c>
      <c r="M465" s="116" t="s">
        <v>3213</v>
      </c>
      <c r="N465" s="116" t="s">
        <v>3213</v>
      </c>
      <c r="O465" s="24" t="s">
        <v>3213</v>
      </c>
      <c r="P465" s="24" t="s">
        <v>3213</v>
      </c>
      <c r="Q465" s="24" t="s">
        <v>3213</v>
      </c>
      <c r="R465" s="24" t="s">
        <v>3214</v>
      </c>
    </row>
    <row r="466" spans="1:18" ht="33.75" x14ac:dyDescent="0.2">
      <c r="A466" s="13" t="s">
        <v>450</v>
      </c>
      <c r="B466" s="11" t="str">
        <f>VLOOKUP(A466,[2]Feuil1!$A$4:$B$2591,2,FALSE)</f>
        <v>Transferts et autres séjours courts pour infections et inflammations respiratoires, âge inférieur à 18 ans</v>
      </c>
      <c r="C466" s="22">
        <v>2</v>
      </c>
      <c r="D466" s="23">
        <v>366.56060000000002</v>
      </c>
      <c r="E466" s="22">
        <v>6</v>
      </c>
      <c r="F466" s="23">
        <v>1027.74</v>
      </c>
      <c r="G466" s="22">
        <v>3</v>
      </c>
      <c r="H466" s="23">
        <v>525.86030000000005</v>
      </c>
      <c r="I466" s="116">
        <v>1.8037383177999999</v>
      </c>
      <c r="J466" s="116">
        <v>2</v>
      </c>
      <c r="K466" s="116">
        <v>-6.5420561000000002E-2</v>
      </c>
      <c r="L466" s="116">
        <v>-0.48833333299999998</v>
      </c>
      <c r="M466" s="116">
        <v>-0.5</v>
      </c>
      <c r="N466" s="116">
        <v>2.3333333299999998E-2</v>
      </c>
      <c r="O466" s="24">
        <v>1.073691E-4</v>
      </c>
      <c r="P466" s="24">
        <v>-3.0324999999999998E-5</v>
      </c>
      <c r="Q466" s="24">
        <v>4.7740445000000002E-7</v>
      </c>
      <c r="R466" s="24">
        <v>7.8433870999999995E-8</v>
      </c>
    </row>
    <row r="467" spans="1:18" ht="22.5" x14ac:dyDescent="0.2">
      <c r="A467" s="13" t="s">
        <v>451</v>
      </c>
      <c r="B467" s="11" t="str">
        <f>VLOOKUP(A467,[2]Feuil1!$A$4:$B$2591,2,FALSE)</f>
        <v>Infections et inflammations respiratoires, âge supérieur à 17 ans, niveau 1</v>
      </c>
      <c r="C467" s="22">
        <v>551</v>
      </c>
      <c r="D467" s="23">
        <v>807478.59479999996</v>
      </c>
      <c r="E467" s="22">
        <v>501</v>
      </c>
      <c r="F467" s="23">
        <v>733896.47400000005</v>
      </c>
      <c r="G467" s="22">
        <v>396</v>
      </c>
      <c r="H467" s="23">
        <v>573662.73899999994</v>
      </c>
      <c r="I467" s="116">
        <v>-9.1125785000000001E-2</v>
      </c>
      <c r="J467" s="116">
        <v>-9.0744101999999993E-2</v>
      </c>
      <c r="K467" s="116">
        <v>-4.19775E-4</v>
      </c>
      <c r="L467" s="116">
        <v>-0.218332886</v>
      </c>
      <c r="M467" s="116">
        <v>-0.20958083799999999</v>
      </c>
      <c r="N467" s="116">
        <v>-1.1072666E-2</v>
      </c>
      <c r="O467" s="24">
        <v>3.7579185E-3</v>
      </c>
      <c r="P467" s="24">
        <v>-9.6816560000000003E-3</v>
      </c>
      <c r="Q467" s="24">
        <v>6.3017399999999997E-5</v>
      </c>
      <c r="R467" s="24">
        <v>8.5563799999999996E-5</v>
      </c>
    </row>
    <row r="468" spans="1:18" ht="22.5" x14ac:dyDescent="0.2">
      <c r="A468" s="13" t="s">
        <v>452</v>
      </c>
      <c r="B468" s="11" t="str">
        <f>VLOOKUP(A468,[2]Feuil1!$A$4:$B$2591,2,FALSE)</f>
        <v>Infections et inflammations respiratoires, âge supérieur à 17 ans, niveau 2</v>
      </c>
      <c r="C468" s="22">
        <v>725</v>
      </c>
      <c r="D468" s="23">
        <v>1702451.8647</v>
      </c>
      <c r="E468" s="22">
        <v>700</v>
      </c>
      <c r="F468" s="23">
        <v>1640753.4018000001</v>
      </c>
      <c r="G468" s="22">
        <v>760</v>
      </c>
      <c r="H468" s="23">
        <v>1779662.7736</v>
      </c>
      <c r="I468" s="116">
        <v>-3.6240943999999997E-2</v>
      </c>
      <c r="J468" s="116">
        <v>-3.4482759000000002E-2</v>
      </c>
      <c r="K468" s="116">
        <v>-1.820978E-3</v>
      </c>
      <c r="L468" s="116">
        <v>8.4661943500000003E-2</v>
      </c>
      <c r="M468" s="116">
        <v>8.5714285700000004E-2</v>
      </c>
      <c r="N468" s="116">
        <v>-9.6926300000000005E-4</v>
      </c>
      <c r="O468" s="24">
        <v>-2.1473820000000002E-3</v>
      </c>
      <c r="P468" s="24">
        <v>8.3931937000000009E-3</v>
      </c>
      <c r="Q468" s="24">
        <v>1.209425E-4</v>
      </c>
      <c r="R468" s="24">
        <v>2.6544280000000001E-4</v>
      </c>
    </row>
    <row r="469" spans="1:18" ht="22.5" x14ac:dyDescent="0.2">
      <c r="A469" s="13" t="s">
        <v>453</v>
      </c>
      <c r="B469" s="11" t="str">
        <f>VLOOKUP(A469,[2]Feuil1!$A$4:$B$2591,2,FALSE)</f>
        <v>Infections et inflammations respiratoires, âge supérieur à 17 ans, niveau 3</v>
      </c>
      <c r="C469" s="22">
        <v>673</v>
      </c>
      <c r="D469" s="23">
        <v>2009117.2191999999</v>
      </c>
      <c r="E469" s="22">
        <v>758</v>
      </c>
      <c r="F469" s="23">
        <v>2249386.9367999998</v>
      </c>
      <c r="G469" s="22">
        <v>817</v>
      </c>
      <c r="H469" s="23">
        <v>2448745.4147000001</v>
      </c>
      <c r="I469" s="116">
        <v>0.1195896961</v>
      </c>
      <c r="J469" s="116">
        <v>0.1263001486</v>
      </c>
      <c r="K469" s="116">
        <v>-5.9579610000000003E-3</v>
      </c>
      <c r="L469" s="116">
        <v>8.8627916599999995E-2</v>
      </c>
      <c r="M469" s="116">
        <v>7.7836411600000002E-2</v>
      </c>
      <c r="N469" s="116">
        <v>1.00121919E-2</v>
      </c>
      <c r="O469" s="24">
        <v>-2.1115919999999998E-3</v>
      </c>
      <c r="P469" s="24">
        <v>1.20456546E-2</v>
      </c>
      <c r="Q469" s="24">
        <v>1.3001310000000001E-4</v>
      </c>
      <c r="R469" s="24">
        <v>3.6523879999999999E-4</v>
      </c>
    </row>
    <row r="470" spans="1:18" ht="22.5" x14ac:dyDescent="0.2">
      <c r="A470" s="13" t="s">
        <v>454</v>
      </c>
      <c r="B470" s="11" t="str">
        <f>VLOOKUP(A470,[2]Feuil1!$A$4:$B$2591,2,FALSE)</f>
        <v>Infections et inflammations respiratoires, âge supérieur à 17 ans, niveau 4</v>
      </c>
      <c r="C470" s="22">
        <v>414</v>
      </c>
      <c r="D470" s="23">
        <v>2068872.7682</v>
      </c>
      <c r="E470" s="22">
        <v>439</v>
      </c>
      <c r="F470" s="23">
        <v>2233564.6911999998</v>
      </c>
      <c r="G470" s="22">
        <v>504</v>
      </c>
      <c r="H470" s="23">
        <v>2468137.7954000002</v>
      </c>
      <c r="I470" s="116">
        <v>7.9604664699999994E-2</v>
      </c>
      <c r="J470" s="116">
        <v>6.0386473400000001E-2</v>
      </c>
      <c r="K470" s="116">
        <v>1.8123761200000001E-2</v>
      </c>
      <c r="L470" s="116">
        <v>0.1050218537</v>
      </c>
      <c r="M470" s="116">
        <v>0.1480637813</v>
      </c>
      <c r="N470" s="116">
        <v>-3.7490885000000002E-2</v>
      </c>
      <c r="O470" s="24">
        <v>-2.3263300000000002E-3</v>
      </c>
      <c r="P470" s="24">
        <v>1.4173395700000001E-2</v>
      </c>
      <c r="Q470" s="24">
        <v>8.02039E-5</v>
      </c>
      <c r="R470" s="24">
        <v>3.6813120000000002E-4</v>
      </c>
    </row>
    <row r="471" spans="1:18" ht="33.75" x14ac:dyDescent="0.2">
      <c r="A471" s="13" t="s">
        <v>455</v>
      </c>
      <c r="B471" s="11" t="str">
        <f>VLOOKUP(A471,[2]Feuil1!$A$4:$B$2591,2,FALSE)</f>
        <v>Transferts et autres séjours courts pour infections et inflammations respiratoires, âge supérieur à 17 ans</v>
      </c>
      <c r="C471" s="22">
        <v>140</v>
      </c>
      <c r="D471" s="23">
        <v>24524.357199999999</v>
      </c>
      <c r="E471" s="22">
        <v>143</v>
      </c>
      <c r="F471" s="23">
        <v>25177.2605</v>
      </c>
      <c r="G471" s="22">
        <v>126</v>
      </c>
      <c r="H471" s="23">
        <v>22165.980899999999</v>
      </c>
      <c r="I471" s="116">
        <v>2.66226468E-2</v>
      </c>
      <c r="J471" s="116">
        <v>2.1428571399999999E-2</v>
      </c>
      <c r="K471" s="116">
        <v>5.0851087999999999E-3</v>
      </c>
      <c r="L471" s="116">
        <v>-0.11960314700000001</v>
      </c>
      <c r="M471" s="116">
        <v>-0.11888111899999999</v>
      </c>
      <c r="N471" s="116">
        <v>-8.1944500000000003E-4</v>
      </c>
      <c r="O471" s="24">
        <v>6.0842489999999997E-4</v>
      </c>
      <c r="P471" s="24">
        <v>-1.81948E-4</v>
      </c>
      <c r="Q471" s="24">
        <v>2.0051000000000002E-5</v>
      </c>
      <c r="R471" s="24">
        <v>3.3061321999999999E-6</v>
      </c>
    </row>
    <row r="472" spans="1:18" ht="22.5" x14ac:dyDescent="0.2">
      <c r="A472" s="13" t="s">
        <v>456</v>
      </c>
      <c r="B472" s="11" t="str">
        <f>VLOOKUP(A472,[2]Feuil1!$A$4:$B$2591,2,FALSE)</f>
        <v>Bronchopneumopathies chroniques, niveau 1</v>
      </c>
      <c r="C472" s="22">
        <v>1551</v>
      </c>
      <c r="D472" s="23">
        <v>1140308.1432</v>
      </c>
      <c r="E472" s="22">
        <v>1429</v>
      </c>
      <c r="F472" s="23">
        <v>1049831.4240000001</v>
      </c>
      <c r="G472" s="22">
        <v>1297</v>
      </c>
      <c r="H472" s="23">
        <v>948975.11199999996</v>
      </c>
      <c r="I472" s="116">
        <v>-7.9344096000000003E-2</v>
      </c>
      <c r="J472" s="116">
        <v>-7.8658930000000002E-2</v>
      </c>
      <c r="K472" s="116">
        <v>-7.4366199999999997E-4</v>
      </c>
      <c r="L472" s="116">
        <v>-9.6069054000000001E-2</v>
      </c>
      <c r="M472" s="116">
        <v>-9.2372287999999997E-2</v>
      </c>
      <c r="N472" s="116">
        <v>-4.0729980000000004E-3</v>
      </c>
      <c r="O472" s="24">
        <v>4.7242404000000003E-3</v>
      </c>
      <c r="P472" s="24">
        <v>-6.0939480000000001E-3</v>
      </c>
      <c r="Q472" s="24">
        <v>2.0639789999999999E-4</v>
      </c>
      <c r="R472" s="24">
        <v>1.4154289999999999E-4</v>
      </c>
    </row>
    <row r="473" spans="1:18" ht="22.5" x14ac:dyDescent="0.2">
      <c r="A473" s="13" t="s">
        <v>457</v>
      </c>
      <c r="B473" s="11" t="str">
        <f>VLOOKUP(A473,[2]Feuil1!$A$4:$B$2591,2,FALSE)</f>
        <v>Bronchopneumopathies chroniques, niveau 2</v>
      </c>
      <c r="C473" s="22">
        <v>1453</v>
      </c>
      <c r="D473" s="23">
        <v>2395838.6694999998</v>
      </c>
      <c r="E473" s="22">
        <v>1257</v>
      </c>
      <c r="F473" s="23">
        <v>2076141.5319000001</v>
      </c>
      <c r="G473" s="22">
        <v>1216</v>
      </c>
      <c r="H473" s="23">
        <v>2015775.3692000001</v>
      </c>
      <c r="I473" s="116">
        <v>-0.13343850800000001</v>
      </c>
      <c r="J473" s="116">
        <v>-0.13489332400000001</v>
      </c>
      <c r="K473" s="116">
        <v>1.6816609000000001E-3</v>
      </c>
      <c r="L473" s="116">
        <v>-2.9076131000000002E-2</v>
      </c>
      <c r="M473" s="116">
        <v>-3.2617343E-2</v>
      </c>
      <c r="N473" s="116">
        <v>3.6606115E-3</v>
      </c>
      <c r="O473" s="24">
        <v>1.4673777E-3</v>
      </c>
      <c r="P473" s="24">
        <v>-3.6474490000000001E-3</v>
      </c>
      <c r="Q473" s="24">
        <v>1.935079E-4</v>
      </c>
      <c r="R473" s="24">
        <v>3.006598E-4</v>
      </c>
    </row>
    <row r="474" spans="1:18" ht="22.5" x14ac:dyDescent="0.2">
      <c r="A474" s="13" t="s">
        <v>458</v>
      </c>
      <c r="B474" s="11" t="str">
        <f>VLOOKUP(A474,[2]Feuil1!$A$4:$B$2591,2,FALSE)</f>
        <v>Bronchopneumopathies chroniques, niveau 3</v>
      </c>
      <c r="C474" s="22">
        <v>411</v>
      </c>
      <c r="D474" s="23">
        <v>826468.06640000001</v>
      </c>
      <c r="E474" s="22">
        <v>405</v>
      </c>
      <c r="F474" s="23">
        <v>819566.56779999996</v>
      </c>
      <c r="G474" s="22">
        <v>403</v>
      </c>
      <c r="H474" s="23">
        <v>819473.06370000006</v>
      </c>
      <c r="I474" s="116">
        <v>-8.3505929999999999E-3</v>
      </c>
      <c r="J474" s="116">
        <v>-1.459854E-2</v>
      </c>
      <c r="K474" s="116">
        <v>6.3405090999999998E-3</v>
      </c>
      <c r="L474" s="116">
        <v>-1.1409E-4</v>
      </c>
      <c r="M474" s="116">
        <v>-4.9382719999999996E-3</v>
      </c>
      <c r="N474" s="116">
        <v>4.8481232999999999E-3</v>
      </c>
      <c r="O474" s="24">
        <v>7.1579400000000001E-5</v>
      </c>
      <c r="P474" s="24">
        <v>-5.649713E-6</v>
      </c>
      <c r="Q474" s="24">
        <v>6.4131299999999994E-5</v>
      </c>
      <c r="R474" s="24">
        <v>1.2222719999999999E-4</v>
      </c>
    </row>
    <row r="475" spans="1:18" ht="22.5" x14ac:dyDescent="0.2">
      <c r="A475" s="13" t="s">
        <v>459</v>
      </c>
      <c r="B475" s="11" t="str">
        <f>VLOOKUP(A475,[2]Feuil1!$A$4:$B$2591,2,FALSE)</f>
        <v>Bronchopneumopathies chroniques, niveau 4</v>
      </c>
      <c r="C475" s="22">
        <v>188</v>
      </c>
      <c r="D475" s="23">
        <v>497893.9705</v>
      </c>
      <c r="E475" s="22">
        <v>173</v>
      </c>
      <c r="F475" s="23">
        <v>433684.16110000003</v>
      </c>
      <c r="G475" s="22">
        <v>131</v>
      </c>
      <c r="H475" s="23">
        <v>353552.42019999999</v>
      </c>
      <c r="I475" s="116">
        <v>-0.12896281800000001</v>
      </c>
      <c r="J475" s="116">
        <v>-7.9787233999999999E-2</v>
      </c>
      <c r="K475" s="116">
        <v>-5.3439362999999997E-2</v>
      </c>
      <c r="L475" s="116">
        <v>-0.18476981200000001</v>
      </c>
      <c r="M475" s="116">
        <v>-0.242774566</v>
      </c>
      <c r="N475" s="116">
        <v>7.6601698699999998E-2</v>
      </c>
      <c r="O475" s="24">
        <v>1.5031674000000001E-3</v>
      </c>
      <c r="P475" s="24">
        <v>-4.8417269999999997E-3</v>
      </c>
      <c r="Q475" s="24">
        <v>2.0846700000000002E-5</v>
      </c>
      <c r="R475" s="24">
        <v>5.2733599999999999E-5</v>
      </c>
    </row>
    <row r="476" spans="1:18" ht="22.5" x14ac:dyDescent="0.2">
      <c r="A476" s="13" t="s">
        <v>460</v>
      </c>
      <c r="B476" s="11" t="str">
        <f>VLOOKUP(A476,[2]Feuil1!$A$4:$B$2591,2,FALSE)</f>
        <v>Bronchopneumopathies chroniques, très courte durée</v>
      </c>
      <c r="C476" s="22">
        <v>232</v>
      </c>
      <c r="D476" s="23">
        <v>159618.26560000001</v>
      </c>
      <c r="E476" s="22">
        <v>176</v>
      </c>
      <c r="F476" s="23">
        <v>121852.1712</v>
      </c>
      <c r="G476" s="22">
        <v>233</v>
      </c>
      <c r="H476" s="23">
        <v>159869.45120000001</v>
      </c>
      <c r="I476" s="116">
        <v>-0.236602586</v>
      </c>
      <c r="J476" s="116">
        <v>-0.24137931000000001</v>
      </c>
      <c r="K476" s="116">
        <v>6.2965913000000004E-3</v>
      </c>
      <c r="L476" s="116">
        <v>0.31199509720000002</v>
      </c>
      <c r="M476" s="116">
        <v>0.32386363639999999</v>
      </c>
      <c r="N476" s="116">
        <v>-8.9650770000000001E-3</v>
      </c>
      <c r="O476" s="24">
        <v>-2.0400129999999998E-3</v>
      </c>
      <c r="P476" s="24">
        <v>2.2970833000000002E-3</v>
      </c>
      <c r="Q476" s="24">
        <v>3.7078400000000001E-5</v>
      </c>
      <c r="R476" s="24">
        <v>2.38451E-5</v>
      </c>
    </row>
    <row r="477" spans="1:18" ht="22.5" x14ac:dyDescent="0.2">
      <c r="A477" s="13" t="s">
        <v>461</v>
      </c>
      <c r="B477" s="11" t="str">
        <f>VLOOKUP(A477,[2]Feuil1!$A$4:$B$2591,2,FALSE)</f>
        <v>Tumeurs de l'appareil respiratoire, niveau 1</v>
      </c>
      <c r="C477" s="22">
        <v>1835</v>
      </c>
      <c r="D477" s="23">
        <v>2252310.9896999998</v>
      </c>
      <c r="E477" s="22">
        <v>1680</v>
      </c>
      <c r="F477" s="23">
        <v>2045816.8917</v>
      </c>
      <c r="G477" s="22">
        <v>1707</v>
      </c>
      <c r="H477" s="23">
        <v>2059310.8393000001</v>
      </c>
      <c r="I477" s="116">
        <v>-9.1680989000000004E-2</v>
      </c>
      <c r="J477" s="116">
        <v>-8.4468664999999998E-2</v>
      </c>
      <c r="K477" s="116">
        <v>-7.8777459999999997E-3</v>
      </c>
      <c r="L477" s="116">
        <v>6.5958726000000002E-3</v>
      </c>
      <c r="M477" s="116">
        <v>1.60714286E-2</v>
      </c>
      <c r="N477" s="116">
        <v>-9.3256789999999999E-3</v>
      </c>
      <c r="O477" s="24">
        <v>-9.6632200000000004E-4</v>
      </c>
      <c r="P477" s="24">
        <v>8.1533240000000002E-4</v>
      </c>
      <c r="Q477" s="24">
        <v>2.7164309999999999E-4</v>
      </c>
      <c r="R477" s="24">
        <v>3.071533E-4</v>
      </c>
    </row>
    <row r="478" spans="1:18" ht="22.5" x14ac:dyDescent="0.2">
      <c r="A478" s="13" t="s">
        <v>462</v>
      </c>
      <c r="B478" s="11" t="str">
        <f>VLOOKUP(A478,[2]Feuil1!$A$4:$B$2591,2,FALSE)</f>
        <v>Tumeurs de l'appareil respiratoire, niveau 2</v>
      </c>
      <c r="C478" s="22">
        <v>1814</v>
      </c>
      <c r="D478" s="23">
        <v>5645492.0822999999</v>
      </c>
      <c r="E478" s="22">
        <v>1844</v>
      </c>
      <c r="F478" s="23">
        <v>5740599.6692000004</v>
      </c>
      <c r="G478" s="22">
        <v>1878</v>
      </c>
      <c r="H478" s="23">
        <v>5827967.5685999999</v>
      </c>
      <c r="I478" s="116">
        <v>1.6846642500000002E-2</v>
      </c>
      <c r="J478" s="116">
        <v>1.6538037500000002E-2</v>
      </c>
      <c r="K478" s="116">
        <v>3.0358430000000002E-4</v>
      </c>
      <c r="L478" s="116">
        <v>1.5219298399999999E-2</v>
      </c>
      <c r="M478" s="116">
        <v>1.8438177900000002E-2</v>
      </c>
      <c r="N478" s="116">
        <v>-3.160604E-3</v>
      </c>
      <c r="O478" s="24">
        <v>-1.21685E-3</v>
      </c>
      <c r="P478" s="24">
        <v>5.2789504999999999E-3</v>
      </c>
      <c r="Q478" s="24">
        <v>2.9885520000000001E-4</v>
      </c>
      <c r="R478" s="24">
        <v>8.692614E-4</v>
      </c>
    </row>
    <row r="479" spans="1:18" ht="22.5" x14ac:dyDescent="0.2">
      <c r="A479" s="13" t="s">
        <v>463</v>
      </c>
      <c r="B479" s="11" t="str">
        <f>VLOOKUP(A479,[2]Feuil1!$A$4:$B$2591,2,FALSE)</f>
        <v>Tumeurs de l'appareil respiratoire, niveau 3</v>
      </c>
      <c r="C479" s="22">
        <v>1364</v>
      </c>
      <c r="D479" s="23">
        <v>5397637.2663000003</v>
      </c>
      <c r="E479" s="22">
        <v>1420</v>
      </c>
      <c r="F479" s="23">
        <v>5595732.6756999996</v>
      </c>
      <c r="G479" s="22">
        <v>1623</v>
      </c>
      <c r="H479" s="23">
        <v>6368978.4835000001</v>
      </c>
      <c r="I479" s="116">
        <v>3.6700393099999999E-2</v>
      </c>
      <c r="J479" s="116">
        <v>4.1055718499999998E-2</v>
      </c>
      <c r="K479" s="116">
        <v>-4.1835659999999997E-3</v>
      </c>
      <c r="L479" s="116">
        <v>0.13818490850000001</v>
      </c>
      <c r="M479" s="116">
        <v>0.14295774650000001</v>
      </c>
      <c r="N479" s="116">
        <v>-4.1758660000000003E-3</v>
      </c>
      <c r="O479" s="24">
        <v>-7.2653090000000002E-3</v>
      </c>
      <c r="P479" s="24">
        <v>4.6721122699999999E-2</v>
      </c>
      <c r="Q479" s="24">
        <v>2.5827579999999998E-4</v>
      </c>
      <c r="R479" s="24">
        <v>9.4995500000000005E-4</v>
      </c>
    </row>
    <row r="480" spans="1:18" ht="22.5" x14ac:dyDescent="0.2">
      <c r="A480" s="13" t="s">
        <v>464</v>
      </c>
      <c r="B480" s="11" t="str">
        <f>VLOOKUP(A480,[2]Feuil1!$A$4:$B$2591,2,FALSE)</f>
        <v>Tumeurs de l'appareil respiratoire, niveau 4</v>
      </c>
      <c r="C480" s="22">
        <v>458</v>
      </c>
      <c r="D480" s="23">
        <v>2621591.6795000001</v>
      </c>
      <c r="E480" s="22">
        <v>504</v>
      </c>
      <c r="F480" s="23">
        <v>2882145.2878</v>
      </c>
      <c r="G480" s="22">
        <v>590</v>
      </c>
      <c r="H480" s="23">
        <v>3326102.1488000001</v>
      </c>
      <c r="I480" s="116">
        <v>9.9387562999999998E-2</v>
      </c>
      <c r="J480" s="116">
        <v>0.1004366812</v>
      </c>
      <c r="K480" s="116">
        <v>-9.5336499999999996E-4</v>
      </c>
      <c r="L480" s="116">
        <v>0.15403694700000001</v>
      </c>
      <c r="M480" s="116">
        <v>0.17063492059999999</v>
      </c>
      <c r="N480" s="116">
        <v>-1.4178608000000001E-2</v>
      </c>
      <c r="O480" s="24">
        <v>-3.0779140000000002E-3</v>
      </c>
      <c r="P480" s="24">
        <v>2.68247985E-2</v>
      </c>
      <c r="Q480" s="24">
        <v>9.3889500000000003E-5</v>
      </c>
      <c r="R480" s="24">
        <v>4.9609960000000005E-4</v>
      </c>
    </row>
    <row r="481" spans="1:18" ht="22.5" x14ac:dyDescent="0.2">
      <c r="A481" s="13" t="s">
        <v>465</v>
      </c>
      <c r="B481" s="11" t="str">
        <f>VLOOKUP(A481,[2]Feuil1!$A$4:$B$2591,2,FALSE)</f>
        <v>Tumeurs de l'appareil respiratoire, très courte durée</v>
      </c>
      <c r="C481" s="22">
        <v>2076</v>
      </c>
      <c r="D481" s="23">
        <v>816126.82270000002</v>
      </c>
      <c r="E481" s="22">
        <v>2136</v>
      </c>
      <c r="F481" s="23">
        <v>838743.10219999996</v>
      </c>
      <c r="G481" s="22">
        <v>2245</v>
      </c>
      <c r="H481" s="23">
        <v>881151.85919999995</v>
      </c>
      <c r="I481" s="116">
        <v>2.7711721799999998E-2</v>
      </c>
      <c r="J481" s="116">
        <v>2.89017341E-2</v>
      </c>
      <c r="K481" s="116">
        <v>-1.1565849999999999E-3</v>
      </c>
      <c r="L481" s="116">
        <v>5.0562272200000001E-2</v>
      </c>
      <c r="M481" s="116">
        <v>5.1029962499999998E-2</v>
      </c>
      <c r="N481" s="116">
        <v>-4.4498299999999998E-4</v>
      </c>
      <c r="O481" s="24">
        <v>-3.9010770000000002E-3</v>
      </c>
      <c r="P481" s="24">
        <v>2.5624254999999999E-3</v>
      </c>
      <c r="Q481" s="24">
        <v>3.5725770000000001E-4</v>
      </c>
      <c r="R481" s="24">
        <v>1.314268E-4</v>
      </c>
    </row>
    <row r="482" spans="1:18" x14ac:dyDescent="0.2">
      <c r="A482" s="13" t="s">
        <v>466</v>
      </c>
      <c r="B482" s="11" t="str">
        <f>VLOOKUP(A482,[2]Feuil1!$A$4:$B$2591,2,FALSE)</f>
        <v>Embolies pulmonaires, niveau 1</v>
      </c>
      <c r="C482" s="22">
        <v>2427</v>
      </c>
      <c r="D482" s="23">
        <v>3215210.4816000001</v>
      </c>
      <c r="E482" s="22">
        <v>2433</v>
      </c>
      <c r="F482" s="23">
        <v>3218027.5663999999</v>
      </c>
      <c r="G482" s="22">
        <v>2208</v>
      </c>
      <c r="H482" s="23">
        <v>2925684.9410000001</v>
      </c>
      <c r="I482" s="116">
        <v>8.7617429999999996E-4</v>
      </c>
      <c r="J482" s="116">
        <v>2.4721879000000001E-3</v>
      </c>
      <c r="K482" s="116">
        <v>-1.592078E-3</v>
      </c>
      <c r="L482" s="116">
        <v>-9.0845282999999999E-2</v>
      </c>
      <c r="M482" s="116">
        <v>-9.2478422000000005E-2</v>
      </c>
      <c r="N482" s="116">
        <v>1.7995589E-3</v>
      </c>
      <c r="O482" s="24">
        <v>8.0526824000000004E-3</v>
      </c>
      <c r="P482" s="24">
        <v>-1.7663950000000001E-2</v>
      </c>
      <c r="Q482" s="24">
        <v>3.513697E-4</v>
      </c>
      <c r="R482" s="24">
        <v>4.3637599999999998E-4</v>
      </c>
    </row>
    <row r="483" spans="1:18" x14ac:dyDescent="0.2">
      <c r="A483" s="13" t="s">
        <v>467</v>
      </c>
      <c r="B483" s="11" t="str">
        <f>VLOOKUP(A483,[2]Feuil1!$A$4:$B$2591,2,FALSE)</f>
        <v>Embolies pulmonaires, niveau 2</v>
      </c>
      <c r="C483" s="22">
        <v>2223</v>
      </c>
      <c r="D483" s="23">
        <v>3401415.8667000001</v>
      </c>
      <c r="E483" s="22">
        <v>2308</v>
      </c>
      <c r="F483" s="23">
        <v>3522692.2933</v>
      </c>
      <c r="G483" s="22">
        <v>2247</v>
      </c>
      <c r="H483" s="23">
        <v>3427078.2099000001</v>
      </c>
      <c r="I483" s="116">
        <v>3.5654689500000003E-2</v>
      </c>
      <c r="J483" s="116">
        <v>3.8236617200000003E-2</v>
      </c>
      <c r="K483" s="116">
        <v>-2.4868389999999998E-3</v>
      </c>
      <c r="L483" s="116">
        <v>-2.7142332000000002E-2</v>
      </c>
      <c r="M483" s="116">
        <v>-2.6429808999999999E-2</v>
      </c>
      <c r="N483" s="116">
        <v>-7.3186599999999996E-4</v>
      </c>
      <c r="O483" s="24">
        <v>2.1831717E-3</v>
      </c>
      <c r="P483" s="24">
        <v>-5.7772020000000004E-3</v>
      </c>
      <c r="Q483" s="24">
        <v>3.5757589999999999E-4</v>
      </c>
      <c r="R483" s="24">
        <v>5.1116050000000004E-4</v>
      </c>
    </row>
    <row r="484" spans="1:18" x14ac:dyDescent="0.2">
      <c r="A484" s="13" t="s">
        <v>468</v>
      </c>
      <c r="B484" s="11" t="str">
        <f>VLOOKUP(A484,[2]Feuil1!$A$4:$B$2591,2,FALSE)</f>
        <v>Embolies pulmonaires, niveau 3</v>
      </c>
      <c r="C484" s="22">
        <v>1411</v>
      </c>
      <c r="D484" s="23">
        <v>2895794.8931</v>
      </c>
      <c r="E484" s="22">
        <v>1388</v>
      </c>
      <c r="F484" s="23">
        <v>2875246.7371</v>
      </c>
      <c r="G484" s="22">
        <v>1402</v>
      </c>
      <c r="H484" s="23">
        <v>2889969.2494999999</v>
      </c>
      <c r="I484" s="116">
        <v>-7.0958599999999998E-3</v>
      </c>
      <c r="J484" s="116">
        <v>-1.6300496000000001E-2</v>
      </c>
      <c r="K484" s="116">
        <v>9.3571621999999997E-3</v>
      </c>
      <c r="L484" s="116">
        <v>5.1204344000000002E-3</v>
      </c>
      <c r="M484" s="116">
        <v>1.00864553E-2</v>
      </c>
      <c r="N484" s="116">
        <v>-4.9164320000000001E-3</v>
      </c>
      <c r="O484" s="24">
        <v>-5.0105600000000005E-4</v>
      </c>
      <c r="P484" s="24">
        <v>8.895649E-4</v>
      </c>
      <c r="Q484" s="24">
        <v>2.23107E-4</v>
      </c>
      <c r="R484" s="24">
        <v>4.3104880000000001E-4</v>
      </c>
    </row>
    <row r="485" spans="1:18" x14ac:dyDescent="0.2">
      <c r="A485" s="13" t="s">
        <v>469</v>
      </c>
      <c r="B485" s="11" t="str">
        <f>VLOOKUP(A485,[2]Feuil1!$A$4:$B$2591,2,FALSE)</f>
        <v>Embolies pulmonaires, niveau 4</v>
      </c>
      <c r="C485" s="22">
        <v>151</v>
      </c>
      <c r="D485" s="23">
        <v>491951.7856</v>
      </c>
      <c r="E485" s="22">
        <v>145</v>
      </c>
      <c r="F485" s="23">
        <v>484869.71879999997</v>
      </c>
      <c r="G485" s="22">
        <v>149</v>
      </c>
      <c r="H485" s="23">
        <v>519917.49839999998</v>
      </c>
      <c r="I485" s="116">
        <v>-1.4395855000000001E-2</v>
      </c>
      <c r="J485" s="116">
        <v>-3.9735099000000003E-2</v>
      </c>
      <c r="K485" s="116">
        <v>2.6387764300000002E-2</v>
      </c>
      <c r="L485" s="116">
        <v>7.2282879800000005E-2</v>
      </c>
      <c r="M485" s="116">
        <v>2.75862069E-2</v>
      </c>
      <c r="N485" s="116">
        <v>4.3496762199999997E-2</v>
      </c>
      <c r="O485" s="24">
        <v>-1.4315899999999999E-4</v>
      </c>
      <c r="P485" s="24">
        <v>2.1176598999999999E-3</v>
      </c>
      <c r="Q485" s="24">
        <v>2.3711100000000001E-5</v>
      </c>
      <c r="R485" s="24">
        <v>7.7547500000000002E-5</v>
      </c>
    </row>
    <row r="486" spans="1:18" x14ac:dyDescent="0.2">
      <c r="A486" s="13" t="s">
        <v>470</v>
      </c>
      <c r="B486" s="11" t="str">
        <f>VLOOKUP(A486,[2]Feuil1!$A$4:$B$2591,2,FALSE)</f>
        <v>Embolies pulmonaires, très courte durée</v>
      </c>
      <c r="C486" s="22">
        <v>636</v>
      </c>
      <c r="D486" s="23">
        <v>167262.32</v>
      </c>
      <c r="E486" s="22">
        <v>798</v>
      </c>
      <c r="F486" s="23">
        <v>210784.18280000001</v>
      </c>
      <c r="G486" s="22">
        <v>949</v>
      </c>
      <c r="H486" s="23">
        <v>249847.44320000001</v>
      </c>
      <c r="I486" s="116">
        <v>0.26020123839999998</v>
      </c>
      <c r="J486" s="116">
        <v>0.25471698110000002</v>
      </c>
      <c r="K486" s="116">
        <v>4.3709118000000002E-3</v>
      </c>
      <c r="L486" s="116">
        <v>0.18532349000000001</v>
      </c>
      <c r="M486" s="116">
        <v>0.18922305759999999</v>
      </c>
      <c r="N486" s="116">
        <v>-3.2790879999999999E-3</v>
      </c>
      <c r="O486" s="24">
        <v>-5.4042450000000002E-3</v>
      </c>
      <c r="P486" s="24">
        <v>2.3602836000000001E-3</v>
      </c>
      <c r="Q486" s="24">
        <v>1.5101890000000001E-4</v>
      </c>
      <c r="R486" s="24">
        <v>3.7265599999999998E-5</v>
      </c>
    </row>
    <row r="487" spans="1:18" ht="22.5" x14ac:dyDescent="0.2">
      <c r="A487" s="13" t="s">
        <v>471</v>
      </c>
      <c r="B487" s="11" t="str">
        <f>VLOOKUP(A487,[2]Feuil1!$A$4:$B$2591,2,FALSE)</f>
        <v>Signes et symptômes respiratoires, niveau 1</v>
      </c>
      <c r="C487" s="22">
        <v>6471</v>
      </c>
      <c r="D487" s="23">
        <v>2443067.8415999999</v>
      </c>
      <c r="E487" s="22">
        <v>6807</v>
      </c>
      <c r="F487" s="23">
        <v>2570897.4300000002</v>
      </c>
      <c r="G487" s="22">
        <v>6747</v>
      </c>
      <c r="H487" s="23">
        <v>2541508.8695999999</v>
      </c>
      <c r="I487" s="116">
        <v>5.2323388700000001E-2</v>
      </c>
      <c r="J487" s="116">
        <v>5.1923968500000001E-2</v>
      </c>
      <c r="K487" s="116">
        <v>3.7970449999999998E-4</v>
      </c>
      <c r="L487" s="116">
        <v>-1.1431246000000001E-2</v>
      </c>
      <c r="M487" s="116">
        <v>-8.814456E-3</v>
      </c>
      <c r="N487" s="116">
        <v>-2.640061E-3</v>
      </c>
      <c r="O487" s="24">
        <v>2.1473820000000002E-3</v>
      </c>
      <c r="P487" s="24">
        <v>-1.7757179999999999E-3</v>
      </c>
      <c r="Q487" s="24">
        <v>1.0736826000000001E-3</v>
      </c>
      <c r="R487" s="24">
        <v>3.7907480000000003E-4</v>
      </c>
    </row>
    <row r="488" spans="1:18" ht="22.5" x14ac:dyDescent="0.2">
      <c r="A488" s="13" t="s">
        <v>472</v>
      </c>
      <c r="B488" s="11" t="str">
        <f>VLOOKUP(A488,[2]Feuil1!$A$4:$B$2591,2,FALSE)</f>
        <v>Signes et symptômes respiratoires, niveau 2</v>
      </c>
      <c r="C488" s="22">
        <v>1844</v>
      </c>
      <c r="D488" s="23">
        <v>2392935.3078000001</v>
      </c>
      <c r="E488" s="22">
        <v>1893</v>
      </c>
      <c r="F488" s="23">
        <v>2483850.3461000002</v>
      </c>
      <c r="G488" s="22">
        <v>1681</v>
      </c>
      <c r="H488" s="23">
        <v>2204167.0994000002</v>
      </c>
      <c r="I488" s="116">
        <v>3.7993103299999997E-2</v>
      </c>
      <c r="J488" s="116">
        <v>2.6572668099999999E-2</v>
      </c>
      <c r="K488" s="116">
        <v>1.1124818999999999E-2</v>
      </c>
      <c r="L488" s="116">
        <v>-0.11260068400000001</v>
      </c>
      <c r="M488" s="116">
        <v>-0.111991548</v>
      </c>
      <c r="N488" s="116">
        <v>-6.8595699999999995E-4</v>
      </c>
      <c r="O488" s="24">
        <v>7.5874163000000001E-3</v>
      </c>
      <c r="P488" s="24">
        <v>-1.6899043999999998E-2</v>
      </c>
      <c r="Q488" s="24">
        <v>2.6750560000000001E-4</v>
      </c>
      <c r="R488" s="24">
        <v>3.2875910000000001E-4</v>
      </c>
    </row>
    <row r="489" spans="1:18" ht="22.5" x14ac:dyDescent="0.2">
      <c r="A489" s="13" t="s">
        <v>473</v>
      </c>
      <c r="B489" s="11" t="str">
        <f>VLOOKUP(A489,[2]Feuil1!$A$4:$B$2591,2,FALSE)</f>
        <v>Signes et symptômes respiratoires, niveau 3</v>
      </c>
      <c r="C489" s="22">
        <v>50</v>
      </c>
      <c r="D489" s="23">
        <v>81506.705499999996</v>
      </c>
      <c r="E489" s="22">
        <v>63</v>
      </c>
      <c r="F489" s="23">
        <v>102660.1345</v>
      </c>
      <c r="G489" s="22">
        <v>56</v>
      </c>
      <c r="H489" s="23">
        <v>91053.115999999995</v>
      </c>
      <c r="I489" s="116">
        <v>0.259529923</v>
      </c>
      <c r="J489" s="116">
        <v>0.26</v>
      </c>
      <c r="K489" s="116">
        <v>-3.7307699999999998E-4</v>
      </c>
      <c r="L489" s="116">
        <v>-0.113062569</v>
      </c>
      <c r="M489" s="116">
        <v>-0.111111111</v>
      </c>
      <c r="N489" s="116">
        <v>-2.1953900000000002E-3</v>
      </c>
      <c r="O489" s="24">
        <v>2.5052789999999999E-4</v>
      </c>
      <c r="P489" s="24">
        <v>-7.0131999999999996E-4</v>
      </c>
      <c r="Q489" s="24">
        <v>8.9115496999999996E-6</v>
      </c>
      <c r="R489" s="24">
        <v>1.3580900000000001E-5</v>
      </c>
    </row>
    <row r="490" spans="1:18" ht="22.5" x14ac:dyDescent="0.2">
      <c r="A490" s="13" t="s">
        <v>474</v>
      </c>
      <c r="B490" s="11" t="str">
        <f>VLOOKUP(A490,[2]Feuil1!$A$4:$B$2591,2,FALSE)</f>
        <v>Signes et symptômes respiratoires, niveau 4</v>
      </c>
      <c r="C490" s="22">
        <v>20</v>
      </c>
      <c r="D490" s="23">
        <v>52177.705000000002</v>
      </c>
      <c r="E490" s="22">
        <v>22</v>
      </c>
      <c r="F490" s="23">
        <v>57359.205000000002</v>
      </c>
      <c r="G490" s="22">
        <v>22</v>
      </c>
      <c r="H490" s="23">
        <v>57177.852500000001</v>
      </c>
      <c r="I490" s="116">
        <v>9.9304865899999997E-2</v>
      </c>
      <c r="J490" s="116">
        <v>0.1</v>
      </c>
      <c r="K490" s="116">
        <v>-6.3194E-4</v>
      </c>
      <c r="L490" s="116">
        <v>-3.1616980000000001E-3</v>
      </c>
      <c r="M490" s="116">
        <v>0</v>
      </c>
      <c r="N490" s="116">
        <v>-3.1616980000000001E-3</v>
      </c>
      <c r="O490" s="24">
        <v>0</v>
      </c>
      <c r="P490" s="24">
        <v>-1.0958000000000001E-5</v>
      </c>
      <c r="Q490" s="24">
        <v>3.5009659E-6</v>
      </c>
      <c r="R490" s="24">
        <v>8.5282732000000003E-6</v>
      </c>
    </row>
    <row r="491" spans="1:18" x14ac:dyDescent="0.2">
      <c r="A491" s="13" t="s">
        <v>475</v>
      </c>
      <c r="B491" s="11" t="str">
        <f>VLOOKUP(A491,[2]Feuil1!$A$4:$B$2591,2,FALSE)</f>
        <v>Pneumothorax, niveau 1</v>
      </c>
      <c r="C491" s="22">
        <v>1096</v>
      </c>
      <c r="D491" s="23">
        <v>949415.21680000005</v>
      </c>
      <c r="E491" s="22">
        <v>1126</v>
      </c>
      <c r="F491" s="23">
        <v>972805.32279999997</v>
      </c>
      <c r="G491" s="22">
        <v>1100</v>
      </c>
      <c r="H491" s="23">
        <v>949785.92810000002</v>
      </c>
      <c r="I491" s="116">
        <v>2.46363294E-2</v>
      </c>
      <c r="J491" s="116">
        <v>2.7372262800000002E-2</v>
      </c>
      <c r="K491" s="116">
        <v>-2.6630400000000002E-3</v>
      </c>
      <c r="L491" s="116">
        <v>-2.3662900000000001E-2</v>
      </c>
      <c r="M491" s="116">
        <v>-2.3090586E-2</v>
      </c>
      <c r="N491" s="116">
        <v>-5.8584100000000003E-4</v>
      </c>
      <c r="O491" s="24">
        <v>9.3053220000000004E-4</v>
      </c>
      <c r="P491" s="24">
        <v>-1.3908799999999999E-3</v>
      </c>
      <c r="Q491" s="24">
        <v>1.7504829999999999E-4</v>
      </c>
      <c r="R491" s="24">
        <v>1.4166379999999999E-4</v>
      </c>
    </row>
    <row r="492" spans="1:18" x14ac:dyDescent="0.2">
      <c r="A492" s="13" t="s">
        <v>476</v>
      </c>
      <c r="B492" s="11" t="str">
        <f>VLOOKUP(A492,[2]Feuil1!$A$4:$B$2591,2,FALSE)</f>
        <v>Pneumothorax, niveau 2</v>
      </c>
      <c r="C492" s="22">
        <v>390</v>
      </c>
      <c r="D492" s="23">
        <v>537189.21180000005</v>
      </c>
      <c r="E492" s="22">
        <v>392</v>
      </c>
      <c r="F492" s="23">
        <v>539973.63749999995</v>
      </c>
      <c r="G492" s="22">
        <v>375</v>
      </c>
      <c r="H492" s="23">
        <v>515496.44549999997</v>
      </c>
      <c r="I492" s="116">
        <v>5.1833239E-3</v>
      </c>
      <c r="J492" s="116">
        <v>5.1282050999999999E-3</v>
      </c>
      <c r="K492" s="116">
        <v>5.4837599999999998E-5</v>
      </c>
      <c r="L492" s="116">
        <v>-4.5330346000000001E-2</v>
      </c>
      <c r="M492" s="116">
        <v>-4.3367347000000001E-2</v>
      </c>
      <c r="N492" s="116">
        <v>-2.0519890000000002E-3</v>
      </c>
      <c r="O492" s="24">
        <v>6.0842489999999997E-4</v>
      </c>
      <c r="P492" s="24">
        <v>-1.478963E-3</v>
      </c>
      <c r="Q492" s="24">
        <v>5.9675600000000002E-5</v>
      </c>
      <c r="R492" s="24">
        <v>7.6888100000000007E-5</v>
      </c>
    </row>
    <row r="493" spans="1:18" x14ac:dyDescent="0.2">
      <c r="A493" s="13" t="s">
        <v>477</v>
      </c>
      <c r="B493" s="11" t="str">
        <f>VLOOKUP(A493,[2]Feuil1!$A$4:$B$2591,2,FALSE)</f>
        <v>Pneumothorax, niveau 3</v>
      </c>
      <c r="C493" s="22">
        <v>221</v>
      </c>
      <c r="D493" s="23">
        <v>331954.93680000002</v>
      </c>
      <c r="E493" s="22">
        <v>257</v>
      </c>
      <c r="F493" s="23">
        <v>381250.00799999997</v>
      </c>
      <c r="G493" s="22">
        <v>214</v>
      </c>
      <c r="H493" s="23">
        <v>324792.11599999998</v>
      </c>
      <c r="I493" s="116">
        <v>0.14849928630000001</v>
      </c>
      <c r="J493" s="116">
        <v>0.16289592759999999</v>
      </c>
      <c r="K493" s="116">
        <v>-1.2379991E-2</v>
      </c>
      <c r="L493" s="116">
        <v>-0.14808627099999999</v>
      </c>
      <c r="M493" s="116">
        <v>-0.16731517500000001</v>
      </c>
      <c r="N493" s="116">
        <v>2.3092655900000002E-2</v>
      </c>
      <c r="O493" s="24">
        <v>1.5389570999999999E-3</v>
      </c>
      <c r="P493" s="24">
        <v>-3.4113030000000001E-3</v>
      </c>
      <c r="Q493" s="24">
        <v>3.4054899999999998E-5</v>
      </c>
      <c r="R493" s="24">
        <v>4.8443899999999999E-5</v>
      </c>
    </row>
    <row r="494" spans="1:18" x14ac:dyDescent="0.2">
      <c r="A494" s="13" t="s">
        <v>478</v>
      </c>
      <c r="B494" s="11" t="str">
        <f>VLOOKUP(A494,[2]Feuil1!$A$4:$B$2591,2,FALSE)</f>
        <v>Pneumothorax, niveau 4</v>
      </c>
      <c r="C494" s="22">
        <v>38</v>
      </c>
      <c r="D494" s="23">
        <v>90102.780599999998</v>
      </c>
      <c r="E494" s="22">
        <v>36</v>
      </c>
      <c r="F494" s="23">
        <v>85420.900599999994</v>
      </c>
      <c r="G494" s="22">
        <v>31</v>
      </c>
      <c r="H494" s="23">
        <v>74231.207399999999</v>
      </c>
      <c r="I494" s="116">
        <v>-5.1961548000000003E-2</v>
      </c>
      <c r="J494" s="116">
        <v>-5.2631578999999998E-2</v>
      </c>
      <c r="K494" s="116">
        <v>7.0725439999999996E-4</v>
      </c>
      <c r="L494" s="116">
        <v>-0.130994793</v>
      </c>
      <c r="M494" s="116">
        <v>-0.13888888899999999</v>
      </c>
      <c r="N494" s="116">
        <v>9.1673371000000007E-3</v>
      </c>
      <c r="O494" s="24">
        <v>1.7894849999999999E-4</v>
      </c>
      <c r="P494" s="24">
        <v>-6.7610499999999998E-4</v>
      </c>
      <c r="Q494" s="24">
        <v>4.9331793000000003E-6</v>
      </c>
      <c r="R494" s="24">
        <v>1.10718E-5</v>
      </c>
    </row>
    <row r="495" spans="1:18" x14ac:dyDescent="0.2">
      <c r="A495" s="13" t="s">
        <v>479</v>
      </c>
      <c r="B495" s="11" t="str">
        <f>VLOOKUP(A495,[2]Feuil1!$A$4:$B$2591,2,FALSE)</f>
        <v>Pneumothorax, très courte durée</v>
      </c>
      <c r="C495" s="22">
        <v>302</v>
      </c>
      <c r="D495" s="23">
        <v>58941.8105</v>
      </c>
      <c r="E495" s="22">
        <v>305</v>
      </c>
      <c r="F495" s="23">
        <v>59786.226999999999</v>
      </c>
      <c r="G495" s="22">
        <v>311</v>
      </c>
      <c r="H495" s="23">
        <v>60622.949500000002</v>
      </c>
      <c r="I495" s="116">
        <v>1.43262735E-2</v>
      </c>
      <c r="J495" s="116">
        <v>9.9337747999999997E-3</v>
      </c>
      <c r="K495" s="116">
        <v>4.3492938E-3</v>
      </c>
      <c r="L495" s="116">
        <v>1.39952384E-2</v>
      </c>
      <c r="M495" s="116">
        <v>1.96721311E-2</v>
      </c>
      <c r="N495" s="116">
        <v>-5.5673709999999998E-3</v>
      </c>
      <c r="O495" s="24">
        <v>-2.1473799999999999E-4</v>
      </c>
      <c r="P495" s="24">
        <v>5.0556500000000003E-5</v>
      </c>
      <c r="Q495" s="24">
        <v>4.9490899999999997E-5</v>
      </c>
      <c r="R495" s="24">
        <v>9.0421213E-6</v>
      </c>
    </row>
    <row r="496" spans="1:18" ht="22.5" x14ac:dyDescent="0.2">
      <c r="A496" s="13" t="s">
        <v>480</v>
      </c>
      <c r="B496" s="11" t="str">
        <f>VLOOKUP(A496,[2]Feuil1!$A$4:$B$2591,2,FALSE)</f>
        <v>Oedème pulmonaire et détresse respiratoire, niveau 1</v>
      </c>
      <c r="C496" s="22">
        <v>1142</v>
      </c>
      <c r="D496" s="23">
        <v>640576.02740000002</v>
      </c>
      <c r="E496" s="22">
        <v>1174</v>
      </c>
      <c r="F496" s="23">
        <v>650727.2635</v>
      </c>
      <c r="G496" s="22">
        <v>953</v>
      </c>
      <c r="H496" s="23">
        <v>520715.17800000001</v>
      </c>
      <c r="I496" s="116">
        <v>1.58470434E-2</v>
      </c>
      <c r="J496" s="116">
        <v>2.80210158E-2</v>
      </c>
      <c r="K496" s="116">
        <v>-1.1842142999999999E-2</v>
      </c>
      <c r="L496" s="116">
        <v>-0.199795049</v>
      </c>
      <c r="M496" s="116">
        <v>-0.188245315</v>
      </c>
      <c r="N496" s="116">
        <v>-1.4228108999999999E-2</v>
      </c>
      <c r="O496" s="24">
        <v>7.9095235999999992E-3</v>
      </c>
      <c r="P496" s="24">
        <v>-7.8556010000000003E-3</v>
      </c>
      <c r="Q496" s="24">
        <v>1.5165550000000001E-4</v>
      </c>
      <c r="R496" s="24">
        <v>7.7666500000000006E-5</v>
      </c>
    </row>
    <row r="497" spans="1:18" ht="22.5" x14ac:dyDescent="0.2">
      <c r="A497" s="13" t="s">
        <v>481</v>
      </c>
      <c r="B497" s="11" t="str">
        <f>VLOOKUP(A497,[2]Feuil1!$A$4:$B$2591,2,FALSE)</f>
        <v>Oedème pulmonaire et détresse respiratoire, niveau 2</v>
      </c>
      <c r="C497" s="22">
        <v>2284</v>
      </c>
      <c r="D497" s="23">
        <v>4019131.7297999999</v>
      </c>
      <c r="E497" s="22">
        <v>2389</v>
      </c>
      <c r="F497" s="23">
        <v>4137627.1334000002</v>
      </c>
      <c r="G497" s="22">
        <v>2018</v>
      </c>
      <c r="H497" s="23">
        <v>3505032.3036000002</v>
      </c>
      <c r="I497" s="116">
        <v>2.9482836500000002E-2</v>
      </c>
      <c r="J497" s="116">
        <v>4.5971979000000003E-2</v>
      </c>
      <c r="K497" s="116">
        <v>-1.5764421000000001E-2</v>
      </c>
      <c r="L497" s="116">
        <v>-0.152888312</v>
      </c>
      <c r="M497" s="116">
        <v>-0.15529510299999999</v>
      </c>
      <c r="N497" s="116">
        <v>2.8492674000000001E-3</v>
      </c>
      <c r="O497" s="24">
        <v>1.32779786E-2</v>
      </c>
      <c r="P497" s="24">
        <v>-3.8222697999999999E-2</v>
      </c>
      <c r="Q497" s="24">
        <v>3.2113410000000003E-4</v>
      </c>
      <c r="R497" s="24">
        <v>5.2278760000000002E-4</v>
      </c>
    </row>
    <row r="498" spans="1:18" ht="22.5" x14ac:dyDescent="0.2">
      <c r="A498" s="13" t="s">
        <v>482</v>
      </c>
      <c r="B498" s="11" t="str">
        <f>VLOOKUP(A498,[2]Feuil1!$A$4:$B$2591,2,FALSE)</f>
        <v>Oedème pulmonaire et détresse respiratoire, niveau 3</v>
      </c>
      <c r="C498" s="22">
        <v>1306</v>
      </c>
      <c r="D498" s="23">
        <v>3154423.8404000001</v>
      </c>
      <c r="E498" s="22">
        <v>1473</v>
      </c>
      <c r="F498" s="23">
        <v>3561563.0071</v>
      </c>
      <c r="G498" s="22">
        <v>1509</v>
      </c>
      <c r="H498" s="23">
        <v>3640588.9933000002</v>
      </c>
      <c r="I498" s="116">
        <v>0.12906926499999999</v>
      </c>
      <c r="J498" s="116">
        <v>0.12787136290000001</v>
      </c>
      <c r="K498" s="116">
        <v>1.0620911000000001E-3</v>
      </c>
      <c r="L498" s="116">
        <v>2.21885689E-2</v>
      </c>
      <c r="M498" s="116">
        <v>2.4439918500000001E-2</v>
      </c>
      <c r="N498" s="116">
        <v>-2.1976389999999999E-3</v>
      </c>
      <c r="O498" s="24">
        <v>-1.288429E-3</v>
      </c>
      <c r="P498" s="24">
        <v>4.7749146999999997E-3</v>
      </c>
      <c r="Q498" s="24">
        <v>2.401344E-4</v>
      </c>
      <c r="R498" s="24">
        <v>5.4300639999999999E-4</v>
      </c>
    </row>
    <row r="499" spans="1:18" ht="22.5" x14ac:dyDescent="0.2">
      <c r="A499" s="13" t="s">
        <v>483</v>
      </c>
      <c r="B499" s="11" t="str">
        <f>VLOOKUP(A499,[2]Feuil1!$A$4:$B$2591,2,FALSE)</f>
        <v>Oedème pulmonaire et détresse respiratoire, niveau 4</v>
      </c>
      <c r="C499" s="22">
        <v>674</v>
      </c>
      <c r="D499" s="23">
        <v>1793660.3922999999</v>
      </c>
      <c r="E499" s="22">
        <v>701</v>
      </c>
      <c r="F499" s="23">
        <v>1876954.3359000001</v>
      </c>
      <c r="G499" s="22">
        <v>658</v>
      </c>
      <c r="H499" s="23">
        <v>1726970.2842000001</v>
      </c>
      <c r="I499" s="116">
        <v>4.64379678E-2</v>
      </c>
      <c r="J499" s="116">
        <v>4.0059347199999998E-2</v>
      </c>
      <c r="K499" s="116">
        <v>6.1329391E-3</v>
      </c>
      <c r="L499" s="116">
        <v>-7.9908204999999996E-2</v>
      </c>
      <c r="M499" s="116">
        <v>-6.1340942000000002E-2</v>
      </c>
      <c r="N499" s="116">
        <v>-1.9780625999999999E-2</v>
      </c>
      <c r="O499" s="24">
        <v>1.5389570999999999E-3</v>
      </c>
      <c r="P499" s="24">
        <v>-9.0623490000000008E-3</v>
      </c>
      <c r="Q499" s="24">
        <v>1.047107E-4</v>
      </c>
      <c r="R499" s="24">
        <v>2.5758360000000002E-4</v>
      </c>
    </row>
    <row r="500" spans="1:18" ht="22.5" x14ac:dyDescent="0.2">
      <c r="A500" s="13" t="s">
        <v>484</v>
      </c>
      <c r="B500" s="11" t="str">
        <f>VLOOKUP(A500,[2]Feuil1!$A$4:$B$2591,2,FALSE)</f>
        <v>Oedème pulmonaire et détresse respiratoire, très courte durée</v>
      </c>
      <c r="C500" s="22">
        <v>226</v>
      </c>
      <c r="D500" s="23">
        <v>38160.36</v>
      </c>
      <c r="E500" s="22">
        <v>243</v>
      </c>
      <c r="F500" s="23">
        <v>41233.273200000003</v>
      </c>
      <c r="G500" s="22">
        <v>208</v>
      </c>
      <c r="H500" s="23">
        <v>35141.0052</v>
      </c>
      <c r="I500" s="116">
        <v>8.0526315799999998E-2</v>
      </c>
      <c r="J500" s="116">
        <v>7.5221238900000001E-2</v>
      </c>
      <c r="K500" s="116">
        <v>4.9339398000000003E-3</v>
      </c>
      <c r="L500" s="116">
        <v>-0.147751258</v>
      </c>
      <c r="M500" s="116">
        <v>-0.14403292200000001</v>
      </c>
      <c r="N500" s="116">
        <v>-4.3440179999999998E-3</v>
      </c>
      <c r="O500" s="24">
        <v>1.2526395E-3</v>
      </c>
      <c r="P500" s="24">
        <v>-3.6810800000000002E-4</v>
      </c>
      <c r="Q500" s="24">
        <v>3.3099999999999998E-5</v>
      </c>
      <c r="R500" s="24">
        <v>5.2414017000000001E-6</v>
      </c>
    </row>
    <row r="501" spans="1:18" ht="22.5" x14ac:dyDescent="0.2">
      <c r="A501" s="13" t="s">
        <v>485</v>
      </c>
      <c r="B501" s="11" t="str">
        <f>VLOOKUP(A501,[2]Feuil1!$A$4:$B$2591,2,FALSE)</f>
        <v>Maladies pulmonaires interstitielles, niveau 1</v>
      </c>
      <c r="C501" s="22">
        <v>419</v>
      </c>
      <c r="D501" s="23">
        <v>354594.97779999999</v>
      </c>
      <c r="E501" s="22">
        <v>350</v>
      </c>
      <c r="F501" s="23">
        <v>293853.62569999998</v>
      </c>
      <c r="G501" s="22">
        <v>403</v>
      </c>
      <c r="H501" s="23">
        <v>334281.8982</v>
      </c>
      <c r="I501" s="116">
        <v>-0.17129783500000001</v>
      </c>
      <c r="J501" s="116">
        <v>-0.16467780400000001</v>
      </c>
      <c r="K501" s="116">
        <v>-7.9251229999999992E-3</v>
      </c>
      <c r="L501" s="116">
        <v>0.13757962800000001</v>
      </c>
      <c r="M501" s="116">
        <v>0.15142857139999999</v>
      </c>
      <c r="N501" s="116">
        <v>-1.2027618E-2</v>
      </c>
      <c r="O501" s="24">
        <v>-1.8968539999999999E-3</v>
      </c>
      <c r="P501" s="24">
        <v>2.4427605000000002E-3</v>
      </c>
      <c r="Q501" s="24">
        <v>6.4131299999999994E-5</v>
      </c>
      <c r="R501" s="24">
        <v>4.9859299999999999E-5</v>
      </c>
    </row>
    <row r="502" spans="1:18" ht="22.5" x14ac:dyDescent="0.2">
      <c r="A502" s="13" t="s">
        <v>486</v>
      </c>
      <c r="B502" s="11" t="str">
        <f>VLOOKUP(A502,[2]Feuil1!$A$4:$B$2591,2,FALSE)</f>
        <v>Maladies pulmonaires interstitielles, niveau 2</v>
      </c>
      <c r="C502" s="22">
        <v>370</v>
      </c>
      <c r="D502" s="23">
        <v>637424.35800000001</v>
      </c>
      <c r="E502" s="22">
        <v>341</v>
      </c>
      <c r="F502" s="23">
        <v>583616.63119999995</v>
      </c>
      <c r="G502" s="22">
        <v>381</v>
      </c>
      <c r="H502" s="23">
        <v>650818.74879999994</v>
      </c>
      <c r="I502" s="116">
        <v>-8.4414293000000001E-2</v>
      </c>
      <c r="J502" s="116">
        <v>-7.8378377999999999E-2</v>
      </c>
      <c r="K502" s="116">
        <v>-6.5492329999999998E-3</v>
      </c>
      <c r="L502" s="116">
        <v>0.1151477083</v>
      </c>
      <c r="M502" s="116">
        <v>0.1173020528</v>
      </c>
      <c r="N502" s="116">
        <v>-1.9281669999999999E-3</v>
      </c>
      <c r="O502" s="24">
        <v>-1.4315879999999999E-3</v>
      </c>
      <c r="P502" s="24">
        <v>4.0604919999999997E-3</v>
      </c>
      <c r="Q502" s="24">
        <v>6.0630400000000001E-5</v>
      </c>
      <c r="R502" s="24">
        <v>9.7071900000000001E-5</v>
      </c>
    </row>
    <row r="503" spans="1:18" ht="22.5" x14ac:dyDescent="0.2">
      <c r="A503" s="13" t="s">
        <v>487</v>
      </c>
      <c r="B503" s="11" t="str">
        <f>VLOOKUP(A503,[2]Feuil1!$A$4:$B$2591,2,FALSE)</f>
        <v>Maladies pulmonaires interstitielles, niveau 3</v>
      </c>
      <c r="C503" s="22">
        <v>396</v>
      </c>
      <c r="D503" s="23">
        <v>771544.49060000002</v>
      </c>
      <c r="E503" s="22">
        <v>447</v>
      </c>
      <c r="F503" s="23">
        <v>861662.47530000005</v>
      </c>
      <c r="G503" s="22">
        <v>437</v>
      </c>
      <c r="H503" s="23">
        <v>853915.02659999998</v>
      </c>
      <c r="I503" s="116">
        <v>0.1168020585</v>
      </c>
      <c r="J503" s="116">
        <v>0.12878787880000001</v>
      </c>
      <c r="K503" s="116">
        <v>-1.0618311E-2</v>
      </c>
      <c r="L503" s="116">
        <v>-8.9912800000000008E-3</v>
      </c>
      <c r="M503" s="116">
        <v>-2.2371365000000001E-2</v>
      </c>
      <c r="N503" s="116">
        <v>1.36862649E-2</v>
      </c>
      <c r="O503" s="24">
        <v>3.5789699999999998E-4</v>
      </c>
      <c r="P503" s="24">
        <v>-4.6811699999999999E-4</v>
      </c>
      <c r="Q503" s="24">
        <v>6.9541899999999999E-5</v>
      </c>
      <c r="R503" s="24">
        <v>1.2736440000000001E-4</v>
      </c>
    </row>
    <row r="504" spans="1:18" ht="22.5" x14ac:dyDescent="0.2">
      <c r="A504" s="13" t="s">
        <v>488</v>
      </c>
      <c r="B504" s="11" t="str">
        <f>VLOOKUP(A504,[2]Feuil1!$A$4:$B$2591,2,FALSE)</f>
        <v>Maladies pulmonaires interstitielles, niveau 4</v>
      </c>
      <c r="C504" s="22">
        <v>67</v>
      </c>
      <c r="D504" s="23">
        <v>224682.36230000001</v>
      </c>
      <c r="E504" s="22">
        <v>61</v>
      </c>
      <c r="F504" s="23">
        <v>189212.90789999999</v>
      </c>
      <c r="G504" s="22">
        <v>56</v>
      </c>
      <c r="H504" s="23">
        <v>176664.6672</v>
      </c>
      <c r="I504" s="116">
        <v>-0.15786488100000001</v>
      </c>
      <c r="J504" s="116">
        <v>-8.9552239000000006E-2</v>
      </c>
      <c r="K504" s="116">
        <v>-7.5031919000000002E-2</v>
      </c>
      <c r="L504" s="116">
        <v>-6.6318101000000004E-2</v>
      </c>
      <c r="M504" s="116">
        <v>-8.1967212999999997E-2</v>
      </c>
      <c r="N504" s="116">
        <v>1.7046354499999999E-2</v>
      </c>
      <c r="O504" s="24">
        <v>1.7894849999999999E-4</v>
      </c>
      <c r="P504" s="24">
        <v>-7.5819099999999996E-4</v>
      </c>
      <c r="Q504" s="24">
        <v>8.9115496999999996E-6</v>
      </c>
      <c r="R504" s="24">
        <v>2.63501E-5</v>
      </c>
    </row>
    <row r="505" spans="1:18" ht="22.5" x14ac:dyDescent="0.2">
      <c r="A505" s="13" t="s">
        <v>489</v>
      </c>
      <c r="B505" s="11" t="str">
        <f>VLOOKUP(A505,[2]Feuil1!$A$4:$B$2591,2,FALSE)</f>
        <v>Maladies pulmonaires interstitielles, très courte durée</v>
      </c>
      <c r="C505" s="22">
        <v>50</v>
      </c>
      <c r="D505" s="23">
        <v>9849.2240000000002</v>
      </c>
      <c r="E505" s="22">
        <v>61</v>
      </c>
      <c r="F505" s="23">
        <v>11975.761</v>
      </c>
      <c r="G505" s="22">
        <v>64</v>
      </c>
      <c r="H505" s="23">
        <v>12408.277</v>
      </c>
      <c r="I505" s="116">
        <v>0.21590909089999999</v>
      </c>
      <c r="J505" s="116">
        <v>0.22</v>
      </c>
      <c r="K505" s="116">
        <v>-3.3532039999999998E-3</v>
      </c>
      <c r="L505" s="116">
        <v>3.6115951200000003E-2</v>
      </c>
      <c r="M505" s="116">
        <v>4.9180327900000001E-2</v>
      </c>
      <c r="N505" s="116">
        <v>-1.2451983999999999E-2</v>
      </c>
      <c r="O505" s="24">
        <v>-1.0736899999999999E-4</v>
      </c>
      <c r="P505" s="24">
        <v>2.61335E-5</v>
      </c>
      <c r="Q505" s="24">
        <v>1.0184600000000001E-5</v>
      </c>
      <c r="R505" s="24">
        <v>1.8507372E-6</v>
      </c>
    </row>
    <row r="506" spans="1:18" ht="22.5" x14ac:dyDescent="0.2">
      <c r="A506" s="13" t="s">
        <v>490</v>
      </c>
      <c r="B506" s="11" t="str">
        <f>VLOOKUP(A506,[2]Feuil1!$A$4:$B$2591,2,FALSE)</f>
        <v>Autres diagnostics portant sur le système respiratoire, niveau 1</v>
      </c>
      <c r="C506" s="22">
        <v>171</v>
      </c>
      <c r="D506" s="23">
        <v>78550.3505</v>
      </c>
      <c r="E506" s="22">
        <v>155</v>
      </c>
      <c r="F506" s="23">
        <v>71525.522100000002</v>
      </c>
      <c r="G506" s="22">
        <v>129</v>
      </c>
      <c r="H506" s="23">
        <v>57774.712</v>
      </c>
      <c r="I506" s="116">
        <v>-8.9430897999999995E-2</v>
      </c>
      <c r="J506" s="116">
        <v>-9.3567251000000004E-2</v>
      </c>
      <c r="K506" s="116">
        <v>4.5633317000000001E-3</v>
      </c>
      <c r="L506" s="116">
        <v>-0.19225039799999999</v>
      </c>
      <c r="M506" s="116">
        <v>-0.16774193500000001</v>
      </c>
      <c r="N506" s="116">
        <v>-2.9448153000000001E-2</v>
      </c>
      <c r="O506" s="24">
        <v>9.3053220000000004E-4</v>
      </c>
      <c r="P506" s="24">
        <v>-8.30853E-4</v>
      </c>
      <c r="Q506" s="24">
        <v>2.0528400000000002E-5</v>
      </c>
      <c r="R506" s="24">
        <v>8.6172968999999998E-6</v>
      </c>
    </row>
    <row r="507" spans="1:18" ht="22.5" x14ac:dyDescent="0.2">
      <c r="A507" s="13" t="s">
        <v>491</v>
      </c>
      <c r="B507" s="11" t="str">
        <f>VLOOKUP(A507,[2]Feuil1!$A$4:$B$2591,2,FALSE)</f>
        <v>Autres diagnostics portant sur le système respiratoire, niveau 2</v>
      </c>
      <c r="C507" s="22">
        <v>158</v>
      </c>
      <c r="D507" s="23">
        <v>265605.8162</v>
      </c>
      <c r="E507" s="22">
        <v>156</v>
      </c>
      <c r="F507" s="23">
        <v>274059.78999999998</v>
      </c>
      <c r="G507" s="22">
        <v>164</v>
      </c>
      <c r="H507" s="23">
        <v>274498.35840000003</v>
      </c>
      <c r="I507" s="116">
        <v>3.1829023599999999E-2</v>
      </c>
      <c r="J507" s="116">
        <v>-1.2658228000000001E-2</v>
      </c>
      <c r="K507" s="116">
        <v>4.5057600900000001E-2</v>
      </c>
      <c r="L507" s="116">
        <v>1.6002653999999999E-3</v>
      </c>
      <c r="M507" s="116">
        <v>5.1282051299999999E-2</v>
      </c>
      <c r="N507" s="116">
        <v>-4.7258283999999998E-2</v>
      </c>
      <c r="O507" s="24">
        <v>-2.8631799999999998E-4</v>
      </c>
      <c r="P507" s="24">
        <v>2.6499199999999999E-5</v>
      </c>
      <c r="Q507" s="24">
        <v>2.60981E-5</v>
      </c>
      <c r="R507" s="24">
        <v>4.0942400000000003E-5</v>
      </c>
    </row>
    <row r="508" spans="1:18" ht="22.5" x14ac:dyDescent="0.2">
      <c r="A508" s="13" t="s">
        <v>492</v>
      </c>
      <c r="B508" s="11" t="str">
        <f>VLOOKUP(A508,[2]Feuil1!$A$4:$B$2591,2,FALSE)</f>
        <v>Autres diagnostics portant sur le système respiratoire, niveau 3</v>
      </c>
      <c r="C508" s="22">
        <v>101</v>
      </c>
      <c r="D508" s="23">
        <v>195884.1335</v>
      </c>
      <c r="E508" s="22">
        <v>96</v>
      </c>
      <c r="F508" s="23">
        <v>186822.9106</v>
      </c>
      <c r="G508" s="22">
        <v>135</v>
      </c>
      <c r="H508" s="23">
        <v>278401.09529999999</v>
      </c>
      <c r="I508" s="116">
        <v>-4.6258075000000003E-2</v>
      </c>
      <c r="J508" s="116">
        <v>-4.9504949999999999E-2</v>
      </c>
      <c r="K508" s="116">
        <v>3.4159837999999999E-3</v>
      </c>
      <c r="L508" s="116">
        <v>0.49018712110000001</v>
      </c>
      <c r="M508" s="116">
        <v>0.40625</v>
      </c>
      <c r="N508" s="116">
        <v>5.9688619399999997E-2</v>
      </c>
      <c r="O508" s="24">
        <v>-1.395798E-3</v>
      </c>
      <c r="P508" s="24">
        <v>5.5333446999999997E-3</v>
      </c>
      <c r="Q508" s="24">
        <v>2.1483200000000001E-5</v>
      </c>
      <c r="R508" s="24">
        <v>4.1524499999999999E-5</v>
      </c>
    </row>
    <row r="509" spans="1:18" ht="22.5" x14ac:dyDescent="0.2">
      <c r="A509" s="13" t="s">
        <v>493</v>
      </c>
      <c r="B509" s="11" t="str">
        <f>VLOOKUP(A509,[2]Feuil1!$A$4:$B$2591,2,FALSE)</f>
        <v>Autres diagnostics portant sur le système respiratoire, niveau 4</v>
      </c>
      <c r="C509" s="22">
        <v>55</v>
      </c>
      <c r="D509" s="23">
        <v>193300.7696</v>
      </c>
      <c r="E509" s="22">
        <v>52</v>
      </c>
      <c r="F509" s="23">
        <v>182188.74470000001</v>
      </c>
      <c r="G509" s="22">
        <v>66</v>
      </c>
      <c r="H509" s="23">
        <v>230756.25539999999</v>
      </c>
      <c r="I509" s="116">
        <v>-5.7485673000000001E-2</v>
      </c>
      <c r="J509" s="116">
        <v>-5.4545455E-2</v>
      </c>
      <c r="K509" s="116">
        <v>-3.1098469999999998E-3</v>
      </c>
      <c r="L509" s="116">
        <v>0.26657799729999998</v>
      </c>
      <c r="M509" s="116">
        <v>0.2692307692</v>
      </c>
      <c r="N509" s="116">
        <v>-2.0900630000000001E-3</v>
      </c>
      <c r="O509" s="24">
        <v>-5.0105600000000005E-4</v>
      </c>
      <c r="P509" s="24">
        <v>2.9345501999999998E-3</v>
      </c>
      <c r="Q509" s="24">
        <v>1.0502900000000001E-5</v>
      </c>
      <c r="R509" s="24">
        <v>3.4418100000000002E-5</v>
      </c>
    </row>
    <row r="510" spans="1:18" ht="22.5" x14ac:dyDescent="0.2">
      <c r="A510" s="13" t="s">
        <v>494</v>
      </c>
      <c r="B510" s="11" t="str">
        <f>VLOOKUP(A510,[2]Feuil1!$A$4:$B$2591,2,FALSE)</f>
        <v>Autres diagnostics portant sur le système respiratoire, très courte durée</v>
      </c>
      <c r="C510" s="22">
        <v>174</v>
      </c>
      <c r="D510" s="23">
        <v>48720.194600000003</v>
      </c>
      <c r="E510" s="22">
        <v>234</v>
      </c>
      <c r="F510" s="23">
        <v>65814.588000000003</v>
      </c>
      <c r="G510" s="22">
        <v>212</v>
      </c>
      <c r="H510" s="23">
        <v>59408.265399999997</v>
      </c>
      <c r="I510" s="116">
        <v>0.35086874219999997</v>
      </c>
      <c r="J510" s="116">
        <v>0.34482758619999998</v>
      </c>
      <c r="K510" s="116">
        <v>4.4921416999999996E-3</v>
      </c>
      <c r="L510" s="116">
        <v>-9.7338945999999996E-2</v>
      </c>
      <c r="M510" s="116">
        <v>-9.4017093999999996E-2</v>
      </c>
      <c r="N510" s="116">
        <v>-3.6665719999999999E-3</v>
      </c>
      <c r="O510" s="24">
        <v>7.8737339999999999E-4</v>
      </c>
      <c r="P510" s="24">
        <v>-3.8708299999999998E-4</v>
      </c>
      <c r="Q510" s="24">
        <v>3.3736599999999998E-5</v>
      </c>
      <c r="R510" s="24">
        <v>8.8609470000000004E-6</v>
      </c>
    </row>
    <row r="511" spans="1:18" x14ac:dyDescent="0.2">
      <c r="A511" s="13" t="s">
        <v>495</v>
      </c>
      <c r="B511" s="11" t="str">
        <f>VLOOKUP(A511,[2]Feuil1!$A$4:$B$2591,2,FALSE)</f>
        <v>Traumatismes thoraciques, niveau 1</v>
      </c>
      <c r="C511" s="22">
        <v>91</v>
      </c>
      <c r="D511" s="23">
        <v>73292.265400000004</v>
      </c>
      <c r="E511" s="22">
        <v>105</v>
      </c>
      <c r="F511" s="23">
        <v>82919.308900000004</v>
      </c>
      <c r="G511" s="22">
        <v>70</v>
      </c>
      <c r="H511" s="23">
        <v>55606.272299999997</v>
      </c>
      <c r="I511" s="116">
        <v>0.13135142499999999</v>
      </c>
      <c r="J511" s="116">
        <v>0.1538461538</v>
      </c>
      <c r="K511" s="116">
        <v>-1.9495432E-2</v>
      </c>
      <c r="L511" s="116">
        <v>-0.32939296000000001</v>
      </c>
      <c r="M511" s="116">
        <v>-0.33333333300000001</v>
      </c>
      <c r="N511" s="116">
        <v>5.9105599999999996E-3</v>
      </c>
      <c r="O511" s="24">
        <v>1.2526395E-3</v>
      </c>
      <c r="P511" s="24">
        <v>-1.650311E-3</v>
      </c>
      <c r="Q511" s="24">
        <v>1.11394E-5</v>
      </c>
      <c r="R511" s="24">
        <v>8.2938666000000003E-6</v>
      </c>
    </row>
    <row r="512" spans="1:18" x14ac:dyDescent="0.2">
      <c r="A512" s="13" t="s">
        <v>496</v>
      </c>
      <c r="B512" s="11" t="str">
        <f>VLOOKUP(A512,[2]Feuil1!$A$4:$B$2591,2,FALSE)</f>
        <v>Traumatismes thoraciques, niveau 2</v>
      </c>
      <c r="C512" s="22">
        <v>206</v>
      </c>
      <c r="D512" s="23">
        <v>219676.85</v>
      </c>
      <c r="E512" s="22">
        <v>213</v>
      </c>
      <c r="F512" s="23">
        <v>226169.52420000001</v>
      </c>
      <c r="G512" s="22">
        <v>210</v>
      </c>
      <c r="H512" s="23">
        <v>224767.5638</v>
      </c>
      <c r="I512" s="116">
        <v>2.9555568599999998E-2</v>
      </c>
      <c r="J512" s="116">
        <v>3.3980582500000002E-2</v>
      </c>
      <c r="K512" s="116">
        <v>-4.2795910000000001E-3</v>
      </c>
      <c r="L512" s="116">
        <v>-6.1987149999999996E-3</v>
      </c>
      <c r="M512" s="116">
        <v>-1.4084507E-2</v>
      </c>
      <c r="N512" s="116">
        <v>7.9984462999999999E-3</v>
      </c>
      <c r="O512" s="24">
        <v>1.073691E-4</v>
      </c>
      <c r="P512" s="24">
        <v>-8.4709000000000005E-5</v>
      </c>
      <c r="Q512" s="24">
        <v>3.3418299999999998E-5</v>
      </c>
      <c r="R512" s="24">
        <v>3.3524900000000002E-5</v>
      </c>
    </row>
    <row r="513" spans="1:18" x14ac:dyDescent="0.2">
      <c r="A513" s="13" t="s">
        <v>497</v>
      </c>
      <c r="B513" s="11" t="str">
        <f>VLOOKUP(A513,[2]Feuil1!$A$4:$B$2591,2,FALSE)</f>
        <v>Traumatismes thoraciques, niveau 3</v>
      </c>
      <c r="C513" s="22">
        <v>311</v>
      </c>
      <c r="D513" s="23">
        <v>506117.28850000002</v>
      </c>
      <c r="E513" s="22">
        <v>313</v>
      </c>
      <c r="F513" s="23">
        <v>510415.74729999999</v>
      </c>
      <c r="G513" s="22">
        <v>293</v>
      </c>
      <c r="H513" s="23">
        <v>484110.56140000001</v>
      </c>
      <c r="I513" s="116">
        <v>8.4930092000000002E-3</v>
      </c>
      <c r="J513" s="116">
        <v>6.4308682000000002E-3</v>
      </c>
      <c r="K513" s="116">
        <v>2.0489644E-3</v>
      </c>
      <c r="L513" s="116">
        <v>-5.1536784000000002E-2</v>
      </c>
      <c r="M513" s="116">
        <v>-6.3897763999999996E-2</v>
      </c>
      <c r="N513" s="116">
        <v>1.32047329E-2</v>
      </c>
      <c r="O513" s="24">
        <v>7.1579399999999996E-4</v>
      </c>
      <c r="P513" s="24">
        <v>-1.5894139999999999E-3</v>
      </c>
      <c r="Q513" s="24">
        <v>4.6626499999999998E-5</v>
      </c>
      <c r="R513" s="24">
        <v>7.2206799999999994E-5</v>
      </c>
    </row>
    <row r="514" spans="1:18" x14ac:dyDescent="0.2">
      <c r="A514" s="13" t="s">
        <v>498</v>
      </c>
      <c r="B514" s="11" t="str">
        <f>VLOOKUP(A514,[2]Feuil1!$A$4:$B$2591,2,FALSE)</f>
        <v>Traumatismes thoraciques, niveau 4</v>
      </c>
      <c r="C514" s="22">
        <v>14</v>
      </c>
      <c r="D514" s="23">
        <v>37686.354299999999</v>
      </c>
      <c r="E514" s="22">
        <v>19</v>
      </c>
      <c r="F514" s="23">
        <v>51641.287199999999</v>
      </c>
      <c r="G514" s="22">
        <v>22</v>
      </c>
      <c r="H514" s="23">
        <v>59489.262900000002</v>
      </c>
      <c r="I514" s="116">
        <v>0.3702914001</v>
      </c>
      <c r="J514" s="116">
        <v>0.35714285709999999</v>
      </c>
      <c r="K514" s="116">
        <v>9.6884000999999994E-3</v>
      </c>
      <c r="L514" s="116">
        <v>0.1519709544</v>
      </c>
      <c r="M514" s="116">
        <v>0.15789473679999999</v>
      </c>
      <c r="N514" s="116">
        <v>-5.1159939999999996E-3</v>
      </c>
      <c r="O514" s="24">
        <v>-1.0736899999999999E-4</v>
      </c>
      <c r="P514" s="24">
        <v>4.74191E-4</v>
      </c>
      <c r="Q514" s="24">
        <v>3.5009659E-6</v>
      </c>
      <c r="R514" s="24">
        <v>8.8730279999999995E-6</v>
      </c>
    </row>
    <row r="515" spans="1:18" ht="22.5" x14ac:dyDescent="0.2">
      <c r="A515" s="13" t="s">
        <v>499</v>
      </c>
      <c r="B515" s="11" t="str">
        <f>VLOOKUP(A515,[2]Feuil1!$A$4:$B$2591,2,FALSE)</f>
        <v>Traumatismes thoraciques, très courte durée</v>
      </c>
      <c r="C515" s="22">
        <v>452</v>
      </c>
      <c r="D515" s="23">
        <v>143147.50719999999</v>
      </c>
      <c r="E515" s="22">
        <v>464</v>
      </c>
      <c r="F515" s="23">
        <v>147109.89439999999</v>
      </c>
      <c r="G515" s="22">
        <v>456</v>
      </c>
      <c r="H515" s="23">
        <v>144649.07639999999</v>
      </c>
      <c r="I515" s="116">
        <v>2.76804485E-2</v>
      </c>
      <c r="J515" s="116">
        <v>2.65486726E-2</v>
      </c>
      <c r="K515" s="116">
        <v>1.1025059E-3</v>
      </c>
      <c r="L515" s="116">
        <v>-1.6727753000000001E-2</v>
      </c>
      <c r="M515" s="116">
        <v>-1.7241379000000001E-2</v>
      </c>
      <c r="N515" s="116">
        <v>5.2263709999999998E-4</v>
      </c>
      <c r="O515" s="24">
        <v>2.863176E-4</v>
      </c>
      <c r="P515" s="24">
        <v>-1.4868800000000001E-4</v>
      </c>
      <c r="Q515" s="24">
        <v>7.2565500000000002E-5</v>
      </c>
      <c r="R515" s="24">
        <v>2.1574899999999999E-5</v>
      </c>
    </row>
    <row r="516" spans="1:18" x14ac:dyDescent="0.2">
      <c r="A516" s="13" t="s">
        <v>500</v>
      </c>
      <c r="B516" s="11" t="str">
        <f>VLOOKUP(A516,[2]Feuil1!$A$4:$B$2591,2,FALSE)</f>
        <v>Epanchements pleuraux, niveau 1</v>
      </c>
      <c r="C516" s="22">
        <v>1191</v>
      </c>
      <c r="D516" s="23">
        <v>673629.61159999995</v>
      </c>
      <c r="E516" s="22">
        <v>1224</v>
      </c>
      <c r="F516" s="23">
        <v>693698.95090000005</v>
      </c>
      <c r="G516" s="22">
        <v>1264</v>
      </c>
      <c r="H516" s="23">
        <v>705891.95189999999</v>
      </c>
      <c r="I516" s="116">
        <v>2.9792840099999999E-2</v>
      </c>
      <c r="J516" s="116">
        <v>2.7707808600000002E-2</v>
      </c>
      <c r="K516" s="116">
        <v>2.0288174000000002E-3</v>
      </c>
      <c r="L516" s="116">
        <v>1.7576790299999999E-2</v>
      </c>
      <c r="M516" s="116">
        <v>3.2679738600000001E-2</v>
      </c>
      <c r="N516" s="116">
        <v>-1.4625007000000001E-2</v>
      </c>
      <c r="O516" s="24">
        <v>-1.4315879999999999E-3</v>
      </c>
      <c r="P516" s="24">
        <v>7.367265E-4</v>
      </c>
      <c r="Q516" s="24">
        <v>2.011464E-4</v>
      </c>
      <c r="R516" s="24">
        <v>1.0528619999999999E-4</v>
      </c>
    </row>
    <row r="517" spans="1:18" x14ac:dyDescent="0.2">
      <c r="A517" s="13" t="s">
        <v>501</v>
      </c>
      <c r="B517" s="11" t="str">
        <f>VLOOKUP(A517,[2]Feuil1!$A$4:$B$2591,2,FALSE)</f>
        <v>Epanchements pleuraux, niveau 2</v>
      </c>
      <c r="C517" s="22">
        <v>1044</v>
      </c>
      <c r="D517" s="23">
        <v>1599351.6846</v>
      </c>
      <c r="E517" s="22">
        <v>955</v>
      </c>
      <c r="F517" s="23">
        <v>1459914.7967999999</v>
      </c>
      <c r="G517" s="22">
        <v>1015</v>
      </c>
      <c r="H517" s="23">
        <v>1557124.348</v>
      </c>
      <c r="I517" s="116">
        <v>-8.7183381000000004E-2</v>
      </c>
      <c r="J517" s="116">
        <v>-8.5249041999999997E-2</v>
      </c>
      <c r="K517" s="116">
        <v>-2.1146070000000001E-3</v>
      </c>
      <c r="L517" s="116">
        <v>6.6585770200000005E-2</v>
      </c>
      <c r="M517" s="116">
        <v>6.2827225099999995E-2</v>
      </c>
      <c r="N517" s="116">
        <v>3.5363651000000001E-3</v>
      </c>
      <c r="O517" s="24">
        <v>-2.1473820000000002E-3</v>
      </c>
      <c r="P517" s="24">
        <v>5.8736036E-3</v>
      </c>
      <c r="Q517" s="24">
        <v>1.615218E-4</v>
      </c>
      <c r="R517" s="24">
        <v>2.3225040000000001E-4</v>
      </c>
    </row>
    <row r="518" spans="1:18" x14ac:dyDescent="0.2">
      <c r="A518" s="13" t="s">
        <v>502</v>
      </c>
      <c r="B518" s="11" t="str">
        <f>VLOOKUP(A518,[2]Feuil1!$A$4:$B$2591,2,FALSE)</f>
        <v>Epanchements pleuraux, niveau 3</v>
      </c>
      <c r="C518" s="22">
        <v>815</v>
      </c>
      <c r="D518" s="23">
        <v>1706663.8365</v>
      </c>
      <c r="E518" s="22">
        <v>824</v>
      </c>
      <c r="F518" s="23">
        <v>1719824.2148</v>
      </c>
      <c r="G518" s="22">
        <v>944</v>
      </c>
      <c r="H518" s="23">
        <v>1985602.6140000001</v>
      </c>
      <c r="I518" s="116">
        <v>7.7111719E-3</v>
      </c>
      <c r="J518" s="116">
        <v>1.1042944799999999E-2</v>
      </c>
      <c r="K518" s="116">
        <v>-3.2953819999999999E-3</v>
      </c>
      <c r="L518" s="116">
        <v>0.154538119</v>
      </c>
      <c r="M518" s="116">
        <v>0.145631068</v>
      </c>
      <c r="N518" s="116">
        <v>7.7747987999999997E-3</v>
      </c>
      <c r="O518" s="24">
        <v>-4.2947640000000004E-3</v>
      </c>
      <c r="P518" s="24">
        <v>1.60588846E-2</v>
      </c>
      <c r="Q518" s="24">
        <v>1.502233E-4</v>
      </c>
      <c r="R518" s="24">
        <v>2.961595E-4</v>
      </c>
    </row>
    <row r="519" spans="1:18" x14ac:dyDescent="0.2">
      <c r="A519" s="13" t="s">
        <v>503</v>
      </c>
      <c r="B519" s="11" t="str">
        <f>VLOOKUP(A519,[2]Feuil1!$A$4:$B$2591,2,FALSE)</f>
        <v>Epanchements pleuraux, niveau 4</v>
      </c>
      <c r="C519" s="22">
        <v>318</v>
      </c>
      <c r="D519" s="23">
        <v>961344.51839999994</v>
      </c>
      <c r="E519" s="22">
        <v>343</v>
      </c>
      <c r="F519" s="23">
        <v>1093695.4820999999</v>
      </c>
      <c r="G519" s="22">
        <v>445</v>
      </c>
      <c r="H519" s="23">
        <v>1360761.9491999999</v>
      </c>
      <c r="I519" s="116">
        <v>0.137672771</v>
      </c>
      <c r="J519" s="116">
        <v>7.8616352200000003E-2</v>
      </c>
      <c r="K519" s="116">
        <v>5.4752015100000002E-2</v>
      </c>
      <c r="L519" s="116">
        <v>0.24418722709999999</v>
      </c>
      <c r="M519" s="116">
        <v>0.29737609329999998</v>
      </c>
      <c r="N519" s="116">
        <v>-4.0997261E-2</v>
      </c>
      <c r="O519" s="24">
        <v>-3.6505489999999999E-3</v>
      </c>
      <c r="P519" s="24">
        <v>1.6136712399999999E-2</v>
      </c>
      <c r="Q519" s="24">
        <v>7.0815000000000006E-5</v>
      </c>
      <c r="R519" s="24">
        <v>2.0296229999999999E-4</v>
      </c>
    </row>
    <row r="520" spans="1:18" ht="22.5" x14ac:dyDescent="0.2">
      <c r="A520" s="13" t="s">
        <v>504</v>
      </c>
      <c r="B520" s="11" t="str">
        <f>VLOOKUP(A520,[2]Feuil1!$A$4:$B$2591,2,FALSE)</f>
        <v>Epanchements pleuraux, très courte durée</v>
      </c>
      <c r="C520" s="22">
        <v>494</v>
      </c>
      <c r="D520" s="23">
        <v>121037.2029</v>
      </c>
      <c r="E520" s="22">
        <v>345</v>
      </c>
      <c r="F520" s="23">
        <v>84299.329199999993</v>
      </c>
      <c r="G520" s="22">
        <v>430</v>
      </c>
      <c r="H520" s="23">
        <v>105231.68240000001</v>
      </c>
      <c r="I520" s="116">
        <v>-0.30352546800000002</v>
      </c>
      <c r="J520" s="116">
        <v>-0.30161943299999999</v>
      </c>
      <c r="K520" s="116">
        <v>-2.729221E-3</v>
      </c>
      <c r="L520" s="116">
        <v>0.248309843</v>
      </c>
      <c r="M520" s="116">
        <v>0.2463768116</v>
      </c>
      <c r="N520" s="116">
        <v>1.5509206000000001E-3</v>
      </c>
      <c r="O520" s="24">
        <v>-3.0421240000000002E-3</v>
      </c>
      <c r="P520" s="24">
        <v>1.2647763999999999E-3</v>
      </c>
      <c r="Q520" s="24">
        <v>6.8428000000000003E-5</v>
      </c>
      <c r="R520" s="24">
        <v>1.5695699999999999E-5</v>
      </c>
    </row>
    <row r="521" spans="1:18" x14ac:dyDescent="0.2">
      <c r="A521" s="13" t="s">
        <v>505</v>
      </c>
      <c r="B521" s="11" t="str">
        <f>VLOOKUP(A521,[2]Feuil1!$A$4:$B$2591,2,FALSE)</f>
        <v>Bronchiolites, niveau 1</v>
      </c>
      <c r="C521" s="22">
        <v>105</v>
      </c>
      <c r="D521" s="23">
        <v>89694.384000000005</v>
      </c>
      <c r="E521" s="22">
        <v>89</v>
      </c>
      <c r="F521" s="23">
        <v>79072.835099999997</v>
      </c>
      <c r="G521" s="22">
        <v>71</v>
      </c>
      <c r="H521" s="23">
        <v>60798.374100000001</v>
      </c>
      <c r="I521" s="116">
        <v>-0.11841933</v>
      </c>
      <c r="J521" s="116">
        <v>-0.15238095199999999</v>
      </c>
      <c r="K521" s="116">
        <v>4.0067081999999997E-2</v>
      </c>
      <c r="L521" s="116">
        <v>-0.23110921700000001</v>
      </c>
      <c r="M521" s="116">
        <v>-0.20224719099999999</v>
      </c>
      <c r="N521" s="116">
        <v>-3.6179159000000002E-2</v>
      </c>
      <c r="O521" s="24">
        <v>6.4421460000000004E-4</v>
      </c>
      <c r="P521" s="24">
        <v>-1.1041810000000001E-3</v>
      </c>
      <c r="Q521" s="24">
        <v>1.1298600000000001E-5</v>
      </c>
      <c r="R521" s="24">
        <v>9.0682864000000007E-6</v>
      </c>
    </row>
    <row r="522" spans="1:18" x14ac:dyDescent="0.2">
      <c r="A522" s="13" t="s">
        <v>506</v>
      </c>
      <c r="B522" s="11" t="str">
        <f>VLOOKUP(A522,[2]Feuil1!$A$4:$B$2591,2,FALSE)</f>
        <v>Bronchiolites, niveau 2</v>
      </c>
      <c r="C522" s="22">
        <v>61</v>
      </c>
      <c r="D522" s="23">
        <v>106430.6784</v>
      </c>
      <c r="E522" s="22">
        <v>73</v>
      </c>
      <c r="F522" s="23">
        <v>127444.9872</v>
      </c>
      <c r="G522" s="22">
        <v>71</v>
      </c>
      <c r="H522" s="23">
        <v>125545.68399999999</v>
      </c>
      <c r="I522" s="116">
        <v>0.19744597250000001</v>
      </c>
      <c r="J522" s="116">
        <v>0.1967213115</v>
      </c>
      <c r="K522" s="116">
        <v>6.055387E-4</v>
      </c>
      <c r="L522" s="116">
        <v>-1.4902926E-2</v>
      </c>
      <c r="M522" s="116">
        <v>-2.739726E-2</v>
      </c>
      <c r="N522" s="116">
        <v>1.2846287499999999E-2</v>
      </c>
      <c r="O522" s="24">
        <v>7.1579400000000001E-5</v>
      </c>
      <c r="P522" s="24">
        <v>-1.1476000000000001E-4</v>
      </c>
      <c r="Q522" s="24">
        <v>1.1298600000000001E-5</v>
      </c>
      <c r="R522" s="24">
        <v>1.8725599999999999E-5</v>
      </c>
    </row>
    <row r="523" spans="1:18" x14ac:dyDescent="0.2">
      <c r="A523" s="13" t="s">
        <v>507</v>
      </c>
      <c r="B523" s="11" t="str">
        <f>VLOOKUP(A523,[2]Feuil1!$A$4:$B$2591,2,FALSE)</f>
        <v>Bronchiolites, niveau 3</v>
      </c>
      <c r="C523" s="22">
        <v>14</v>
      </c>
      <c r="D523" s="23">
        <v>25327.68</v>
      </c>
      <c r="E523" s="22">
        <v>14</v>
      </c>
      <c r="F523" s="23">
        <v>25327.68</v>
      </c>
      <c r="G523" s="22">
        <v>13</v>
      </c>
      <c r="H523" s="23">
        <v>24025.113600000001</v>
      </c>
      <c r="I523" s="116">
        <v>0</v>
      </c>
      <c r="J523" s="116">
        <v>0</v>
      </c>
      <c r="K523" s="116">
        <v>0</v>
      </c>
      <c r="L523" s="116">
        <v>-5.1428570999999999E-2</v>
      </c>
      <c r="M523" s="116">
        <v>-7.1428570999999996E-2</v>
      </c>
      <c r="N523" s="116">
        <v>2.1538461500000002E-2</v>
      </c>
      <c r="O523" s="24">
        <v>3.5789700000000001E-5</v>
      </c>
      <c r="P523" s="24">
        <v>-7.8703999999999997E-5</v>
      </c>
      <c r="Q523" s="24">
        <v>2.0687526E-6</v>
      </c>
      <c r="R523" s="24">
        <v>3.5834283E-6</v>
      </c>
    </row>
    <row r="524" spans="1:18" x14ac:dyDescent="0.2">
      <c r="A524" s="13" t="s">
        <v>508</v>
      </c>
      <c r="B524" s="11" t="str">
        <f>VLOOKUP(A524,[2]Feuil1!$A$4:$B$2591,2,FALSE)</f>
        <v>Bronchiolites, niveau 4</v>
      </c>
      <c r="C524" s="22">
        <v>4</v>
      </c>
      <c r="D524" s="23">
        <v>10218.711799999999</v>
      </c>
      <c r="E524" s="22" t="s">
        <v>3213</v>
      </c>
      <c r="F524" s="23" t="s">
        <v>3213</v>
      </c>
      <c r="G524" s="22">
        <v>1</v>
      </c>
      <c r="H524" s="23">
        <v>2686.4917999999998</v>
      </c>
      <c r="I524" s="116" t="s">
        <v>3213</v>
      </c>
      <c r="J524" s="116" t="s">
        <v>3213</v>
      </c>
      <c r="K524" s="116" t="s">
        <v>3213</v>
      </c>
      <c r="L524" s="116" t="s">
        <v>3213</v>
      </c>
      <c r="M524" s="116" t="s">
        <v>3213</v>
      </c>
      <c r="N524" s="116" t="s">
        <v>3213</v>
      </c>
      <c r="O524" s="24" t="s">
        <v>3213</v>
      </c>
      <c r="P524" s="24" t="s">
        <v>3213</v>
      </c>
      <c r="Q524" s="24">
        <v>1.5913482000000001E-7</v>
      </c>
      <c r="R524" s="24">
        <v>4.0069948E-7</v>
      </c>
    </row>
    <row r="525" spans="1:18" x14ac:dyDescent="0.2">
      <c r="A525" s="13" t="s">
        <v>509</v>
      </c>
      <c r="B525" s="11" t="str">
        <f>VLOOKUP(A525,[2]Feuil1!$A$4:$B$2591,2,FALSE)</f>
        <v>Bronchiolites, très courte durée</v>
      </c>
      <c r="C525" s="22">
        <v>141</v>
      </c>
      <c r="D525" s="23">
        <v>43710.441400000003</v>
      </c>
      <c r="E525" s="22">
        <v>118</v>
      </c>
      <c r="F525" s="23">
        <v>36541.2644</v>
      </c>
      <c r="G525" s="22">
        <v>106</v>
      </c>
      <c r="H525" s="23">
        <v>32833.599900000001</v>
      </c>
      <c r="I525" s="116">
        <v>-0.164015205</v>
      </c>
      <c r="J525" s="116">
        <v>-0.16312056699999999</v>
      </c>
      <c r="K525" s="116">
        <v>-1.0690160000000001E-3</v>
      </c>
      <c r="L525" s="116">
        <v>-0.10146514</v>
      </c>
      <c r="M525" s="116">
        <v>-0.101694915</v>
      </c>
      <c r="N525" s="116">
        <v>2.557878E-4</v>
      </c>
      <c r="O525" s="24">
        <v>4.2947640000000001E-4</v>
      </c>
      <c r="P525" s="24">
        <v>-2.2402500000000001E-4</v>
      </c>
      <c r="Q525" s="24">
        <v>1.6868299999999999E-5</v>
      </c>
      <c r="R525" s="24">
        <v>4.8972442999999996E-6</v>
      </c>
    </row>
    <row r="526" spans="1:18" x14ac:dyDescent="0.2">
      <c r="A526" s="13" t="s">
        <v>510</v>
      </c>
      <c r="B526" s="11" t="str">
        <f>VLOOKUP(A526,[2]Feuil1!$A$4:$B$2591,2,FALSE)</f>
        <v>Tuberculoses, niveau 1</v>
      </c>
      <c r="C526" s="22">
        <v>105</v>
      </c>
      <c r="D526" s="23">
        <v>142119.96840000001</v>
      </c>
      <c r="E526" s="22">
        <v>95</v>
      </c>
      <c r="F526" s="23">
        <v>129354.6372</v>
      </c>
      <c r="G526" s="22">
        <v>66</v>
      </c>
      <c r="H526" s="23">
        <v>87531.770799999998</v>
      </c>
      <c r="I526" s="116">
        <v>-8.9820813999999999E-2</v>
      </c>
      <c r="J526" s="116">
        <v>-9.5238094999999995E-2</v>
      </c>
      <c r="K526" s="116">
        <v>5.9875216999999998E-3</v>
      </c>
      <c r="L526" s="116">
        <v>-0.323319421</v>
      </c>
      <c r="M526" s="116">
        <v>-0.30526315799999998</v>
      </c>
      <c r="N526" s="116">
        <v>-2.5990076000000001E-2</v>
      </c>
      <c r="O526" s="24">
        <v>1.0379013E-3</v>
      </c>
      <c r="P526" s="24">
        <v>-2.527025E-3</v>
      </c>
      <c r="Q526" s="24">
        <v>1.0502900000000001E-5</v>
      </c>
      <c r="R526" s="24">
        <v>1.3055699999999999E-5</v>
      </c>
    </row>
    <row r="527" spans="1:18" x14ac:dyDescent="0.2">
      <c r="A527" s="13" t="s">
        <v>511</v>
      </c>
      <c r="B527" s="11" t="str">
        <f>VLOOKUP(A527,[2]Feuil1!$A$4:$B$2591,2,FALSE)</f>
        <v>Tuberculoses, niveau 2</v>
      </c>
      <c r="C527" s="22">
        <v>122</v>
      </c>
      <c r="D527" s="23">
        <v>327709.38020000001</v>
      </c>
      <c r="E527" s="22">
        <v>155</v>
      </c>
      <c r="F527" s="23">
        <v>402604.09889999998</v>
      </c>
      <c r="G527" s="22">
        <v>162</v>
      </c>
      <c r="H527" s="23">
        <v>440396.55780000001</v>
      </c>
      <c r="I527" s="116">
        <v>0.2285400517</v>
      </c>
      <c r="J527" s="116">
        <v>0.2704918033</v>
      </c>
      <c r="K527" s="116">
        <v>-3.3020088000000003E-2</v>
      </c>
      <c r="L527" s="116">
        <v>9.3870030100000001E-2</v>
      </c>
      <c r="M527" s="116">
        <v>4.5161290299999997E-2</v>
      </c>
      <c r="N527" s="116">
        <v>4.6604041200000001E-2</v>
      </c>
      <c r="O527" s="24">
        <v>-2.5052800000000002E-4</v>
      </c>
      <c r="P527" s="24">
        <v>2.2834991000000001E-3</v>
      </c>
      <c r="Q527" s="24">
        <v>2.57798E-5</v>
      </c>
      <c r="R527" s="24">
        <v>6.5686700000000002E-5</v>
      </c>
    </row>
    <row r="528" spans="1:18" x14ac:dyDescent="0.2">
      <c r="A528" s="13" t="s">
        <v>512</v>
      </c>
      <c r="B528" s="11" t="str">
        <f>VLOOKUP(A528,[2]Feuil1!$A$4:$B$2591,2,FALSE)</f>
        <v>Tuberculoses, niveau 3</v>
      </c>
      <c r="C528" s="22">
        <v>39</v>
      </c>
      <c r="D528" s="23">
        <v>139083.78899999999</v>
      </c>
      <c r="E528" s="22">
        <v>31</v>
      </c>
      <c r="F528" s="23">
        <v>110566.3572</v>
      </c>
      <c r="G528" s="22">
        <v>35</v>
      </c>
      <c r="H528" s="23">
        <v>126927.09510000001</v>
      </c>
      <c r="I528" s="116">
        <v>-0.205037783</v>
      </c>
      <c r="J528" s="116">
        <v>-0.20512820500000001</v>
      </c>
      <c r="K528" s="116">
        <v>1.137564E-4</v>
      </c>
      <c r="L528" s="116">
        <v>0.14797211660000001</v>
      </c>
      <c r="M528" s="116">
        <v>0.12903225809999999</v>
      </c>
      <c r="N528" s="116">
        <v>1.6775303299999999E-2</v>
      </c>
      <c r="O528" s="24">
        <v>-1.4315899999999999E-4</v>
      </c>
      <c r="P528" s="24">
        <v>9.885498999999999E-4</v>
      </c>
      <c r="Q528" s="24">
        <v>5.5697185999999999E-6</v>
      </c>
      <c r="R528" s="24">
        <v>1.89316E-5</v>
      </c>
    </row>
    <row r="529" spans="1:18" x14ac:dyDescent="0.2">
      <c r="A529" s="13" t="s">
        <v>513</v>
      </c>
      <c r="B529" s="11" t="str">
        <f>VLOOKUP(A529,[2]Feuil1!$A$4:$B$2591,2,FALSE)</f>
        <v>Tuberculoses, niveau 4</v>
      </c>
      <c r="C529" s="22">
        <v>3</v>
      </c>
      <c r="D529" s="23">
        <v>13457.58</v>
      </c>
      <c r="E529" s="22">
        <v>11</v>
      </c>
      <c r="F529" s="23">
        <v>49972.4804</v>
      </c>
      <c r="G529" s="22">
        <v>11</v>
      </c>
      <c r="H529" s="23">
        <v>50286.490599999997</v>
      </c>
      <c r="I529" s="116">
        <v>2.7133333333</v>
      </c>
      <c r="J529" s="116">
        <v>2.6666666666999999</v>
      </c>
      <c r="K529" s="116">
        <v>1.27272727E-2</v>
      </c>
      <c r="L529" s="116">
        <v>6.2836625000000004E-3</v>
      </c>
      <c r="M529" s="116">
        <v>0</v>
      </c>
      <c r="N529" s="116">
        <v>6.2836625000000004E-3</v>
      </c>
      <c r="O529" s="24">
        <v>0</v>
      </c>
      <c r="P529" s="24">
        <v>1.89732E-5</v>
      </c>
      <c r="Q529" s="24">
        <v>1.750483E-6</v>
      </c>
      <c r="R529" s="24">
        <v>7.5004029000000002E-6</v>
      </c>
    </row>
    <row r="530" spans="1:18" x14ac:dyDescent="0.2">
      <c r="A530" s="13" t="s">
        <v>514</v>
      </c>
      <c r="B530" s="11" t="str">
        <f>VLOOKUP(A530,[2]Feuil1!$A$4:$B$2591,2,FALSE)</f>
        <v>Tuberculoses, très courte durée</v>
      </c>
      <c r="C530" s="22">
        <v>9</v>
      </c>
      <c r="D530" s="23">
        <v>2388.0403000000001</v>
      </c>
      <c r="E530" s="22">
        <v>7</v>
      </c>
      <c r="F530" s="23">
        <v>1861.4603</v>
      </c>
      <c r="G530" s="22">
        <v>5</v>
      </c>
      <c r="H530" s="23">
        <v>1371.7409</v>
      </c>
      <c r="I530" s="116">
        <v>-0.220507166</v>
      </c>
      <c r="J530" s="116">
        <v>-0.222222222</v>
      </c>
      <c r="K530" s="116">
        <v>2.2050717000000001E-3</v>
      </c>
      <c r="L530" s="116">
        <v>-0.26308345100000002</v>
      </c>
      <c r="M530" s="116">
        <v>-0.28571428599999998</v>
      </c>
      <c r="N530" s="116">
        <v>3.1683168300000002E-2</v>
      </c>
      <c r="O530" s="24">
        <v>7.1579400000000001E-5</v>
      </c>
      <c r="P530" s="24">
        <v>-2.959E-5</v>
      </c>
      <c r="Q530" s="24">
        <v>7.9567407999999995E-7</v>
      </c>
      <c r="R530" s="24">
        <v>2.0459987E-7</v>
      </c>
    </row>
    <row r="531" spans="1:18" ht="22.5" x14ac:dyDescent="0.2">
      <c r="A531" s="13" t="s">
        <v>515</v>
      </c>
      <c r="B531" s="11" t="str">
        <f>VLOOKUP(A531,[2]Feuil1!$A$4:$B$2591,2,FALSE)</f>
        <v>Bronchopneumopathies chroniques surinfectées, niveau 1</v>
      </c>
      <c r="C531" s="22">
        <v>2574</v>
      </c>
      <c r="D531" s="23">
        <v>3027303.4667000002</v>
      </c>
      <c r="E531" s="22">
        <v>2713</v>
      </c>
      <c r="F531" s="23">
        <v>3138390.1998000001</v>
      </c>
      <c r="G531" s="22">
        <v>2611</v>
      </c>
      <c r="H531" s="23">
        <v>3019864.0857000002</v>
      </c>
      <c r="I531" s="116">
        <v>3.6694944600000001E-2</v>
      </c>
      <c r="J531" s="116">
        <v>5.4001554E-2</v>
      </c>
      <c r="K531" s="116">
        <v>-1.6419909E-2</v>
      </c>
      <c r="L531" s="116">
        <v>-3.7766531999999998E-2</v>
      </c>
      <c r="M531" s="116">
        <v>-3.7596756000000002E-2</v>
      </c>
      <c r="N531" s="116">
        <v>-1.76408E-4</v>
      </c>
      <c r="O531" s="24">
        <v>3.6505494E-3</v>
      </c>
      <c r="P531" s="24">
        <v>-7.1615949999999998E-3</v>
      </c>
      <c r="Q531" s="24">
        <v>4.1550099999999998E-4</v>
      </c>
      <c r="R531" s="24">
        <v>4.5042310000000001E-4</v>
      </c>
    </row>
    <row r="532" spans="1:18" ht="22.5" x14ac:dyDescent="0.2">
      <c r="A532" s="13" t="s">
        <v>516</v>
      </c>
      <c r="B532" s="11" t="str">
        <f>VLOOKUP(A532,[2]Feuil1!$A$4:$B$2591,2,FALSE)</f>
        <v>Bronchopneumopathies chroniques surinfectées, niveau 2</v>
      </c>
      <c r="C532" s="22">
        <v>3514</v>
      </c>
      <c r="D532" s="23">
        <v>6099692.7582</v>
      </c>
      <c r="E532" s="22">
        <v>3951</v>
      </c>
      <c r="F532" s="23">
        <v>6851566.2747</v>
      </c>
      <c r="G532" s="22">
        <v>3934</v>
      </c>
      <c r="H532" s="23">
        <v>6852018.9179999996</v>
      </c>
      <c r="I532" s="116">
        <v>0.123264162</v>
      </c>
      <c r="J532" s="116">
        <v>0.124359704</v>
      </c>
      <c r="K532" s="116">
        <v>-9.7437000000000001E-4</v>
      </c>
      <c r="L532" s="116">
        <v>6.6064199999999997E-5</v>
      </c>
      <c r="M532" s="116">
        <v>-4.3027079999999997E-3</v>
      </c>
      <c r="N532" s="116">
        <v>4.3876512000000003E-3</v>
      </c>
      <c r="O532" s="24">
        <v>6.0842489999999997E-4</v>
      </c>
      <c r="P532" s="24">
        <v>2.73497E-5</v>
      </c>
      <c r="Q532" s="24">
        <v>6.2603639999999998E-4</v>
      </c>
      <c r="R532" s="24">
        <v>1.0220022E-3</v>
      </c>
    </row>
    <row r="533" spans="1:18" ht="22.5" x14ac:dyDescent="0.2">
      <c r="A533" s="13" t="s">
        <v>517</v>
      </c>
      <c r="B533" s="11" t="str">
        <f>VLOOKUP(A533,[2]Feuil1!$A$4:$B$2591,2,FALSE)</f>
        <v>Bronchopneumopathies chroniques surinfectées, niveau 3</v>
      </c>
      <c r="C533" s="22">
        <v>1494</v>
      </c>
      <c r="D533" s="23">
        <v>3098755.986</v>
      </c>
      <c r="E533" s="22">
        <v>1700</v>
      </c>
      <c r="F533" s="23">
        <v>3544845.1578000002</v>
      </c>
      <c r="G533" s="22">
        <v>2102</v>
      </c>
      <c r="H533" s="23">
        <v>4365146.9765999997</v>
      </c>
      <c r="I533" s="116">
        <v>0.1439575022</v>
      </c>
      <c r="J533" s="116">
        <v>0.1378848728</v>
      </c>
      <c r="K533" s="116">
        <v>5.3367696000000001E-3</v>
      </c>
      <c r="L533" s="116">
        <v>0.23140695359999999</v>
      </c>
      <c r="M533" s="116">
        <v>0.2364705882</v>
      </c>
      <c r="N533" s="116">
        <v>-4.0952330000000002E-3</v>
      </c>
      <c r="O533" s="24">
        <v>-1.4387459E-2</v>
      </c>
      <c r="P533" s="24">
        <v>4.9564344900000001E-2</v>
      </c>
      <c r="Q533" s="24">
        <v>3.3450139999999999E-4</v>
      </c>
      <c r="R533" s="24">
        <v>6.5107670000000002E-4</v>
      </c>
    </row>
    <row r="534" spans="1:18" ht="22.5" x14ac:dyDescent="0.2">
      <c r="A534" s="13" t="s">
        <v>518</v>
      </c>
      <c r="B534" s="11" t="str">
        <f>VLOOKUP(A534,[2]Feuil1!$A$4:$B$2591,2,FALSE)</f>
        <v>Bronchopneumopathies chroniques surinfectées, niveau 4</v>
      </c>
      <c r="C534" s="22">
        <v>468</v>
      </c>
      <c r="D534" s="23">
        <v>1505516.8733000001</v>
      </c>
      <c r="E534" s="22">
        <v>524</v>
      </c>
      <c r="F534" s="23">
        <v>1804665.9643999999</v>
      </c>
      <c r="G534" s="22">
        <v>598</v>
      </c>
      <c r="H534" s="23">
        <v>1999181.6795999999</v>
      </c>
      <c r="I534" s="116">
        <v>0.19870191849999999</v>
      </c>
      <c r="J534" s="116">
        <v>0.1196581197</v>
      </c>
      <c r="K534" s="116">
        <v>7.0596370000000006E-2</v>
      </c>
      <c r="L534" s="116">
        <v>0.107784886</v>
      </c>
      <c r="M534" s="116">
        <v>0.14122137400000001</v>
      </c>
      <c r="N534" s="116">
        <v>-2.9298861999999998E-2</v>
      </c>
      <c r="O534" s="24">
        <v>-2.6484379999999999E-3</v>
      </c>
      <c r="P534" s="24">
        <v>1.1753044799999999E-2</v>
      </c>
      <c r="Q534" s="24">
        <v>9.5162599999999996E-5</v>
      </c>
      <c r="R534" s="24">
        <v>2.9818480000000001E-4</v>
      </c>
    </row>
    <row r="535" spans="1:18" ht="22.5" x14ac:dyDescent="0.2">
      <c r="A535" s="13" t="s">
        <v>519</v>
      </c>
      <c r="B535" s="11" t="str">
        <f>VLOOKUP(A535,[2]Feuil1!$A$4:$B$2591,2,FALSE)</f>
        <v>Bronchopneumopathies chroniques surinfectées, très courte durée</v>
      </c>
      <c r="C535" s="22">
        <v>123</v>
      </c>
      <c r="D535" s="23">
        <v>20212.102599999998</v>
      </c>
      <c r="E535" s="22">
        <v>162</v>
      </c>
      <c r="F535" s="23">
        <v>26893.3344</v>
      </c>
      <c r="G535" s="22">
        <v>178</v>
      </c>
      <c r="H535" s="23">
        <v>29463.163499999999</v>
      </c>
      <c r="I535" s="116">
        <v>0.33055600060000001</v>
      </c>
      <c r="J535" s="116">
        <v>0.31707317070000002</v>
      </c>
      <c r="K535" s="116">
        <v>1.02369634E-2</v>
      </c>
      <c r="L535" s="116">
        <v>9.5556358399999999E-2</v>
      </c>
      <c r="M535" s="116">
        <v>9.8765432099999995E-2</v>
      </c>
      <c r="N535" s="116">
        <v>-2.9206179999999998E-3</v>
      </c>
      <c r="O535" s="24">
        <v>-5.7263500000000005E-4</v>
      </c>
      <c r="P535" s="24">
        <v>1.5527440000000001E-4</v>
      </c>
      <c r="Q535" s="24">
        <v>2.8326E-5</v>
      </c>
      <c r="R535" s="24">
        <v>4.3945321E-6</v>
      </c>
    </row>
    <row r="536" spans="1:18" x14ac:dyDescent="0.2">
      <c r="A536" s="13" t="s">
        <v>520</v>
      </c>
      <c r="B536" s="11" t="str">
        <f>VLOOKUP(A536,[2]Feuil1!$A$4:$B$2591,2,FALSE)</f>
        <v>Suivis de greffe pulmonaire, niveau 2</v>
      </c>
      <c r="C536" s="22">
        <v>1</v>
      </c>
      <c r="D536" s="23">
        <v>1284.51</v>
      </c>
      <c r="E536" s="22" t="s">
        <v>3213</v>
      </c>
      <c r="F536" s="23" t="s">
        <v>3213</v>
      </c>
      <c r="G536" s="22" t="s">
        <v>3213</v>
      </c>
      <c r="H536" s="23" t="s">
        <v>3213</v>
      </c>
      <c r="I536" s="116" t="s">
        <v>3213</v>
      </c>
      <c r="J536" s="116" t="s">
        <v>3213</v>
      </c>
      <c r="K536" s="116" t="s">
        <v>3213</v>
      </c>
      <c r="L536" s="116" t="s">
        <v>3213</v>
      </c>
      <c r="M536" s="116" t="s">
        <v>3213</v>
      </c>
      <c r="N536" s="116" t="s">
        <v>3213</v>
      </c>
      <c r="O536" s="24" t="s">
        <v>3213</v>
      </c>
      <c r="P536" s="24" t="s">
        <v>3213</v>
      </c>
      <c r="Q536" s="24" t="s">
        <v>3213</v>
      </c>
      <c r="R536" s="24" t="s">
        <v>3214</v>
      </c>
    </row>
    <row r="537" spans="1:18" x14ac:dyDescent="0.2">
      <c r="A537" s="13" t="s">
        <v>521</v>
      </c>
      <c r="B537" s="11" t="str">
        <f>VLOOKUP(A537,[2]Feuil1!$A$4:$B$2591,2,FALSE)</f>
        <v>Suivis de greffe pulmonaire, niveau 3</v>
      </c>
      <c r="C537" s="22">
        <v>1</v>
      </c>
      <c r="D537" s="23">
        <v>1632.48</v>
      </c>
      <c r="E537" s="22" t="s">
        <v>3213</v>
      </c>
      <c r="F537" s="23" t="s">
        <v>3213</v>
      </c>
      <c r="G537" s="22" t="s">
        <v>3213</v>
      </c>
      <c r="H537" s="23" t="s">
        <v>3213</v>
      </c>
      <c r="I537" s="116" t="s">
        <v>3213</v>
      </c>
      <c r="J537" s="116" t="s">
        <v>3213</v>
      </c>
      <c r="K537" s="116" t="s">
        <v>3213</v>
      </c>
      <c r="L537" s="116" t="s">
        <v>3213</v>
      </c>
      <c r="M537" s="116" t="s">
        <v>3213</v>
      </c>
      <c r="N537" s="116" t="s">
        <v>3213</v>
      </c>
      <c r="O537" s="24" t="s">
        <v>3213</v>
      </c>
      <c r="P537" s="24" t="s">
        <v>3213</v>
      </c>
      <c r="Q537" s="24" t="s">
        <v>3213</v>
      </c>
      <c r="R537" s="24" t="s">
        <v>3214</v>
      </c>
    </row>
    <row r="538" spans="1:18" ht="22.5" x14ac:dyDescent="0.2">
      <c r="A538" s="13" t="s">
        <v>522</v>
      </c>
      <c r="B538" s="11" t="str">
        <f>VLOOKUP(A538,[2]Feuil1!$A$4:$B$2591,2,FALSE)</f>
        <v>Explorations et surveillance pour affections de l'appareil respiratoire</v>
      </c>
      <c r="C538" s="22">
        <v>1478</v>
      </c>
      <c r="D538" s="23">
        <v>1099306.9364</v>
      </c>
      <c r="E538" s="22">
        <v>1739</v>
      </c>
      <c r="F538" s="23">
        <v>1352350.4734</v>
      </c>
      <c r="G538" s="22">
        <v>1749</v>
      </c>
      <c r="H538" s="23">
        <v>1201851.067</v>
      </c>
      <c r="I538" s="116">
        <v>0.23018460869999999</v>
      </c>
      <c r="J538" s="116">
        <v>0.17658998649999999</v>
      </c>
      <c r="K538" s="116">
        <v>4.5550805999999999E-2</v>
      </c>
      <c r="L538" s="116">
        <v>-0.11128728</v>
      </c>
      <c r="M538" s="116">
        <v>5.7504313E-3</v>
      </c>
      <c r="N538" s="116">
        <v>-0.11636854200000001</v>
      </c>
      <c r="O538" s="24">
        <v>-3.5789699999999998E-4</v>
      </c>
      <c r="P538" s="24">
        <v>-9.0934880000000003E-3</v>
      </c>
      <c r="Q538" s="24">
        <v>2.7832680000000002E-4</v>
      </c>
      <c r="R538" s="24">
        <v>1.792602E-4</v>
      </c>
    </row>
    <row r="539" spans="1:18" ht="22.5" x14ac:dyDescent="0.2">
      <c r="A539" s="13" t="s">
        <v>523</v>
      </c>
      <c r="B539" s="11" t="str">
        <f>VLOOKUP(A539,[2]Feuil1!$A$4:$B$2591,2,FALSE)</f>
        <v>Autres symptômes et recours aux soins de la CMD 04, très courte durée</v>
      </c>
      <c r="C539" s="22">
        <v>164</v>
      </c>
      <c r="D539" s="23">
        <v>32122.3518</v>
      </c>
      <c r="E539" s="22">
        <v>158</v>
      </c>
      <c r="F539" s="23">
        <v>31012.350600000002</v>
      </c>
      <c r="G539" s="22">
        <v>171</v>
      </c>
      <c r="H539" s="23">
        <v>33487.614600000001</v>
      </c>
      <c r="I539" s="116">
        <v>-3.4555414999999999E-2</v>
      </c>
      <c r="J539" s="116">
        <v>-3.6585366000000001E-2</v>
      </c>
      <c r="K539" s="116">
        <v>2.1070375000000001E-3</v>
      </c>
      <c r="L539" s="116">
        <v>7.9815426800000006E-2</v>
      </c>
      <c r="M539" s="116">
        <v>8.2278481000000001E-2</v>
      </c>
      <c r="N539" s="116">
        <v>-2.2758040000000002E-3</v>
      </c>
      <c r="O539" s="24">
        <v>-4.6526599999999999E-4</v>
      </c>
      <c r="P539" s="24">
        <v>1.4956060000000001E-4</v>
      </c>
      <c r="Q539" s="24">
        <v>2.72121E-5</v>
      </c>
      <c r="R539" s="24">
        <v>4.9947928000000002E-6</v>
      </c>
    </row>
    <row r="540" spans="1:18" ht="22.5" x14ac:dyDescent="0.2">
      <c r="A540" s="13" t="s">
        <v>524</v>
      </c>
      <c r="B540" s="11" t="str">
        <f>VLOOKUP(A540,[2]Feuil1!$A$4:$B$2591,2,FALSE)</f>
        <v>Autres symptômes et recours aux soins de la CMD 04</v>
      </c>
      <c r="C540" s="22">
        <v>890</v>
      </c>
      <c r="D540" s="23">
        <v>648555.22120000003</v>
      </c>
      <c r="E540" s="22">
        <v>920</v>
      </c>
      <c r="F540" s="23">
        <v>683116.42460000003</v>
      </c>
      <c r="G540" s="22">
        <v>932</v>
      </c>
      <c r="H540" s="23">
        <v>671447.73739999998</v>
      </c>
      <c r="I540" s="116">
        <v>5.3289530699999997E-2</v>
      </c>
      <c r="J540" s="116">
        <v>3.3707865199999999E-2</v>
      </c>
      <c r="K540" s="116">
        <v>1.8943133000000001E-2</v>
      </c>
      <c r="L540" s="116">
        <v>-1.7081550000000001E-2</v>
      </c>
      <c r="M540" s="116">
        <v>1.30434783E-2</v>
      </c>
      <c r="N540" s="116">
        <v>-2.9737151999999999E-2</v>
      </c>
      <c r="O540" s="24">
        <v>-4.2947599999999998E-4</v>
      </c>
      <c r="P540" s="24">
        <v>-7.0504599999999997E-4</v>
      </c>
      <c r="Q540" s="24">
        <v>1.483136E-4</v>
      </c>
      <c r="R540" s="24">
        <v>1.001487E-4</v>
      </c>
    </row>
    <row r="541" spans="1:18" ht="22.5" x14ac:dyDescent="0.2">
      <c r="A541" s="13" t="s">
        <v>525</v>
      </c>
      <c r="B541" s="11" t="str">
        <f>VLOOKUP(A541,[2]Feuil1!$A$4:$B$2591,2,FALSE)</f>
        <v>Affections de la CMD 04 avec décès : séjours de moins de 2 jours</v>
      </c>
      <c r="C541" s="22">
        <v>887</v>
      </c>
      <c r="D541" s="23">
        <v>436949.39480000001</v>
      </c>
      <c r="E541" s="22">
        <v>883</v>
      </c>
      <c r="F541" s="23">
        <v>436115.8382</v>
      </c>
      <c r="G541" s="22">
        <v>930</v>
      </c>
      <c r="H541" s="23">
        <v>459192.19459999999</v>
      </c>
      <c r="I541" s="116">
        <v>-1.9076729999999999E-3</v>
      </c>
      <c r="J541" s="116">
        <v>-4.5095830000000002E-3</v>
      </c>
      <c r="K541" s="116">
        <v>2.6136965000000002E-3</v>
      </c>
      <c r="L541" s="116">
        <v>5.29133647E-2</v>
      </c>
      <c r="M541" s="116">
        <v>5.3227633099999998E-2</v>
      </c>
      <c r="N541" s="116">
        <v>-2.9838599999999999E-4</v>
      </c>
      <c r="O541" s="24">
        <v>-1.682116E-3</v>
      </c>
      <c r="P541" s="24">
        <v>1.3943215E-3</v>
      </c>
      <c r="Q541" s="24">
        <v>1.479954E-4</v>
      </c>
      <c r="R541" s="24">
        <v>6.8490099999999997E-5</v>
      </c>
    </row>
    <row r="542" spans="1:18" x14ac:dyDescent="0.2">
      <c r="A542" s="13" t="s">
        <v>526</v>
      </c>
      <c r="B542" s="11" t="str">
        <f>VLOOKUP(A542,[2]Feuil1!$A$4:$B$2591,2,FALSE)</f>
        <v>Grippes, niveau 1</v>
      </c>
      <c r="C542" s="22">
        <v>97</v>
      </c>
      <c r="D542" s="23">
        <v>67524.584600000002</v>
      </c>
      <c r="E542" s="22">
        <v>73</v>
      </c>
      <c r="F542" s="23">
        <v>50865.934800000003</v>
      </c>
      <c r="G542" s="22">
        <v>105</v>
      </c>
      <c r="H542" s="23">
        <v>71433.947</v>
      </c>
      <c r="I542" s="116">
        <v>-0.246704958</v>
      </c>
      <c r="J542" s="116">
        <v>-0.24742268000000001</v>
      </c>
      <c r="K542" s="116">
        <v>9.5368609999999996E-4</v>
      </c>
      <c r="L542" s="116">
        <v>0.40435730279999998</v>
      </c>
      <c r="M542" s="116">
        <v>0.43835616440000003</v>
      </c>
      <c r="N542" s="116">
        <v>-2.3637304000000001E-2</v>
      </c>
      <c r="O542" s="24">
        <v>-1.1452700000000001E-3</v>
      </c>
      <c r="P542" s="24">
        <v>1.2427620999999999E-3</v>
      </c>
      <c r="Q542" s="24">
        <v>1.6709199999999999E-5</v>
      </c>
      <c r="R542" s="24">
        <v>1.06546E-5</v>
      </c>
    </row>
    <row r="543" spans="1:18" x14ac:dyDescent="0.2">
      <c r="A543" s="13" t="s">
        <v>527</v>
      </c>
      <c r="B543" s="11" t="str">
        <f>VLOOKUP(A543,[2]Feuil1!$A$4:$B$2591,2,FALSE)</f>
        <v>Grippes, niveau 2</v>
      </c>
      <c r="C543" s="22">
        <v>52</v>
      </c>
      <c r="D543" s="23">
        <v>86840.242400000003</v>
      </c>
      <c r="E543" s="22">
        <v>51</v>
      </c>
      <c r="F543" s="23">
        <v>82299.444000000003</v>
      </c>
      <c r="G543" s="22">
        <v>61</v>
      </c>
      <c r="H543" s="23">
        <v>97893.488800000006</v>
      </c>
      <c r="I543" s="116">
        <v>-5.2289103000000003E-2</v>
      </c>
      <c r="J543" s="116">
        <v>-1.9230769000000002E-2</v>
      </c>
      <c r="K543" s="116">
        <v>-3.3706537000000002E-2</v>
      </c>
      <c r="L543" s="116">
        <v>0.1894793457</v>
      </c>
      <c r="M543" s="116">
        <v>0.1960784314</v>
      </c>
      <c r="N543" s="116">
        <v>-5.5172679999999997E-3</v>
      </c>
      <c r="O543" s="24">
        <v>-3.5789699999999998E-4</v>
      </c>
      <c r="P543" s="24">
        <v>9.4222469999999999E-4</v>
      </c>
      <c r="Q543" s="24">
        <v>9.7072237999999999E-6</v>
      </c>
      <c r="R543" s="24">
        <v>1.46012E-5</v>
      </c>
    </row>
    <row r="544" spans="1:18" x14ac:dyDescent="0.2">
      <c r="A544" s="13" t="s">
        <v>528</v>
      </c>
      <c r="B544" s="11" t="str">
        <f>VLOOKUP(A544,[2]Feuil1!$A$4:$B$2591,2,FALSE)</f>
        <v>Grippes, niveau 3</v>
      </c>
      <c r="C544" s="22">
        <v>35</v>
      </c>
      <c r="D544" s="23">
        <v>73249.375199999995</v>
      </c>
      <c r="E544" s="22">
        <v>51</v>
      </c>
      <c r="F544" s="23">
        <v>105023.11079999999</v>
      </c>
      <c r="G544" s="22">
        <v>65</v>
      </c>
      <c r="H544" s="23">
        <v>133360.75539999999</v>
      </c>
      <c r="I544" s="116">
        <v>0.43377483439999998</v>
      </c>
      <c r="J544" s="116">
        <v>0.45714285710000002</v>
      </c>
      <c r="K544" s="116">
        <v>-1.6036878000000001E-2</v>
      </c>
      <c r="L544" s="116">
        <v>0.26982294070000001</v>
      </c>
      <c r="M544" s="116">
        <v>0.27450980390000002</v>
      </c>
      <c r="N544" s="116">
        <v>-3.677385E-3</v>
      </c>
      <c r="O544" s="24">
        <v>-5.0105600000000005E-4</v>
      </c>
      <c r="P544" s="24">
        <v>1.7122195E-3</v>
      </c>
      <c r="Q544" s="24">
        <v>1.0343800000000001E-5</v>
      </c>
      <c r="R544" s="24">
        <v>1.98912E-5</v>
      </c>
    </row>
    <row r="545" spans="1:18" x14ac:dyDescent="0.2">
      <c r="A545" s="13" t="s">
        <v>529</v>
      </c>
      <c r="B545" s="11" t="str">
        <f>VLOOKUP(A545,[2]Feuil1!$A$4:$B$2591,2,FALSE)</f>
        <v>Grippes, niveau 4</v>
      </c>
      <c r="C545" s="22">
        <v>5</v>
      </c>
      <c r="D545" s="23">
        <v>14321.427799999999</v>
      </c>
      <c r="E545" s="22">
        <v>8</v>
      </c>
      <c r="F545" s="23">
        <v>22680.237799999999</v>
      </c>
      <c r="G545" s="22">
        <v>6</v>
      </c>
      <c r="H545" s="23">
        <v>17107.697800000002</v>
      </c>
      <c r="I545" s="116">
        <v>0.58365758749999996</v>
      </c>
      <c r="J545" s="116">
        <v>0.6</v>
      </c>
      <c r="K545" s="116">
        <v>-1.0214008E-2</v>
      </c>
      <c r="L545" s="116">
        <v>-0.24570024600000001</v>
      </c>
      <c r="M545" s="116">
        <v>-0.25</v>
      </c>
      <c r="N545" s="116">
        <v>5.7330057E-3</v>
      </c>
      <c r="O545" s="24">
        <v>7.1579400000000001E-5</v>
      </c>
      <c r="P545" s="24">
        <v>-3.3670400000000001E-4</v>
      </c>
      <c r="Q545" s="24">
        <v>9.5480889000000001E-7</v>
      </c>
      <c r="R545" s="24">
        <v>2.5516719000000002E-6</v>
      </c>
    </row>
    <row r="546" spans="1:18" x14ac:dyDescent="0.2">
      <c r="A546" s="13" t="s">
        <v>530</v>
      </c>
      <c r="B546" s="11" t="str">
        <f>VLOOKUP(A546,[2]Feuil1!$A$4:$B$2591,2,FALSE)</f>
        <v>Grippes, très courte durée</v>
      </c>
      <c r="C546" s="22">
        <v>158</v>
      </c>
      <c r="D546" s="23">
        <v>35487.110399999998</v>
      </c>
      <c r="E546" s="22">
        <v>241</v>
      </c>
      <c r="F546" s="23">
        <v>56804.985000000001</v>
      </c>
      <c r="G546" s="22">
        <v>355</v>
      </c>
      <c r="H546" s="23">
        <v>82864.746599999999</v>
      </c>
      <c r="I546" s="116">
        <v>0.60072162429999998</v>
      </c>
      <c r="J546" s="116">
        <v>0.52531645569999996</v>
      </c>
      <c r="K546" s="116">
        <v>4.9435753700000001E-2</v>
      </c>
      <c r="L546" s="116">
        <v>0.45875835720000002</v>
      </c>
      <c r="M546" s="116">
        <v>0.47302904559999998</v>
      </c>
      <c r="N546" s="116">
        <v>-9.6879879999999998E-3</v>
      </c>
      <c r="O546" s="24">
        <v>-4.0800259999999996E-3</v>
      </c>
      <c r="P546" s="24">
        <v>1.5745850999999999E-3</v>
      </c>
      <c r="Q546" s="24">
        <v>5.6492900000000003E-5</v>
      </c>
      <c r="R546" s="24">
        <v>1.2359599999999999E-5</v>
      </c>
    </row>
    <row r="547" spans="1:18" ht="22.5" x14ac:dyDescent="0.2">
      <c r="A547" s="13" t="s">
        <v>531</v>
      </c>
      <c r="B547" s="11" t="str">
        <f>VLOOKUP(A547,[2]Feuil1!$A$4:$B$2591,2,FALSE)</f>
        <v>Fibroses kystiques avec manifestations pulmonaires, niveau 1</v>
      </c>
      <c r="C547" s="22">
        <v>1</v>
      </c>
      <c r="D547" s="23">
        <v>766.59</v>
      </c>
      <c r="E547" s="22">
        <v>1</v>
      </c>
      <c r="F547" s="23">
        <v>820.25130000000001</v>
      </c>
      <c r="G547" s="22">
        <v>1</v>
      </c>
      <c r="H547" s="23">
        <v>766.59</v>
      </c>
      <c r="I547" s="116">
        <v>7.0000000000000007E-2</v>
      </c>
      <c r="J547" s="116">
        <v>0</v>
      </c>
      <c r="K547" s="116">
        <v>7.0000000000000007E-2</v>
      </c>
      <c r="L547" s="116">
        <v>-6.5420561000000002E-2</v>
      </c>
      <c r="M547" s="116">
        <v>0</v>
      </c>
      <c r="N547" s="116">
        <v>-6.5420561000000002E-2</v>
      </c>
      <c r="O547" s="24">
        <v>0</v>
      </c>
      <c r="P547" s="24">
        <v>-3.2423280000000002E-6</v>
      </c>
      <c r="Q547" s="24">
        <v>1.5913482000000001E-7</v>
      </c>
      <c r="R547" s="24">
        <v>1.1433953000000001E-7</v>
      </c>
    </row>
    <row r="548" spans="1:18" ht="22.5" x14ac:dyDescent="0.2">
      <c r="A548" s="13" t="s">
        <v>532</v>
      </c>
      <c r="B548" s="11" t="str">
        <f>VLOOKUP(A548,[2]Feuil1!$A$4:$B$2591,2,FALSE)</f>
        <v>Fibroses kystiques avec manifestations pulmonaires, niveau 2</v>
      </c>
      <c r="C548" s="22">
        <v>1</v>
      </c>
      <c r="D548" s="23">
        <v>2348.56</v>
      </c>
      <c r="E548" s="22">
        <v>1</v>
      </c>
      <c r="F548" s="23">
        <v>2348.56</v>
      </c>
      <c r="G548" s="22" t="s">
        <v>3213</v>
      </c>
      <c r="H548" s="23" t="s">
        <v>3213</v>
      </c>
      <c r="I548" s="116">
        <v>0</v>
      </c>
      <c r="J548" s="116">
        <v>0</v>
      </c>
      <c r="K548" s="116">
        <v>0</v>
      </c>
      <c r="L548" s="116" t="s">
        <v>3213</v>
      </c>
      <c r="M548" s="116" t="s">
        <v>3213</v>
      </c>
      <c r="N548" s="116" t="s">
        <v>3213</v>
      </c>
      <c r="O548" s="24" t="s">
        <v>3213</v>
      </c>
      <c r="P548" s="24" t="s">
        <v>3213</v>
      </c>
      <c r="Q548" s="24" t="s">
        <v>3213</v>
      </c>
      <c r="R548" s="24" t="s">
        <v>3214</v>
      </c>
    </row>
    <row r="549" spans="1:18" ht="22.5" x14ac:dyDescent="0.2">
      <c r="A549" s="13" t="s">
        <v>533</v>
      </c>
      <c r="B549" s="11" t="str">
        <f>VLOOKUP(A549,[2]Feuil1!$A$4:$B$2591,2,FALSE)</f>
        <v>Fibroses kystiques avec manifestations pulmonaires, niveau 3</v>
      </c>
      <c r="C549" s="22">
        <v>1</v>
      </c>
      <c r="D549" s="23">
        <v>3337.86</v>
      </c>
      <c r="E549" s="22">
        <v>1</v>
      </c>
      <c r="F549" s="23">
        <v>3337.86</v>
      </c>
      <c r="G549" s="22">
        <v>1</v>
      </c>
      <c r="H549" s="23">
        <v>3337.86</v>
      </c>
      <c r="I549" s="116">
        <v>0</v>
      </c>
      <c r="J549" s="116">
        <v>0</v>
      </c>
      <c r="K549" s="116">
        <v>0</v>
      </c>
      <c r="L549" s="116">
        <v>0</v>
      </c>
      <c r="M549" s="116">
        <v>0</v>
      </c>
      <c r="N549" s="116">
        <v>0</v>
      </c>
      <c r="O549" s="24">
        <v>0</v>
      </c>
      <c r="P549" s="24">
        <v>0</v>
      </c>
      <c r="Q549" s="24">
        <v>1.5913482000000001E-7</v>
      </c>
      <c r="R549" s="24">
        <v>4.9785329E-7</v>
      </c>
    </row>
    <row r="550" spans="1:18" ht="22.5" x14ac:dyDescent="0.2">
      <c r="A550" s="13" t="s">
        <v>534</v>
      </c>
      <c r="B550" s="11" t="str">
        <f>VLOOKUP(A550,[2]Feuil1!$A$4:$B$2591,2,FALSE)</f>
        <v>Fibroses kystiques avec manifestations pulmonaires, très courte durée</v>
      </c>
      <c r="C550" s="22" t="s">
        <v>3213</v>
      </c>
      <c r="D550" s="23" t="s">
        <v>3213</v>
      </c>
      <c r="E550" s="22">
        <v>1</v>
      </c>
      <c r="F550" s="23">
        <v>173.24</v>
      </c>
      <c r="G550" s="22" t="s">
        <v>3213</v>
      </c>
      <c r="H550" s="23" t="s">
        <v>3213</v>
      </c>
      <c r="I550" s="116" t="s">
        <v>3213</v>
      </c>
      <c r="J550" s="116" t="s">
        <v>3213</v>
      </c>
      <c r="K550" s="116" t="s">
        <v>3213</v>
      </c>
      <c r="L550" s="116" t="s">
        <v>3213</v>
      </c>
      <c r="M550" s="116" t="s">
        <v>3213</v>
      </c>
      <c r="N550" s="116" t="s">
        <v>3213</v>
      </c>
      <c r="O550" s="24" t="s">
        <v>3213</v>
      </c>
      <c r="P550" s="24" t="s">
        <v>3213</v>
      </c>
      <c r="Q550" s="24" t="s">
        <v>3213</v>
      </c>
      <c r="R550" s="24" t="s">
        <v>3214</v>
      </c>
    </row>
    <row r="551" spans="1:18" ht="33.75" x14ac:dyDescent="0.2">
      <c r="A551" s="13" t="s">
        <v>2203</v>
      </c>
      <c r="B551" s="11" t="str">
        <f>VLOOKUP(A551,[2]Feuil1!$A$4:$B$2591,2,FALSE)</f>
        <v>Autres affections respiratoires concernant majoritairement la petite enfance, niveau 1</v>
      </c>
      <c r="C551" s="22">
        <v>10</v>
      </c>
      <c r="D551" s="23">
        <v>5646.6517999999996</v>
      </c>
      <c r="E551" s="22">
        <v>18</v>
      </c>
      <c r="F551" s="23">
        <v>10171.8236</v>
      </c>
      <c r="G551" s="22">
        <v>8</v>
      </c>
      <c r="H551" s="23">
        <v>4525.1718000000001</v>
      </c>
      <c r="I551" s="116">
        <v>0.80139026810000002</v>
      </c>
      <c r="J551" s="116">
        <v>0.8</v>
      </c>
      <c r="K551" s="116">
        <v>7.7237119999999995E-4</v>
      </c>
      <c r="L551" s="116">
        <v>-0.55512679200000004</v>
      </c>
      <c r="M551" s="116">
        <v>-0.55555555599999995</v>
      </c>
      <c r="N551" s="116">
        <v>9.6471890000000002E-4</v>
      </c>
      <c r="O551" s="24">
        <v>3.5789699999999998E-4</v>
      </c>
      <c r="P551" s="24">
        <v>-3.4118199999999999E-4</v>
      </c>
      <c r="Q551" s="24">
        <v>1.2730785000000001E-6</v>
      </c>
      <c r="R551" s="24">
        <v>6.7494493000000002E-7</v>
      </c>
    </row>
    <row r="552" spans="1:18" ht="33.75" x14ac:dyDescent="0.2">
      <c r="A552" s="13" t="s">
        <v>2204</v>
      </c>
      <c r="B552" s="11" t="str">
        <f>VLOOKUP(A552,[2]Feuil1!$A$4:$B$2591,2,FALSE)</f>
        <v>Autres affections respiratoires concernant majoritairement la petite enfance, niveau 2</v>
      </c>
      <c r="C552" s="22">
        <v>4</v>
      </c>
      <c r="D552" s="23">
        <v>4378.32</v>
      </c>
      <c r="E552" s="22">
        <v>1</v>
      </c>
      <c r="F552" s="23">
        <v>1094.58</v>
      </c>
      <c r="G552" s="22">
        <v>3</v>
      </c>
      <c r="H552" s="23">
        <v>3283.74</v>
      </c>
      <c r="I552" s="116">
        <v>-0.75</v>
      </c>
      <c r="J552" s="116">
        <v>-0.75</v>
      </c>
      <c r="K552" s="116">
        <v>0</v>
      </c>
      <c r="L552" s="116">
        <v>2</v>
      </c>
      <c r="M552" s="116">
        <v>2</v>
      </c>
      <c r="N552" s="116">
        <v>0</v>
      </c>
      <c r="O552" s="24">
        <v>-7.1579E-5</v>
      </c>
      <c r="P552" s="24">
        <v>1.3227359999999999E-4</v>
      </c>
      <c r="Q552" s="24">
        <v>4.7740445000000002E-7</v>
      </c>
      <c r="R552" s="24">
        <v>4.8978111000000004E-7</v>
      </c>
    </row>
    <row r="553" spans="1:18" ht="33.75" x14ac:dyDescent="0.2">
      <c r="A553" s="13" t="s">
        <v>2205</v>
      </c>
      <c r="B553" s="11" t="str">
        <f>VLOOKUP(A553,[2]Feuil1!$A$4:$B$2591,2,FALSE)</f>
        <v>Autres affections respiratoires concernant majoritairement la petite enfance, niveau 3</v>
      </c>
      <c r="C553" s="22">
        <v>1</v>
      </c>
      <c r="D553" s="23">
        <v>1290.4000000000001</v>
      </c>
      <c r="E553" s="22">
        <v>2</v>
      </c>
      <c r="F553" s="23">
        <v>2671.1280000000002</v>
      </c>
      <c r="G553" s="22">
        <v>3</v>
      </c>
      <c r="H553" s="23">
        <v>3961.5279999999998</v>
      </c>
      <c r="I553" s="116">
        <v>1.07</v>
      </c>
      <c r="J553" s="116">
        <v>1</v>
      </c>
      <c r="K553" s="116">
        <v>3.5000000000000003E-2</v>
      </c>
      <c r="L553" s="116">
        <v>0.48309178739999997</v>
      </c>
      <c r="M553" s="116">
        <v>0.5</v>
      </c>
      <c r="N553" s="116">
        <v>-1.1272142000000001E-2</v>
      </c>
      <c r="O553" s="24">
        <v>-3.5790000000000001E-5</v>
      </c>
      <c r="P553" s="24">
        <v>7.7968700000000004E-5</v>
      </c>
      <c r="Q553" s="24">
        <v>4.7740445000000002E-7</v>
      </c>
      <c r="R553" s="24">
        <v>5.9087551999999996E-7</v>
      </c>
    </row>
    <row r="554" spans="1:18" ht="33.75" x14ac:dyDescent="0.2">
      <c r="A554" s="13" t="s">
        <v>2206</v>
      </c>
      <c r="B554" s="11" t="str">
        <f>VLOOKUP(A554,[2]Feuil1!$A$4:$B$2591,2,FALSE)</f>
        <v>Autres affections respiratoires concernant majoritairement la petite enfance, niveau 4</v>
      </c>
      <c r="C554" s="22">
        <v>2</v>
      </c>
      <c r="D554" s="23">
        <v>3127.1282999999999</v>
      </c>
      <c r="E554" s="22" t="s">
        <v>3213</v>
      </c>
      <c r="F554" s="23" t="s">
        <v>3213</v>
      </c>
      <c r="G554" s="22">
        <v>2</v>
      </c>
      <c r="H554" s="23">
        <v>3021.38</v>
      </c>
      <c r="I554" s="116" t="s">
        <v>3213</v>
      </c>
      <c r="J554" s="116" t="s">
        <v>3213</v>
      </c>
      <c r="K554" s="116" t="s">
        <v>3213</v>
      </c>
      <c r="L554" s="116" t="s">
        <v>3213</v>
      </c>
      <c r="M554" s="116" t="s">
        <v>3213</v>
      </c>
      <c r="N554" s="116" t="s">
        <v>3213</v>
      </c>
      <c r="O554" s="24" t="s">
        <v>3213</v>
      </c>
      <c r="P554" s="24" t="s">
        <v>3213</v>
      </c>
      <c r="Q554" s="24">
        <v>3.1826962999999999E-7</v>
      </c>
      <c r="R554" s="24">
        <v>4.5064921000000002E-7</v>
      </c>
    </row>
    <row r="555" spans="1:18" ht="45" x14ac:dyDescent="0.2">
      <c r="A555" s="13" t="s">
        <v>535</v>
      </c>
      <c r="B555" s="11" t="str">
        <f>VLOOKUP(A555,[2]Feuil1!$A$4:$B$2591,2,FALSE)</f>
        <v>Chirurgie de remplacement valvulaire avec circulation extracorporelle et avec cathétérisme cardiaque ou coronarographie, niveau 1</v>
      </c>
      <c r="C555" s="22">
        <v>146</v>
      </c>
      <c r="D555" s="23">
        <v>1500309.4</v>
      </c>
      <c r="E555" s="22">
        <v>144</v>
      </c>
      <c r="F555" s="23">
        <v>1492962.14</v>
      </c>
      <c r="G555" s="22">
        <v>101</v>
      </c>
      <c r="H555" s="23">
        <v>1041957.5244</v>
      </c>
      <c r="I555" s="116">
        <v>-4.8971630000000004E-3</v>
      </c>
      <c r="J555" s="116">
        <v>-1.369863E-2</v>
      </c>
      <c r="K555" s="116">
        <v>8.9237094999999999E-3</v>
      </c>
      <c r="L555" s="116">
        <v>-0.30208710799999999</v>
      </c>
      <c r="M555" s="116">
        <v>-0.29861111099999998</v>
      </c>
      <c r="N555" s="116">
        <v>-4.955877E-3</v>
      </c>
      <c r="O555" s="24">
        <v>1.5389570999999999E-3</v>
      </c>
      <c r="P555" s="24">
        <v>-2.7250639E-2</v>
      </c>
      <c r="Q555" s="24">
        <v>1.6072599999999999E-5</v>
      </c>
      <c r="R555" s="24">
        <v>1.554115E-4</v>
      </c>
    </row>
    <row r="556" spans="1:18" ht="45" x14ac:dyDescent="0.2">
      <c r="A556" s="13" t="s">
        <v>536</v>
      </c>
      <c r="B556" s="11" t="str">
        <f>VLOOKUP(A556,[2]Feuil1!$A$4:$B$2591,2,FALSE)</f>
        <v>Chirurgie de remplacement valvulaire avec circulation extracorporelle et avec cathétérisme cardiaque ou coronarographie, niveau 2</v>
      </c>
      <c r="C556" s="22">
        <v>796</v>
      </c>
      <c r="D556" s="23">
        <v>9925287.9198000003</v>
      </c>
      <c r="E556" s="22">
        <v>682</v>
      </c>
      <c r="F556" s="23">
        <v>8484344.9638</v>
      </c>
      <c r="G556" s="22">
        <v>679</v>
      </c>
      <c r="H556" s="23">
        <v>8495572.7318999991</v>
      </c>
      <c r="I556" s="116">
        <v>-0.145178958</v>
      </c>
      <c r="J556" s="116">
        <v>-0.14321608</v>
      </c>
      <c r="K556" s="116">
        <v>-2.2909829999999999E-3</v>
      </c>
      <c r="L556" s="116">
        <v>1.3233512E-3</v>
      </c>
      <c r="M556" s="116">
        <v>-4.3988270000000001E-3</v>
      </c>
      <c r="N556" s="116">
        <v>5.7474602999999999E-3</v>
      </c>
      <c r="O556" s="24">
        <v>1.073691E-4</v>
      </c>
      <c r="P556" s="24">
        <v>6.7840510000000001E-4</v>
      </c>
      <c r="Q556" s="24">
        <v>1.080525E-4</v>
      </c>
      <c r="R556" s="24">
        <v>1.2671439E-3</v>
      </c>
    </row>
    <row r="557" spans="1:18" ht="45" x14ac:dyDescent="0.2">
      <c r="A557" s="13" t="s">
        <v>537</v>
      </c>
      <c r="B557" s="11" t="str">
        <f>VLOOKUP(A557,[2]Feuil1!$A$4:$B$2591,2,FALSE)</f>
        <v>Chirurgie de remplacement valvulaire avec circulation extracorporelle et avec cathétérisme cardiaque ou coronarographie, niveau 3</v>
      </c>
      <c r="C557" s="22">
        <v>255</v>
      </c>
      <c r="D557" s="23">
        <v>4414882.5473999996</v>
      </c>
      <c r="E557" s="22">
        <v>279</v>
      </c>
      <c r="F557" s="23">
        <v>4823547.8559999997</v>
      </c>
      <c r="G557" s="22">
        <v>272</v>
      </c>
      <c r="H557" s="23">
        <v>4697257.7481000004</v>
      </c>
      <c r="I557" s="116">
        <v>9.2565386299999997E-2</v>
      </c>
      <c r="J557" s="116">
        <v>9.4117647099999993E-2</v>
      </c>
      <c r="K557" s="116">
        <v>-1.4187329999999999E-3</v>
      </c>
      <c r="L557" s="116">
        <v>-2.6181995E-2</v>
      </c>
      <c r="M557" s="116">
        <v>-2.5089606E-2</v>
      </c>
      <c r="N557" s="116">
        <v>-1.1205029999999999E-3</v>
      </c>
      <c r="O557" s="24">
        <v>2.5052789999999999E-4</v>
      </c>
      <c r="P557" s="24">
        <v>-7.6307110000000001E-3</v>
      </c>
      <c r="Q557" s="24">
        <v>4.3284700000000003E-5</v>
      </c>
      <c r="R557" s="24">
        <v>7.0061210000000001E-4</v>
      </c>
    </row>
    <row r="558" spans="1:18" ht="45" x14ac:dyDescent="0.2">
      <c r="A558" s="13" t="s">
        <v>538</v>
      </c>
      <c r="B558" s="11" t="str">
        <f>VLOOKUP(A558,[2]Feuil1!$A$4:$B$2591,2,FALSE)</f>
        <v>Chirurgie de remplacement valvulaire avec circulation extracorporelle et avec cathétérisme cardiaque ou coronarographie, niveau 4</v>
      </c>
      <c r="C558" s="22">
        <v>175</v>
      </c>
      <c r="D558" s="23">
        <v>3632897.7820000001</v>
      </c>
      <c r="E558" s="22">
        <v>193</v>
      </c>
      <c r="F558" s="23">
        <v>3969381.3857999998</v>
      </c>
      <c r="G558" s="22">
        <v>212</v>
      </c>
      <c r="H558" s="23">
        <v>4442863.3651999999</v>
      </c>
      <c r="I558" s="116">
        <v>9.2621269300000003E-2</v>
      </c>
      <c r="J558" s="116">
        <v>0.1028571429</v>
      </c>
      <c r="K558" s="116">
        <v>-9.2812329999999998E-3</v>
      </c>
      <c r="L558" s="116">
        <v>0.11928356919999999</v>
      </c>
      <c r="M558" s="116">
        <v>9.8445595900000002E-2</v>
      </c>
      <c r="N558" s="116">
        <v>1.8970419200000001E-2</v>
      </c>
      <c r="O558" s="24">
        <v>-6.80004E-4</v>
      </c>
      <c r="P558" s="24">
        <v>2.8608767699999999E-2</v>
      </c>
      <c r="Q558" s="24">
        <v>3.3736599999999998E-5</v>
      </c>
      <c r="R558" s="24">
        <v>6.6266830000000004E-4</v>
      </c>
    </row>
    <row r="559" spans="1:18" ht="45" x14ac:dyDescent="0.2">
      <c r="A559" s="13" t="s">
        <v>539</v>
      </c>
      <c r="B559" s="11" t="str">
        <f>VLOOKUP(A559,[2]Feuil1!$A$4:$B$2591,2,FALSE)</f>
        <v>Chirurgie de remplacement valvulaire avec circulation extracorporelle, sans cathétérisme cardiaque, ni coronarographie, niveau 1</v>
      </c>
      <c r="C559" s="22">
        <v>645</v>
      </c>
      <c r="D559" s="23">
        <v>6016789.6613999996</v>
      </c>
      <c r="E559" s="22">
        <v>685</v>
      </c>
      <c r="F559" s="23">
        <v>6388198.398</v>
      </c>
      <c r="G559" s="22">
        <v>659</v>
      </c>
      <c r="H559" s="23">
        <v>6122205.0077999998</v>
      </c>
      <c r="I559" s="116">
        <v>6.1728722E-2</v>
      </c>
      <c r="J559" s="116">
        <v>6.2015503899999998E-2</v>
      </c>
      <c r="K559" s="116">
        <v>-2.7003500000000001E-4</v>
      </c>
      <c r="L559" s="116">
        <v>-4.1638248000000003E-2</v>
      </c>
      <c r="M559" s="116">
        <v>-3.7956204E-2</v>
      </c>
      <c r="N559" s="116">
        <v>-3.8273140000000001E-3</v>
      </c>
      <c r="O559" s="24">
        <v>9.3053220000000004E-4</v>
      </c>
      <c r="P559" s="24">
        <v>-1.6071874999999999E-2</v>
      </c>
      <c r="Q559" s="24">
        <v>1.048698E-4</v>
      </c>
      <c r="R559" s="24">
        <v>9.1314789999999999E-4</v>
      </c>
    </row>
    <row r="560" spans="1:18" ht="45" x14ac:dyDescent="0.2">
      <c r="A560" s="13" t="s">
        <v>540</v>
      </c>
      <c r="B560" s="11" t="str">
        <f>VLOOKUP(A560,[2]Feuil1!$A$4:$B$2591,2,FALSE)</f>
        <v>Chirurgie de remplacement valvulaire avec circulation extracorporelle, sans cathétérisme cardiaque, ni coronarographie, niveau 2</v>
      </c>
      <c r="C560" s="22">
        <v>2910</v>
      </c>
      <c r="D560" s="23">
        <v>31623335.124000002</v>
      </c>
      <c r="E560" s="22">
        <v>2912</v>
      </c>
      <c r="F560" s="23">
        <v>31638131.704999998</v>
      </c>
      <c r="G560" s="22">
        <v>2938</v>
      </c>
      <c r="H560" s="23">
        <v>31827616.756000001</v>
      </c>
      <c r="I560" s="116">
        <v>4.6790070000000001E-4</v>
      </c>
      <c r="J560" s="116">
        <v>6.872852E-4</v>
      </c>
      <c r="K560" s="116">
        <v>-2.1923400000000001E-4</v>
      </c>
      <c r="L560" s="116">
        <v>5.9891353000000001E-3</v>
      </c>
      <c r="M560" s="116">
        <v>8.9285713999999999E-3</v>
      </c>
      <c r="N560" s="116">
        <v>-2.9134230000000001E-3</v>
      </c>
      <c r="O560" s="24">
        <v>-9.3053199999999997E-4</v>
      </c>
      <c r="P560" s="24">
        <v>1.14490815E-2</v>
      </c>
      <c r="Q560" s="24">
        <v>4.6753810000000002E-4</v>
      </c>
      <c r="R560" s="24">
        <v>4.7471984000000004E-3</v>
      </c>
    </row>
    <row r="561" spans="1:18" ht="45" x14ac:dyDescent="0.2">
      <c r="A561" s="13" t="s">
        <v>541</v>
      </c>
      <c r="B561" s="11" t="str">
        <f>VLOOKUP(A561,[2]Feuil1!$A$4:$B$2591,2,FALSE)</f>
        <v>Chirurgie de remplacement valvulaire avec circulation extracorporelle, sans cathétérisme cardiaque, ni coronarographie, niveau 3</v>
      </c>
      <c r="C561" s="22">
        <v>845</v>
      </c>
      <c r="D561" s="23">
        <v>10714716.795</v>
      </c>
      <c r="E561" s="22">
        <v>901</v>
      </c>
      <c r="F561" s="23">
        <v>11416686.649</v>
      </c>
      <c r="G561" s="22">
        <v>1006</v>
      </c>
      <c r="H561" s="23">
        <v>12687376.823999999</v>
      </c>
      <c r="I561" s="116">
        <v>6.5514550500000004E-2</v>
      </c>
      <c r="J561" s="116">
        <v>6.6272189300000006E-2</v>
      </c>
      <c r="K561" s="116">
        <v>-7.1054899999999999E-4</v>
      </c>
      <c r="L561" s="116">
        <v>0.1113011344</v>
      </c>
      <c r="M561" s="116">
        <v>0.1165371809</v>
      </c>
      <c r="N561" s="116">
        <v>-4.6895410000000002E-3</v>
      </c>
      <c r="O561" s="24">
        <v>-3.7579179999999998E-3</v>
      </c>
      <c r="P561" s="24">
        <v>7.6777747699999996E-2</v>
      </c>
      <c r="Q561" s="24">
        <v>1.6008959999999999E-4</v>
      </c>
      <c r="R561" s="24">
        <v>1.8923658999999999E-3</v>
      </c>
    </row>
    <row r="562" spans="1:18" ht="45" x14ac:dyDescent="0.2">
      <c r="A562" s="13" t="s">
        <v>542</v>
      </c>
      <c r="B562" s="11" t="str">
        <f>VLOOKUP(A562,[2]Feuil1!$A$4:$B$2591,2,FALSE)</f>
        <v>Chirurgie de remplacement valvulaire avec circulation extracorporelle, sans cathétérisme cardiaque, ni coronarographie, niveau 4</v>
      </c>
      <c r="C562" s="22">
        <v>425</v>
      </c>
      <c r="D562" s="23">
        <v>7356593.0813999996</v>
      </c>
      <c r="E562" s="22">
        <v>463</v>
      </c>
      <c r="F562" s="23">
        <v>7886792.6061000004</v>
      </c>
      <c r="G562" s="22">
        <v>555</v>
      </c>
      <c r="H562" s="23">
        <v>9525732.1130999997</v>
      </c>
      <c r="I562" s="116">
        <v>7.2071340499999997E-2</v>
      </c>
      <c r="J562" s="116">
        <v>8.9411764699999993E-2</v>
      </c>
      <c r="K562" s="116">
        <v>-1.5917236000000001E-2</v>
      </c>
      <c r="L562" s="116">
        <v>0.20780811530000001</v>
      </c>
      <c r="M562" s="116">
        <v>0.1987041037</v>
      </c>
      <c r="N562" s="116">
        <v>7.5948780999999998E-3</v>
      </c>
      <c r="O562" s="24">
        <v>-3.2926520000000001E-3</v>
      </c>
      <c r="P562" s="24">
        <v>9.9028139599999995E-2</v>
      </c>
      <c r="Q562" s="24">
        <v>8.8319799999999994E-5</v>
      </c>
      <c r="R562" s="24">
        <v>1.4207956999999999E-3</v>
      </c>
    </row>
    <row r="563" spans="1:18" ht="33.75" x14ac:dyDescent="0.2">
      <c r="A563" s="13" t="s">
        <v>543</v>
      </c>
      <c r="B563" s="11" t="str">
        <f>VLOOKUP(A563,[2]Feuil1!$A$4:$B$2591,2,FALSE)</f>
        <v>Pontages aortocoronariens avec cathétérisme cardiaque ou coronarographie, niveau 1</v>
      </c>
      <c r="C563" s="22">
        <v>116</v>
      </c>
      <c r="D563" s="23">
        <v>879960.31200000003</v>
      </c>
      <c r="E563" s="22">
        <v>140</v>
      </c>
      <c r="F563" s="23">
        <v>1065033.6676</v>
      </c>
      <c r="G563" s="22">
        <v>126</v>
      </c>
      <c r="H563" s="23">
        <v>960490.23840000003</v>
      </c>
      <c r="I563" s="116">
        <v>0.21032011680000001</v>
      </c>
      <c r="J563" s="116">
        <v>0.20689655169999999</v>
      </c>
      <c r="K563" s="116">
        <v>2.8366682000000002E-3</v>
      </c>
      <c r="L563" s="116">
        <v>-9.8159740999999995E-2</v>
      </c>
      <c r="M563" s="116">
        <v>-0.1</v>
      </c>
      <c r="N563" s="116">
        <v>2.0447320000000001E-3</v>
      </c>
      <c r="O563" s="24">
        <v>5.0105579999999998E-4</v>
      </c>
      <c r="P563" s="24">
        <v>-6.3167320000000002E-3</v>
      </c>
      <c r="Q563" s="24">
        <v>2.0051000000000002E-5</v>
      </c>
      <c r="R563" s="24">
        <v>1.4326040000000001E-4</v>
      </c>
    </row>
    <row r="564" spans="1:18" ht="33.75" x14ac:dyDescent="0.2">
      <c r="A564" s="13" t="s">
        <v>544</v>
      </c>
      <c r="B564" s="11" t="str">
        <f>VLOOKUP(A564,[2]Feuil1!$A$4:$B$2591,2,FALSE)</f>
        <v>Pontages aortocoronariens avec cathétérisme cardiaque ou coronarographie, niveau 2</v>
      </c>
      <c r="C564" s="22">
        <v>701</v>
      </c>
      <c r="D564" s="23">
        <v>6530316.2671999997</v>
      </c>
      <c r="E564" s="22">
        <v>676</v>
      </c>
      <c r="F564" s="23">
        <v>6285453.1767999995</v>
      </c>
      <c r="G564" s="22">
        <v>609</v>
      </c>
      <c r="H564" s="23">
        <v>5645968.6743999999</v>
      </c>
      <c r="I564" s="116">
        <v>-3.7496359999999999E-2</v>
      </c>
      <c r="J564" s="116">
        <v>-3.5663338000000003E-2</v>
      </c>
      <c r="K564" s="116">
        <v>-1.9008110000000001E-3</v>
      </c>
      <c r="L564" s="116">
        <v>-0.101740397</v>
      </c>
      <c r="M564" s="116">
        <v>-9.9112426000000003E-2</v>
      </c>
      <c r="N564" s="116">
        <v>-2.9170910000000001E-3</v>
      </c>
      <c r="O564" s="24">
        <v>2.3979099E-3</v>
      </c>
      <c r="P564" s="24">
        <v>-3.8638986E-2</v>
      </c>
      <c r="Q564" s="24">
        <v>9.6913100000000006E-5</v>
      </c>
      <c r="R564" s="24">
        <v>8.4211560000000004E-4</v>
      </c>
    </row>
    <row r="565" spans="1:18" ht="33.75" x14ac:dyDescent="0.2">
      <c r="A565" s="13" t="s">
        <v>545</v>
      </c>
      <c r="B565" s="11" t="str">
        <f>VLOOKUP(A565,[2]Feuil1!$A$4:$B$2591,2,FALSE)</f>
        <v>Pontages aortocoronariens avec cathétérisme cardiaque ou coronarographie, niveau 3</v>
      </c>
      <c r="C565" s="22">
        <v>228</v>
      </c>
      <c r="D565" s="23">
        <v>3251392.8007</v>
      </c>
      <c r="E565" s="22">
        <v>217</v>
      </c>
      <c r="F565" s="23">
        <v>3087053.6842</v>
      </c>
      <c r="G565" s="22">
        <v>260</v>
      </c>
      <c r="H565" s="23">
        <v>3697965.3028000002</v>
      </c>
      <c r="I565" s="116">
        <v>-5.0544221E-2</v>
      </c>
      <c r="J565" s="116">
        <v>-4.8245613999999999E-2</v>
      </c>
      <c r="K565" s="116">
        <v>-2.4151260000000001E-3</v>
      </c>
      <c r="L565" s="116">
        <v>0.19789471810000001</v>
      </c>
      <c r="M565" s="116">
        <v>0.198156682</v>
      </c>
      <c r="N565" s="116">
        <v>-2.1863899999999999E-4</v>
      </c>
      <c r="O565" s="24">
        <v>-1.5389570000000001E-3</v>
      </c>
      <c r="P565" s="24">
        <v>3.6912552799999998E-2</v>
      </c>
      <c r="Q565" s="24">
        <v>4.1375100000000003E-5</v>
      </c>
      <c r="R565" s="24">
        <v>5.5156420000000001E-4</v>
      </c>
    </row>
    <row r="566" spans="1:18" ht="33.75" x14ac:dyDescent="0.2">
      <c r="A566" s="13" t="s">
        <v>546</v>
      </c>
      <c r="B566" s="11" t="str">
        <f>VLOOKUP(A566,[2]Feuil1!$A$4:$B$2591,2,FALSE)</f>
        <v>Pontages aortocoronariens avec cathétérisme cardiaque ou coronarographie, niveau 4</v>
      </c>
      <c r="C566" s="22">
        <v>116</v>
      </c>
      <c r="D566" s="23">
        <v>2531179.9254000001</v>
      </c>
      <c r="E566" s="22">
        <v>114</v>
      </c>
      <c r="F566" s="23">
        <v>2461298.1918000001</v>
      </c>
      <c r="G566" s="22">
        <v>133</v>
      </c>
      <c r="H566" s="23">
        <v>2905359.7609000001</v>
      </c>
      <c r="I566" s="116">
        <v>-2.7608363E-2</v>
      </c>
      <c r="J566" s="116">
        <v>-1.7241379000000001E-2</v>
      </c>
      <c r="K566" s="116">
        <v>-1.054886E-2</v>
      </c>
      <c r="L566" s="116">
        <v>0.18041762289999999</v>
      </c>
      <c r="M566" s="116">
        <v>0.16666666669999999</v>
      </c>
      <c r="N566" s="116">
        <v>1.17865339E-2</v>
      </c>
      <c r="O566" s="24">
        <v>-6.80004E-4</v>
      </c>
      <c r="P566" s="24">
        <v>2.68311252E-2</v>
      </c>
      <c r="Q566" s="24">
        <v>2.1164900000000001E-5</v>
      </c>
      <c r="R566" s="24">
        <v>4.3334439999999998E-4</v>
      </c>
    </row>
    <row r="567" spans="1:18" ht="33.75" x14ac:dyDescent="0.2">
      <c r="A567" s="13" t="s">
        <v>547</v>
      </c>
      <c r="B567" s="11" t="str">
        <f>VLOOKUP(A567,[2]Feuil1!$A$4:$B$2591,2,FALSE)</f>
        <v>Pontages aortocoronariens sans cathétérisme cardiaque, ni coronarographie, niveau 1</v>
      </c>
      <c r="C567" s="22">
        <v>615</v>
      </c>
      <c r="D567" s="23">
        <v>4435543.7068999996</v>
      </c>
      <c r="E567" s="22">
        <v>725</v>
      </c>
      <c r="F567" s="23">
        <v>5232749.9024</v>
      </c>
      <c r="G567" s="22">
        <v>677</v>
      </c>
      <c r="H567" s="23">
        <v>4872041.1539000003</v>
      </c>
      <c r="I567" s="116">
        <v>0.1797313358</v>
      </c>
      <c r="J567" s="116">
        <v>0.17886178859999999</v>
      </c>
      <c r="K567" s="116">
        <v>7.3761590000000004E-4</v>
      </c>
      <c r="L567" s="116">
        <v>-6.8932922999999993E-2</v>
      </c>
      <c r="M567" s="116">
        <v>-6.6206897000000001E-2</v>
      </c>
      <c r="N567" s="116">
        <v>-2.9193050000000001E-3</v>
      </c>
      <c r="O567" s="24">
        <v>1.7179056E-3</v>
      </c>
      <c r="P567" s="24">
        <v>-2.1794773999999999E-2</v>
      </c>
      <c r="Q567" s="24">
        <v>1.077343E-4</v>
      </c>
      <c r="R567" s="24">
        <v>7.2668169999999999E-4</v>
      </c>
    </row>
    <row r="568" spans="1:18" ht="33.75" x14ac:dyDescent="0.2">
      <c r="A568" s="13" t="s">
        <v>548</v>
      </c>
      <c r="B568" s="11" t="str">
        <f>VLOOKUP(A568,[2]Feuil1!$A$4:$B$2591,2,FALSE)</f>
        <v>Pontages aortocoronariens sans cathétérisme cardiaque, ni coronarographie, niveau 2</v>
      </c>
      <c r="C568" s="22">
        <v>2410</v>
      </c>
      <c r="D568" s="23">
        <v>21062812.780000001</v>
      </c>
      <c r="E568" s="22">
        <v>2495</v>
      </c>
      <c r="F568" s="23">
        <v>21755901.090999998</v>
      </c>
      <c r="G568" s="22">
        <v>2557</v>
      </c>
      <c r="H568" s="23">
        <v>22314138.774</v>
      </c>
      <c r="I568" s="116">
        <v>3.2905781299999999E-2</v>
      </c>
      <c r="J568" s="116">
        <v>3.5269709500000003E-2</v>
      </c>
      <c r="K568" s="116">
        <v>-2.2833939999999998E-3</v>
      </c>
      <c r="L568" s="116">
        <v>2.56591387E-2</v>
      </c>
      <c r="M568" s="116">
        <v>2.4849699400000001E-2</v>
      </c>
      <c r="N568" s="116">
        <v>7.898127E-4</v>
      </c>
      <c r="O568" s="24">
        <v>-2.2189610000000002E-3</v>
      </c>
      <c r="P568" s="24">
        <v>3.3729883799999999E-2</v>
      </c>
      <c r="Q568" s="24">
        <v>4.0690769999999999E-4</v>
      </c>
      <c r="R568" s="24">
        <v>3.3282304999999999E-3</v>
      </c>
    </row>
    <row r="569" spans="1:18" ht="33.75" x14ac:dyDescent="0.2">
      <c r="A569" s="13" t="s">
        <v>549</v>
      </c>
      <c r="B569" s="11" t="str">
        <f>VLOOKUP(A569,[2]Feuil1!$A$4:$B$2591,2,FALSE)</f>
        <v>Pontages aortocoronariens sans cathétérisme cardiaque, ni coronarographie, niveau 3</v>
      </c>
      <c r="C569" s="22">
        <v>453</v>
      </c>
      <c r="D569" s="23">
        <v>4882718.3162000002</v>
      </c>
      <c r="E569" s="22">
        <v>627</v>
      </c>
      <c r="F569" s="23">
        <v>6761412.0044</v>
      </c>
      <c r="G569" s="22">
        <v>688</v>
      </c>
      <c r="H569" s="23">
        <v>7433126.4818000002</v>
      </c>
      <c r="I569" s="116">
        <v>0.38476388900000003</v>
      </c>
      <c r="J569" s="116">
        <v>0.38410596029999999</v>
      </c>
      <c r="K569" s="116">
        <v>4.753456E-4</v>
      </c>
      <c r="L569" s="116">
        <v>9.9345296099999994E-2</v>
      </c>
      <c r="M569" s="116">
        <v>9.7288676199999993E-2</v>
      </c>
      <c r="N569" s="116">
        <v>1.8742742000000001E-3</v>
      </c>
      <c r="O569" s="24">
        <v>-2.1831720000000002E-3</v>
      </c>
      <c r="P569" s="24">
        <v>4.0586388199999997E-2</v>
      </c>
      <c r="Q569" s="24">
        <v>1.094848E-4</v>
      </c>
      <c r="R569" s="24">
        <v>1.1086764E-3</v>
      </c>
    </row>
    <row r="570" spans="1:18" ht="33.75" x14ac:dyDescent="0.2">
      <c r="A570" s="13" t="s">
        <v>550</v>
      </c>
      <c r="B570" s="11" t="str">
        <f>VLOOKUP(A570,[2]Feuil1!$A$4:$B$2591,2,FALSE)</f>
        <v>Pontages aortocoronariens sans cathétérisme cardiaque, ni coronarographie, niveau 4</v>
      </c>
      <c r="C570" s="22">
        <v>201</v>
      </c>
      <c r="D570" s="23">
        <v>3461870.3026999999</v>
      </c>
      <c r="E570" s="22">
        <v>308</v>
      </c>
      <c r="F570" s="23">
        <v>5005339.6114999996</v>
      </c>
      <c r="G570" s="22">
        <v>349</v>
      </c>
      <c r="H570" s="23">
        <v>5651371.1264000004</v>
      </c>
      <c r="I570" s="116">
        <v>0.44584839230000001</v>
      </c>
      <c r="J570" s="116">
        <v>0.53233830849999997</v>
      </c>
      <c r="K570" s="116">
        <v>-5.6443094999999999E-2</v>
      </c>
      <c r="L570" s="116">
        <v>0.12906846790000001</v>
      </c>
      <c r="M570" s="116">
        <v>0.1331168831</v>
      </c>
      <c r="N570" s="116">
        <v>-3.5728130000000002E-3</v>
      </c>
      <c r="O570" s="24">
        <v>-1.4673780000000001E-3</v>
      </c>
      <c r="P570" s="24">
        <v>3.9034570099999999E-2</v>
      </c>
      <c r="Q570" s="24">
        <v>5.5538100000000003E-5</v>
      </c>
      <c r="R570" s="24">
        <v>8.4292139999999998E-4</v>
      </c>
    </row>
    <row r="571" spans="1:18" ht="45" x14ac:dyDescent="0.2">
      <c r="A571" s="13" t="s">
        <v>551</v>
      </c>
      <c r="B571" s="11" t="str">
        <f>VLOOKUP(A571,[2]Feuil1!$A$4:$B$2591,2,FALSE)</f>
        <v>Autres interventions cardiothoraciques, âge supérieur à 1 an, ou vasculaires quel que soit l'âge, avec circulation extracorporelle, niveau 1</v>
      </c>
      <c r="C571" s="22">
        <v>209</v>
      </c>
      <c r="D571" s="23">
        <v>1283722.071</v>
      </c>
      <c r="E571" s="22">
        <v>227</v>
      </c>
      <c r="F571" s="23">
        <v>1390459.2755</v>
      </c>
      <c r="G571" s="22">
        <v>233</v>
      </c>
      <c r="H571" s="23">
        <v>1434770.9312</v>
      </c>
      <c r="I571" s="116">
        <v>8.3146661499999996E-2</v>
      </c>
      <c r="J571" s="116">
        <v>8.6124401899999994E-2</v>
      </c>
      <c r="K571" s="116">
        <v>-2.7416200000000002E-3</v>
      </c>
      <c r="L571" s="116">
        <v>3.1868359200000002E-2</v>
      </c>
      <c r="M571" s="116">
        <v>2.6431718100000001E-2</v>
      </c>
      <c r="N571" s="116">
        <v>5.2966417999999998E-3</v>
      </c>
      <c r="O571" s="24">
        <v>-2.1473799999999999E-4</v>
      </c>
      <c r="P571" s="24">
        <v>2.6774025999999999E-3</v>
      </c>
      <c r="Q571" s="24">
        <v>3.7078400000000001E-5</v>
      </c>
      <c r="R571" s="24">
        <v>2.1400100000000001E-4</v>
      </c>
    </row>
    <row r="572" spans="1:18" ht="45" x14ac:dyDescent="0.2">
      <c r="A572" s="13" t="s">
        <v>552</v>
      </c>
      <c r="B572" s="11" t="str">
        <f>VLOOKUP(A572,[2]Feuil1!$A$4:$B$2591,2,FALSE)</f>
        <v>Autres interventions cardiothoraciques, âge supérieur à 1 an, ou vasculaires quel que soit l'âge, avec circulation extracorporelle, niveau 2</v>
      </c>
      <c r="C572" s="22">
        <v>635</v>
      </c>
      <c r="D572" s="23">
        <v>6132449.2144999998</v>
      </c>
      <c r="E572" s="22">
        <v>571</v>
      </c>
      <c r="F572" s="23">
        <v>5503892.4682</v>
      </c>
      <c r="G572" s="22">
        <v>658</v>
      </c>
      <c r="H572" s="23">
        <v>6341600.8178000003</v>
      </c>
      <c r="I572" s="116">
        <v>-0.102496853</v>
      </c>
      <c r="J572" s="116">
        <v>-0.100787402</v>
      </c>
      <c r="K572" s="116">
        <v>-1.9010539999999999E-3</v>
      </c>
      <c r="L572" s="116">
        <v>0.15220289179999999</v>
      </c>
      <c r="M572" s="116">
        <v>0.15236427320000001</v>
      </c>
      <c r="N572" s="116">
        <v>-1.40044E-4</v>
      </c>
      <c r="O572" s="24">
        <v>-3.1137040000000001E-3</v>
      </c>
      <c r="P572" s="24">
        <v>5.0616083800000003E-2</v>
      </c>
      <c r="Q572" s="24">
        <v>1.047107E-4</v>
      </c>
      <c r="R572" s="24">
        <v>9.4587160000000003E-4</v>
      </c>
    </row>
    <row r="573" spans="1:18" ht="45" x14ac:dyDescent="0.2">
      <c r="A573" s="13" t="s">
        <v>553</v>
      </c>
      <c r="B573" s="11" t="str">
        <f>VLOOKUP(A573,[2]Feuil1!$A$4:$B$2591,2,FALSE)</f>
        <v>Autres interventions cardiothoraciques, âge supérieur à 1 an, ou vasculaires quel que soit l'âge, avec circulation extracorporelle, niveau 3</v>
      </c>
      <c r="C573" s="22">
        <v>150</v>
      </c>
      <c r="D573" s="23">
        <v>2255117.8596999999</v>
      </c>
      <c r="E573" s="22">
        <v>168</v>
      </c>
      <c r="F573" s="23">
        <v>2481272.1993999998</v>
      </c>
      <c r="G573" s="22">
        <v>167</v>
      </c>
      <c r="H573" s="23">
        <v>2471447.9922000002</v>
      </c>
      <c r="I573" s="116">
        <v>0.1002849313</v>
      </c>
      <c r="J573" s="116">
        <v>0.12</v>
      </c>
      <c r="K573" s="116">
        <v>-1.7602739999999999E-2</v>
      </c>
      <c r="L573" s="116">
        <v>-3.9593429999999997E-3</v>
      </c>
      <c r="M573" s="116">
        <v>-5.9523809999999996E-3</v>
      </c>
      <c r="N573" s="116">
        <v>2.0049725E-3</v>
      </c>
      <c r="O573" s="24">
        <v>3.5789700000000001E-5</v>
      </c>
      <c r="P573" s="24">
        <v>-5.9359899999999999E-4</v>
      </c>
      <c r="Q573" s="24">
        <v>2.65755E-5</v>
      </c>
      <c r="R573" s="24">
        <v>3.6862499999999997E-4</v>
      </c>
    </row>
    <row r="574" spans="1:18" ht="45" x14ac:dyDescent="0.2">
      <c r="A574" s="13" t="s">
        <v>554</v>
      </c>
      <c r="B574" s="11" t="str">
        <f>VLOOKUP(A574,[2]Feuil1!$A$4:$B$2591,2,FALSE)</f>
        <v>Autres interventions cardiothoraciques, âge supérieur à 1 an, ou vasculaires quel que soit l'âge, avec circulation extracorporelle, niveau 4</v>
      </c>
      <c r="C574" s="22">
        <v>73</v>
      </c>
      <c r="D574" s="23">
        <v>1717987.8004000001</v>
      </c>
      <c r="E574" s="22">
        <v>98</v>
      </c>
      <c r="F574" s="23">
        <v>2394396.6022000001</v>
      </c>
      <c r="G574" s="22">
        <v>109</v>
      </c>
      <c r="H574" s="23">
        <v>2580804.7866000002</v>
      </c>
      <c r="I574" s="116">
        <v>0.3937215396</v>
      </c>
      <c r="J574" s="116">
        <v>0.34246575340000002</v>
      </c>
      <c r="K574" s="116">
        <v>3.8180330499999998E-2</v>
      </c>
      <c r="L574" s="116">
        <v>7.7851841300000002E-2</v>
      </c>
      <c r="M574" s="116">
        <v>0.112244898</v>
      </c>
      <c r="N574" s="116">
        <v>-3.0922198000000001E-2</v>
      </c>
      <c r="O574" s="24">
        <v>-3.9368699999999999E-4</v>
      </c>
      <c r="P574" s="24">
        <v>1.1263170899999999E-2</v>
      </c>
      <c r="Q574" s="24">
        <v>1.7345699999999999E-5</v>
      </c>
      <c r="R574" s="24">
        <v>3.8493590000000002E-4</v>
      </c>
    </row>
    <row r="575" spans="1:18" ht="33.75" x14ac:dyDescent="0.2">
      <c r="A575" s="13" t="s">
        <v>555</v>
      </c>
      <c r="B575" s="11" t="str">
        <f>VLOOKUP(A575,[2]Feuil1!$A$4:$B$2591,2,FALSE)</f>
        <v>Autres interventions cardiothoraciques, âge inférieur à 2 ans, avec circulation extracorporelle, niveau 1</v>
      </c>
      <c r="C575" s="22">
        <v>46</v>
      </c>
      <c r="D575" s="23">
        <v>386153.34860000003</v>
      </c>
      <c r="E575" s="22">
        <v>44</v>
      </c>
      <c r="F575" s="23">
        <v>372910.79320000001</v>
      </c>
      <c r="G575" s="22">
        <v>34</v>
      </c>
      <c r="H575" s="23">
        <v>286304.3726</v>
      </c>
      <c r="I575" s="116">
        <v>-3.4293513999999997E-2</v>
      </c>
      <c r="J575" s="116">
        <v>-4.3478260999999997E-2</v>
      </c>
      <c r="K575" s="116">
        <v>9.6022350000000006E-3</v>
      </c>
      <c r="L575" s="116">
        <v>-0.23224433899999999</v>
      </c>
      <c r="M575" s="116">
        <v>-0.22727272700000001</v>
      </c>
      <c r="N575" s="116">
        <v>-6.4338499999999996E-3</v>
      </c>
      <c r="O575" s="24">
        <v>3.5789699999999998E-4</v>
      </c>
      <c r="P575" s="24">
        <v>-5.2329400000000002E-3</v>
      </c>
      <c r="Q575" s="24">
        <v>5.4105837000000001E-6</v>
      </c>
      <c r="R575" s="24">
        <v>4.2703300000000002E-5</v>
      </c>
    </row>
    <row r="576" spans="1:18" ht="33.75" x14ac:dyDescent="0.2">
      <c r="A576" s="13" t="s">
        <v>556</v>
      </c>
      <c r="B576" s="11" t="str">
        <f>VLOOKUP(A576,[2]Feuil1!$A$4:$B$2591,2,FALSE)</f>
        <v>Autres interventions cardiothoraciques, âge inférieur à 2 ans, avec circulation extracorporelle, niveau 2</v>
      </c>
      <c r="C576" s="22">
        <v>90</v>
      </c>
      <c r="D576" s="23">
        <v>1127216.7520000001</v>
      </c>
      <c r="E576" s="22">
        <v>78</v>
      </c>
      <c r="F576" s="23">
        <v>969423.5845</v>
      </c>
      <c r="G576" s="22">
        <v>62</v>
      </c>
      <c r="H576" s="23">
        <v>765849.397</v>
      </c>
      <c r="I576" s="116">
        <v>-0.13998476100000001</v>
      </c>
      <c r="J576" s="116">
        <v>-0.133333333</v>
      </c>
      <c r="K576" s="116">
        <v>-7.674724E-3</v>
      </c>
      <c r="L576" s="116">
        <v>-0.209995084</v>
      </c>
      <c r="M576" s="116">
        <v>-0.20512820500000001</v>
      </c>
      <c r="N576" s="116">
        <v>-6.1228480000000002E-3</v>
      </c>
      <c r="O576" s="24">
        <v>5.7263520000000001E-4</v>
      </c>
      <c r="P576" s="24">
        <v>-1.2300376999999999E-2</v>
      </c>
      <c r="Q576" s="24">
        <v>9.8663586000000007E-6</v>
      </c>
      <c r="R576" s="24">
        <v>1.142291E-4</v>
      </c>
    </row>
    <row r="577" spans="1:18" ht="33.75" x14ac:dyDescent="0.2">
      <c r="A577" s="13" t="s">
        <v>557</v>
      </c>
      <c r="B577" s="11" t="str">
        <f>VLOOKUP(A577,[2]Feuil1!$A$4:$B$2591,2,FALSE)</f>
        <v>Autres interventions cardiothoraciques, âge inférieur à 2 ans, avec circulation extracorporelle, niveau 3</v>
      </c>
      <c r="C577" s="22">
        <v>6</v>
      </c>
      <c r="D577" s="23">
        <v>88864.291800000006</v>
      </c>
      <c r="E577" s="22">
        <v>8</v>
      </c>
      <c r="F577" s="23">
        <v>118485.7224</v>
      </c>
      <c r="G577" s="22">
        <v>6</v>
      </c>
      <c r="H577" s="23">
        <v>88864.291800000006</v>
      </c>
      <c r="I577" s="116">
        <v>0.33333333329999998</v>
      </c>
      <c r="J577" s="116">
        <v>0.33333333329999998</v>
      </c>
      <c r="K577" s="116">
        <v>-4.1633400000000002E-17</v>
      </c>
      <c r="L577" s="116">
        <v>-0.25</v>
      </c>
      <c r="M577" s="116">
        <v>-0.25</v>
      </c>
      <c r="N577" s="116">
        <v>0</v>
      </c>
      <c r="O577" s="24">
        <v>7.1579400000000001E-5</v>
      </c>
      <c r="P577" s="24">
        <v>-1.789789E-3</v>
      </c>
      <c r="Q577" s="24">
        <v>9.5480889000000001E-7</v>
      </c>
      <c r="R577" s="24">
        <v>1.32544E-5</v>
      </c>
    </row>
    <row r="578" spans="1:18" ht="33.75" x14ac:dyDescent="0.2">
      <c r="A578" s="13" t="s">
        <v>558</v>
      </c>
      <c r="B578" s="11" t="str">
        <f>VLOOKUP(A578,[2]Feuil1!$A$4:$B$2591,2,FALSE)</f>
        <v>Autres interventions cardiothoraciques, âge inférieur à 2 ans, avec circulation extracorporelle, niveau 4</v>
      </c>
      <c r="C578" s="22">
        <v>3</v>
      </c>
      <c r="D578" s="23">
        <v>63745.431900000003</v>
      </c>
      <c r="E578" s="22">
        <v>7</v>
      </c>
      <c r="F578" s="23">
        <v>148739.34109999999</v>
      </c>
      <c r="G578" s="22">
        <v>3</v>
      </c>
      <c r="H578" s="23">
        <v>63745.431900000003</v>
      </c>
      <c r="I578" s="116">
        <v>1.3333333332999999</v>
      </c>
      <c r="J578" s="116">
        <v>1.3333333332999999</v>
      </c>
      <c r="K578" s="116">
        <v>-9.5138700000000004E-17</v>
      </c>
      <c r="L578" s="116">
        <v>-0.571428571</v>
      </c>
      <c r="M578" s="116">
        <v>-0.571428571</v>
      </c>
      <c r="N578" s="116">
        <v>0</v>
      </c>
      <c r="O578" s="24">
        <v>1.431588E-4</v>
      </c>
      <c r="P578" s="24">
        <v>-5.1355089999999999E-3</v>
      </c>
      <c r="Q578" s="24">
        <v>4.7740445000000002E-7</v>
      </c>
      <c r="R578" s="24">
        <v>9.5078502000000007E-6</v>
      </c>
    </row>
    <row r="579" spans="1:18" ht="45" x14ac:dyDescent="0.2">
      <c r="A579" s="13" t="s">
        <v>559</v>
      </c>
      <c r="B579" s="11" t="str">
        <f>VLOOKUP(A579,[2]Feuil1!$A$4:$B$2591,2,FALSE)</f>
        <v>Autres interventions cardiothoraciques, âge supérieur à 1 an, ou vasculaires quel que soit l'âge, sans circulation extracorporelle, niveau 1</v>
      </c>
      <c r="C579" s="22">
        <v>196</v>
      </c>
      <c r="D579" s="23">
        <v>314192.56160000002</v>
      </c>
      <c r="E579" s="22">
        <v>181</v>
      </c>
      <c r="F579" s="23">
        <v>289855.46090000001</v>
      </c>
      <c r="G579" s="22">
        <v>165</v>
      </c>
      <c r="H579" s="23">
        <v>263613.72379999998</v>
      </c>
      <c r="I579" s="116">
        <v>-7.7459187999999998E-2</v>
      </c>
      <c r="J579" s="116">
        <v>-7.6530611999999998E-2</v>
      </c>
      <c r="K579" s="116">
        <v>-1.0055299999999999E-3</v>
      </c>
      <c r="L579" s="116">
        <v>-9.0533872000000001E-2</v>
      </c>
      <c r="M579" s="116">
        <v>-8.8397790000000004E-2</v>
      </c>
      <c r="N579" s="116">
        <v>-2.3432169999999999E-3</v>
      </c>
      <c r="O579" s="24">
        <v>5.7263520000000001E-4</v>
      </c>
      <c r="P579" s="24">
        <v>-1.5855800000000001E-3</v>
      </c>
      <c r="Q579" s="24">
        <v>2.62572E-5</v>
      </c>
      <c r="R579" s="24">
        <v>3.9318900000000001E-5</v>
      </c>
    </row>
    <row r="580" spans="1:18" ht="45" x14ac:dyDescent="0.2">
      <c r="A580" s="13" t="s">
        <v>560</v>
      </c>
      <c r="B580" s="11" t="str">
        <f>VLOOKUP(A580,[2]Feuil1!$A$4:$B$2591,2,FALSE)</f>
        <v>Autres interventions cardiothoraciques, âge supérieur à 1 an, ou vasculaires quel que soit l'âge, sans circulation extracorporelle, niveau 2</v>
      </c>
      <c r="C580" s="22">
        <v>548</v>
      </c>
      <c r="D580" s="23">
        <v>1404475.0456000001</v>
      </c>
      <c r="E580" s="22">
        <v>575</v>
      </c>
      <c r="F580" s="23">
        <v>1471989.5634000001</v>
      </c>
      <c r="G580" s="22">
        <v>517</v>
      </c>
      <c r="H580" s="23">
        <v>1313492.1000000001</v>
      </c>
      <c r="I580" s="116">
        <v>4.8070998500000003E-2</v>
      </c>
      <c r="J580" s="116">
        <v>4.9270072999999998E-2</v>
      </c>
      <c r="K580" s="116">
        <v>-1.14277E-3</v>
      </c>
      <c r="L580" s="116">
        <v>-0.107675671</v>
      </c>
      <c r="M580" s="116">
        <v>-0.10086956499999999</v>
      </c>
      <c r="N580" s="116">
        <v>-7.569653E-3</v>
      </c>
      <c r="O580" s="24">
        <v>2.0758026000000001E-3</v>
      </c>
      <c r="P580" s="24">
        <v>-9.576747E-3</v>
      </c>
      <c r="Q580" s="24">
        <v>8.2272699999999996E-5</v>
      </c>
      <c r="R580" s="24">
        <v>1.9591190000000001E-4</v>
      </c>
    </row>
    <row r="581" spans="1:18" ht="45" x14ac:dyDescent="0.2">
      <c r="A581" s="13" t="s">
        <v>561</v>
      </c>
      <c r="B581" s="11" t="str">
        <f>VLOOKUP(A581,[2]Feuil1!$A$4:$B$2591,2,FALSE)</f>
        <v>Autres interventions cardiothoraciques, âge supérieur à 1 an, ou vasculaires quel que soit l'âge, sans circulation extracorporelle, niveau 3</v>
      </c>
      <c r="C581" s="22">
        <v>221</v>
      </c>
      <c r="D581" s="23">
        <v>866530.04269999999</v>
      </c>
      <c r="E581" s="22">
        <v>223</v>
      </c>
      <c r="F581" s="23">
        <v>875380.04209999996</v>
      </c>
      <c r="G581" s="22">
        <v>205</v>
      </c>
      <c r="H581" s="23">
        <v>789173.20319999999</v>
      </c>
      <c r="I581" s="116">
        <v>1.0213147800000001E-2</v>
      </c>
      <c r="J581" s="116">
        <v>9.0497738000000008E-3</v>
      </c>
      <c r="K581" s="116">
        <v>1.1529401999999999E-3</v>
      </c>
      <c r="L581" s="116">
        <v>-9.8479329000000004E-2</v>
      </c>
      <c r="M581" s="116">
        <v>-8.0717489000000003E-2</v>
      </c>
      <c r="N581" s="116">
        <v>-1.9321416000000001E-2</v>
      </c>
      <c r="O581" s="24">
        <v>6.4421460000000004E-4</v>
      </c>
      <c r="P581" s="24">
        <v>-5.2087970000000003E-3</v>
      </c>
      <c r="Q581" s="24">
        <v>3.2622600000000002E-5</v>
      </c>
      <c r="R581" s="24">
        <v>1.177079E-4</v>
      </c>
    </row>
    <row r="582" spans="1:18" ht="45" x14ac:dyDescent="0.2">
      <c r="A582" s="13" t="s">
        <v>562</v>
      </c>
      <c r="B582" s="11" t="str">
        <f>VLOOKUP(A582,[2]Feuil1!$A$4:$B$2591,2,FALSE)</f>
        <v>Autres interventions cardiothoraciques, âge supérieur à 1 an, ou vasculaires quel que soit l'âge, sans circulation extracorporelle, niveau 4</v>
      </c>
      <c r="C582" s="22">
        <v>89</v>
      </c>
      <c r="D582" s="23">
        <v>602007.0649</v>
      </c>
      <c r="E582" s="22">
        <v>93</v>
      </c>
      <c r="F582" s="23">
        <v>616484.61589999998</v>
      </c>
      <c r="G582" s="22">
        <v>82</v>
      </c>
      <c r="H582" s="23">
        <v>531283.44660000002</v>
      </c>
      <c r="I582" s="116">
        <v>2.40488058E-2</v>
      </c>
      <c r="J582" s="116">
        <v>4.4943820199999998E-2</v>
      </c>
      <c r="K582" s="116">
        <v>-1.9996303999999999E-2</v>
      </c>
      <c r="L582" s="116">
        <v>-0.13820485900000001</v>
      </c>
      <c r="M582" s="116">
        <v>-0.11827957</v>
      </c>
      <c r="N582" s="116">
        <v>-2.2598193999999999E-2</v>
      </c>
      <c r="O582" s="24">
        <v>3.9368669999999999E-4</v>
      </c>
      <c r="P582" s="24">
        <v>-5.1480320000000003E-3</v>
      </c>
      <c r="Q582" s="24">
        <v>1.30491E-5</v>
      </c>
      <c r="R582" s="24">
        <v>7.92428E-5</v>
      </c>
    </row>
    <row r="583" spans="1:18" ht="56.25" x14ac:dyDescent="0.2">
      <c r="A583" s="13" t="s">
        <v>563</v>
      </c>
      <c r="B583" s="11" t="str">
        <f>VLOOKUP(A583,[2]Feuil1!$A$4:$B$2591,2,FALSE)</f>
        <v>Transferts et autres séjours courts pour autres interventions cardiothoraciques, âge supérieur à 1 an, ou vasculaires quel que soit l'âge, sans circulation extracorporelle</v>
      </c>
      <c r="C583" s="22">
        <v>29</v>
      </c>
      <c r="D583" s="23">
        <v>7775.9075000000003</v>
      </c>
      <c r="E583" s="22">
        <v>34</v>
      </c>
      <c r="F583" s="23">
        <v>9015.5074999999997</v>
      </c>
      <c r="G583" s="22">
        <v>24</v>
      </c>
      <c r="H583" s="23">
        <v>6476.91</v>
      </c>
      <c r="I583" s="116">
        <v>0.15941547659999999</v>
      </c>
      <c r="J583" s="116">
        <v>0.17241379309999999</v>
      </c>
      <c r="K583" s="116">
        <v>-1.1086799E-2</v>
      </c>
      <c r="L583" s="116">
        <v>-0.281581209</v>
      </c>
      <c r="M583" s="116">
        <v>-0.29411764699999998</v>
      </c>
      <c r="N583" s="116">
        <v>1.7759954200000001E-2</v>
      </c>
      <c r="O583" s="24">
        <v>3.5789699999999998E-4</v>
      </c>
      <c r="P583" s="24">
        <v>-1.53387E-4</v>
      </c>
      <c r="Q583" s="24">
        <v>3.8192356000000002E-6</v>
      </c>
      <c r="R583" s="24">
        <v>9.6605339000000007E-7</v>
      </c>
    </row>
    <row r="584" spans="1:18" ht="33.75" x14ac:dyDescent="0.2">
      <c r="A584" s="13" t="s">
        <v>564</v>
      </c>
      <c r="B584" s="11" t="str">
        <f>VLOOKUP(A584,[2]Feuil1!$A$4:$B$2591,2,FALSE)</f>
        <v>Autres interventions cardiothoraciques, âge inférieur à 2 ans, sans circulation extracorporelle, niveau 1</v>
      </c>
      <c r="C584" s="22">
        <v>9</v>
      </c>
      <c r="D584" s="23">
        <v>45433.184399999998</v>
      </c>
      <c r="E584" s="22">
        <v>10</v>
      </c>
      <c r="F584" s="23">
        <v>50481.315999999999</v>
      </c>
      <c r="G584" s="22">
        <v>12</v>
      </c>
      <c r="H584" s="23">
        <v>60577.5792</v>
      </c>
      <c r="I584" s="116">
        <v>0.11111111110000001</v>
      </c>
      <c r="J584" s="116">
        <v>0.11111111110000001</v>
      </c>
      <c r="K584" s="116">
        <v>4.9981719999999999E-17</v>
      </c>
      <c r="L584" s="116">
        <v>0.2</v>
      </c>
      <c r="M584" s="116">
        <v>0.2</v>
      </c>
      <c r="N584" s="116">
        <v>-4.62412E-17</v>
      </c>
      <c r="O584" s="24">
        <v>-7.1579E-5</v>
      </c>
      <c r="P584" s="24">
        <v>6.1003730000000001E-4</v>
      </c>
      <c r="Q584" s="24">
        <v>1.9096178000000001E-6</v>
      </c>
      <c r="R584" s="24">
        <v>9.0353541000000007E-6</v>
      </c>
    </row>
    <row r="585" spans="1:18" ht="33.75" x14ac:dyDescent="0.2">
      <c r="A585" s="13" t="s">
        <v>565</v>
      </c>
      <c r="B585" s="11" t="str">
        <f>VLOOKUP(A585,[2]Feuil1!$A$4:$B$2591,2,FALSE)</f>
        <v>Autres interventions cardiothoraciques, âge inférieur à 2 ans, sans circulation extracorporelle, niveau 2</v>
      </c>
      <c r="C585" s="22">
        <v>8</v>
      </c>
      <c r="D585" s="23">
        <v>107636.6072</v>
      </c>
      <c r="E585" s="22">
        <v>10</v>
      </c>
      <c r="F585" s="23">
        <v>134545.75899999999</v>
      </c>
      <c r="G585" s="22">
        <v>6</v>
      </c>
      <c r="H585" s="23">
        <v>80727.455400000006</v>
      </c>
      <c r="I585" s="116">
        <v>0.25</v>
      </c>
      <c r="J585" s="116">
        <v>0.25</v>
      </c>
      <c r="K585" s="116">
        <v>0</v>
      </c>
      <c r="L585" s="116">
        <v>-0.4</v>
      </c>
      <c r="M585" s="116">
        <v>-0.4</v>
      </c>
      <c r="N585" s="116">
        <v>0</v>
      </c>
      <c r="O585" s="24">
        <v>1.431588E-4</v>
      </c>
      <c r="P585" s="24">
        <v>-3.251814E-3</v>
      </c>
      <c r="Q585" s="24">
        <v>9.5480889000000001E-7</v>
      </c>
      <c r="R585" s="24">
        <v>1.20408E-5</v>
      </c>
    </row>
    <row r="586" spans="1:18" ht="33.75" x14ac:dyDescent="0.2">
      <c r="A586" s="13" t="s">
        <v>566</v>
      </c>
      <c r="B586" s="11" t="str">
        <f>VLOOKUP(A586,[2]Feuil1!$A$4:$B$2591,2,FALSE)</f>
        <v>Autres interventions cardiothoraciques, âge inférieur à 2 ans, sans circulation extracorporelle, niveau 3</v>
      </c>
      <c r="C586" s="22">
        <v>2</v>
      </c>
      <c r="D586" s="23">
        <v>36057.994200000001</v>
      </c>
      <c r="E586" s="22" t="s">
        <v>3213</v>
      </c>
      <c r="F586" s="23" t="s">
        <v>3213</v>
      </c>
      <c r="G586" s="22" t="s">
        <v>3213</v>
      </c>
      <c r="H586" s="23" t="s">
        <v>3213</v>
      </c>
      <c r="I586" s="116" t="s">
        <v>3213</v>
      </c>
      <c r="J586" s="116" t="s">
        <v>3213</v>
      </c>
      <c r="K586" s="116" t="s">
        <v>3213</v>
      </c>
      <c r="L586" s="116" t="s">
        <v>3213</v>
      </c>
      <c r="M586" s="116" t="s">
        <v>3213</v>
      </c>
      <c r="N586" s="116" t="s">
        <v>3213</v>
      </c>
      <c r="O586" s="24" t="s">
        <v>3213</v>
      </c>
      <c r="P586" s="24" t="s">
        <v>3213</v>
      </c>
      <c r="Q586" s="24" t="s">
        <v>3213</v>
      </c>
      <c r="R586" s="24" t="s">
        <v>3214</v>
      </c>
    </row>
    <row r="587" spans="1:18" ht="33.75" x14ac:dyDescent="0.2">
      <c r="A587" s="13" t="s">
        <v>567</v>
      </c>
      <c r="B587" s="11" t="str">
        <f>VLOOKUP(A587,[2]Feuil1!$A$4:$B$2591,2,FALSE)</f>
        <v>Autres interventions cardiothoraciques, âge inférieur à 2 ans, sans circulation extracorporelle, niveau 4</v>
      </c>
      <c r="C587" s="22" t="s">
        <v>3213</v>
      </c>
      <c r="D587" s="23" t="s">
        <v>3213</v>
      </c>
      <c r="E587" s="22" t="s">
        <v>3213</v>
      </c>
      <c r="F587" s="23" t="s">
        <v>3213</v>
      </c>
      <c r="G587" s="22">
        <v>1</v>
      </c>
      <c r="H587" s="23">
        <v>22536.243699999999</v>
      </c>
      <c r="I587" s="116" t="s">
        <v>3213</v>
      </c>
      <c r="J587" s="116" t="s">
        <v>3213</v>
      </c>
      <c r="K587" s="116" t="s">
        <v>3213</v>
      </c>
      <c r="L587" s="116" t="s">
        <v>3213</v>
      </c>
      <c r="M587" s="116" t="s">
        <v>3213</v>
      </c>
      <c r="N587" s="116" t="s">
        <v>3213</v>
      </c>
      <c r="O587" s="24" t="s">
        <v>3213</v>
      </c>
      <c r="P587" s="24" t="s">
        <v>3213</v>
      </c>
      <c r="Q587" s="24">
        <v>1.5913482000000001E-7</v>
      </c>
      <c r="R587" s="24">
        <v>3.3613582000000001E-6</v>
      </c>
    </row>
    <row r="588" spans="1:18" ht="22.5" x14ac:dyDescent="0.2">
      <c r="A588" s="13" t="s">
        <v>568</v>
      </c>
      <c r="B588" s="11" t="str">
        <f>VLOOKUP(A588,[2]Feuil1!$A$4:$B$2591,2,FALSE)</f>
        <v>Chirurgie majeure de revascularisation, niveau 1</v>
      </c>
      <c r="C588" s="22">
        <v>8434</v>
      </c>
      <c r="D588" s="23">
        <v>27922286.978999998</v>
      </c>
      <c r="E588" s="22">
        <v>8011</v>
      </c>
      <c r="F588" s="23">
        <v>26501290.352000002</v>
      </c>
      <c r="G588" s="22">
        <v>7891</v>
      </c>
      <c r="H588" s="23">
        <v>26103021.452</v>
      </c>
      <c r="I588" s="116">
        <v>-5.0891126000000002E-2</v>
      </c>
      <c r="J588" s="116">
        <v>-5.0154138000000001E-2</v>
      </c>
      <c r="K588" s="116">
        <v>-7.7590299999999999E-4</v>
      </c>
      <c r="L588" s="116">
        <v>-1.5028283E-2</v>
      </c>
      <c r="M588" s="116">
        <v>-1.4979403000000001E-2</v>
      </c>
      <c r="N588" s="116">
        <v>-4.9623000000000002E-5</v>
      </c>
      <c r="O588" s="24">
        <v>4.2947640000000004E-3</v>
      </c>
      <c r="P588" s="24">
        <v>-2.4064236999999999E-2</v>
      </c>
      <c r="Q588" s="24">
        <v>1.2557327999999999E-3</v>
      </c>
      <c r="R588" s="24">
        <v>3.8933554E-3</v>
      </c>
    </row>
    <row r="589" spans="1:18" ht="22.5" x14ac:dyDescent="0.2">
      <c r="A589" s="13" t="s">
        <v>569</v>
      </c>
      <c r="B589" s="11" t="str">
        <f>VLOOKUP(A589,[2]Feuil1!$A$4:$B$2591,2,FALSE)</f>
        <v>Chirurgie majeure de revascularisation, niveau 2</v>
      </c>
      <c r="C589" s="22">
        <v>4778</v>
      </c>
      <c r="D589" s="23">
        <v>21698969.294</v>
      </c>
      <c r="E589" s="22">
        <v>4536</v>
      </c>
      <c r="F589" s="23">
        <v>20571139.572999999</v>
      </c>
      <c r="G589" s="22">
        <v>4653</v>
      </c>
      <c r="H589" s="23">
        <v>21104792.734999999</v>
      </c>
      <c r="I589" s="116">
        <v>-5.1976188999999999E-2</v>
      </c>
      <c r="J589" s="116">
        <v>-5.0648806999999997E-2</v>
      </c>
      <c r="K589" s="116">
        <v>-1.3981989999999999E-3</v>
      </c>
      <c r="L589" s="116">
        <v>2.59418376E-2</v>
      </c>
      <c r="M589" s="116">
        <v>2.5793650800000002E-2</v>
      </c>
      <c r="N589" s="116">
        <v>1.444606E-4</v>
      </c>
      <c r="O589" s="24">
        <v>-4.187395E-3</v>
      </c>
      <c r="P589" s="24">
        <v>3.22444359E-2</v>
      </c>
      <c r="Q589" s="24">
        <v>7.4045429999999998E-4</v>
      </c>
      <c r="R589" s="24">
        <v>3.1478524000000002E-3</v>
      </c>
    </row>
    <row r="590" spans="1:18" ht="22.5" x14ac:dyDescent="0.2">
      <c r="A590" s="13" t="s">
        <v>570</v>
      </c>
      <c r="B590" s="11" t="str">
        <f>VLOOKUP(A590,[2]Feuil1!$A$4:$B$2591,2,FALSE)</f>
        <v>Chirurgie majeure de revascularisation, niveau 3</v>
      </c>
      <c r="C590" s="22">
        <v>2404</v>
      </c>
      <c r="D590" s="23">
        <v>15389185.568</v>
      </c>
      <c r="E590" s="22">
        <v>2455</v>
      </c>
      <c r="F590" s="23">
        <v>15625598.204</v>
      </c>
      <c r="G590" s="22">
        <v>2394</v>
      </c>
      <c r="H590" s="23">
        <v>15247041.493000001</v>
      </c>
      <c r="I590" s="116">
        <v>1.5362257900000001E-2</v>
      </c>
      <c r="J590" s="116">
        <v>2.1214642299999999E-2</v>
      </c>
      <c r="K590" s="116">
        <v>-5.7308070000000001E-3</v>
      </c>
      <c r="L590" s="116">
        <v>-2.4226701999999999E-2</v>
      </c>
      <c r="M590" s="116">
        <v>-2.4847251000000001E-2</v>
      </c>
      <c r="N590" s="116">
        <v>6.3636029999999998E-4</v>
      </c>
      <c r="O590" s="24">
        <v>2.1831717E-3</v>
      </c>
      <c r="P590" s="24">
        <v>-2.2873185000000001E-2</v>
      </c>
      <c r="Q590" s="24">
        <v>3.809687E-4</v>
      </c>
      <c r="R590" s="24">
        <v>2.2741485999999999E-3</v>
      </c>
    </row>
    <row r="591" spans="1:18" ht="22.5" x14ac:dyDescent="0.2">
      <c r="A591" s="13" t="s">
        <v>571</v>
      </c>
      <c r="B591" s="11" t="str">
        <f>VLOOKUP(A591,[2]Feuil1!$A$4:$B$2591,2,FALSE)</f>
        <v>Chirurgie majeure de revascularisation, niveau 4</v>
      </c>
      <c r="C591" s="22">
        <v>1106</v>
      </c>
      <c r="D591" s="23">
        <v>9767581.9931000005</v>
      </c>
      <c r="E591" s="22">
        <v>1099</v>
      </c>
      <c r="F591" s="23">
        <v>9709817.0585999992</v>
      </c>
      <c r="G591" s="22">
        <v>1125</v>
      </c>
      <c r="H591" s="23">
        <v>9860797.4015999995</v>
      </c>
      <c r="I591" s="116">
        <v>-5.913944E-3</v>
      </c>
      <c r="J591" s="116">
        <v>-6.3291140000000003E-3</v>
      </c>
      <c r="K591" s="116">
        <v>4.1781419999999998E-4</v>
      </c>
      <c r="L591" s="116">
        <v>1.5549246900000001E-2</v>
      </c>
      <c r="M591" s="116">
        <v>2.3657870800000001E-2</v>
      </c>
      <c r="N591" s="116">
        <v>-7.9212250000000005E-3</v>
      </c>
      <c r="O591" s="24">
        <v>-9.3053199999999997E-4</v>
      </c>
      <c r="P591" s="24">
        <v>9.1225469000000003E-3</v>
      </c>
      <c r="Q591" s="24">
        <v>1.7902670000000001E-4</v>
      </c>
      <c r="R591" s="24">
        <v>1.4707717999999999E-3</v>
      </c>
    </row>
    <row r="592" spans="1:18" ht="22.5" x14ac:dyDescent="0.2">
      <c r="A592" s="13" t="s">
        <v>572</v>
      </c>
      <c r="B592" s="11" t="str">
        <f>VLOOKUP(A592,[2]Feuil1!$A$4:$B$2591,2,FALSE)</f>
        <v>Autres interventions de chirurgie vasculaire, niveau 1</v>
      </c>
      <c r="C592" s="22">
        <v>3238</v>
      </c>
      <c r="D592" s="23">
        <v>7945828.7375999996</v>
      </c>
      <c r="E592" s="22">
        <v>3258</v>
      </c>
      <c r="F592" s="23">
        <v>7895802.1014999999</v>
      </c>
      <c r="G592" s="22">
        <v>3180</v>
      </c>
      <c r="H592" s="23">
        <v>7672741.4441</v>
      </c>
      <c r="I592" s="116">
        <v>-6.2959620000000004E-3</v>
      </c>
      <c r="J592" s="116">
        <v>6.1766523E-3</v>
      </c>
      <c r="K592" s="116">
        <v>-1.2396048E-2</v>
      </c>
      <c r="L592" s="116">
        <v>-2.8250537999999999E-2</v>
      </c>
      <c r="M592" s="116">
        <v>-2.3941067999999999E-2</v>
      </c>
      <c r="N592" s="116">
        <v>-4.415174E-3</v>
      </c>
      <c r="O592" s="24">
        <v>2.7915966000000001E-3</v>
      </c>
      <c r="P592" s="24">
        <v>-1.347779E-2</v>
      </c>
      <c r="Q592" s="24">
        <v>5.0604869999999996E-4</v>
      </c>
      <c r="R592" s="24">
        <v>1.1444158E-3</v>
      </c>
    </row>
    <row r="593" spans="1:18" ht="22.5" x14ac:dyDescent="0.2">
      <c r="A593" s="13" t="s">
        <v>573</v>
      </c>
      <c r="B593" s="11" t="str">
        <f>VLOOKUP(A593,[2]Feuil1!$A$4:$B$2591,2,FALSE)</f>
        <v>Autres interventions de chirurgie vasculaire, niveau 2</v>
      </c>
      <c r="C593" s="22">
        <v>1643</v>
      </c>
      <c r="D593" s="23">
        <v>5248288.4380000001</v>
      </c>
      <c r="E593" s="22">
        <v>1608</v>
      </c>
      <c r="F593" s="23">
        <v>5144117.8535000002</v>
      </c>
      <c r="G593" s="22">
        <v>1596</v>
      </c>
      <c r="H593" s="23">
        <v>5123242.3130000001</v>
      </c>
      <c r="I593" s="116">
        <v>-1.9848487000000001E-2</v>
      </c>
      <c r="J593" s="116">
        <v>-2.1302495000000001E-2</v>
      </c>
      <c r="K593" s="116">
        <v>1.4856566999999999E-3</v>
      </c>
      <c r="L593" s="116">
        <v>-4.0581380000000002E-3</v>
      </c>
      <c r="M593" s="116">
        <v>-7.462687E-3</v>
      </c>
      <c r="N593" s="116">
        <v>3.4301466E-3</v>
      </c>
      <c r="O593" s="24">
        <v>4.2947640000000001E-4</v>
      </c>
      <c r="P593" s="24">
        <v>-1.261344E-3</v>
      </c>
      <c r="Q593" s="24">
        <v>2.539792E-4</v>
      </c>
      <c r="R593" s="24">
        <v>7.6414919999999995E-4</v>
      </c>
    </row>
    <row r="594" spans="1:18" ht="22.5" x14ac:dyDescent="0.2">
      <c r="A594" s="13" t="s">
        <v>574</v>
      </c>
      <c r="B594" s="11" t="str">
        <f>VLOOKUP(A594,[2]Feuil1!$A$4:$B$2591,2,FALSE)</f>
        <v>Autres interventions de chirurgie vasculaire, niveau 3</v>
      </c>
      <c r="C594" s="22">
        <v>755</v>
      </c>
      <c r="D594" s="23">
        <v>3654390.8492000001</v>
      </c>
      <c r="E594" s="22">
        <v>751</v>
      </c>
      <c r="F594" s="23">
        <v>3605027.5348</v>
      </c>
      <c r="G594" s="22">
        <v>751</v>
      </c>
      <c r="H594" s="23">
        <v>3619711.8818000001</v>
      </c>
      <c r="I594" s="116">
        <v>-1.3507946E-2</v>
      </c>
      <c r="J594" s="116">
        <v>-5.2980129999999999E-3</v>
      </c>
      <c r="K594" s="116">
        <v>-8.2536610000000007E-3</v>
      </c>
      <c r="L594" s="116">
        <v>4.0732968E-3</v>
      </c>
      <c r="M594" s="116">
        <v>0</v>
      </c>
      <c r="N594" s="116">
        <v>4.0732968E-3</v>
      </c>
      <c r="O594" s="24">
        <v>0</v>
      </c>
      <c r="P594" s="24">
        <v>8.8725879999999998E-4</v>
      </c>
      <c r="Q594" s="24">
        <v>1.195102E-4</v>
      </c>
      <c r="R594" s="24">
        <v>5.3989249999999999E-4</v>
      </c>
    </row>
    <row r="595" spans="1:18" ht="22.5" x14ac:dyDescent="0.2">
      <c r="A595" s="13" t="s">
        <v>575</v>
      </c>
      <c r="B595" s="11" t="str">
        <f>VLOOKUP(A595,[2]Feuil1!$A$4:$B$2591,2,FALSE)</f>
        <v>Autres interventions de chirurgie vasculaire, niveau 4</v>
      </c>
      <c r="C595" s="22">
        <v>405</v>
      </c>
      <c r="D595" s="23">
        <v>2937864.2138</v>
      </c>
      <c r="E595" s="22">
        <v>382</v>
      </c>
      <c r="F595" s="23">
        <v>2790454.6257000002</v>
      </c>
      <c r="G595" s="22">
        <v>373</v>
      </c>
      <c r="H595" s="23">
        <v>2744039.7777999998</v>
      </c>
      <c r="I595" s="116">
        <v>-5.0175765999999997E-2</v>
      </c>
      <c r="J595" s="116">
        <v>-5.6790122999999998E-2</v>
      </c>
      <c r="K595" s="116">
        <v>7.0126038000000003E-3</v>
      </c>
      <c r="L595" s="116">
        <v>-1.6633436000000001E-2</v>
      </c>
      <c r="M595" s="116">
        <v>-2.3560208999999999E-2</v>
      </c>
      <c r="N595" s="116">
        <v>7.0939076000000002E-3</v>
      </c>
      <c r="O595" s="24">
        <v>3.2210730000000002E-4</v>
      </c>
      <c r="P595" s="24">
        <v>-2.8044820000000001E-3</v>
      </c>
      <c r="Q595" s="24">
        <v>5.9357300000000002E-5</v>
      </c>
      <c r="R595" s="24">
        <v>4.0928299999999998E-4</v>
      </c>
    </row>
    <row r="596" spans="1:18" ht="22.5" x14ac:dyDescent="0.2">
      <c r="A596" s="13" t="s">
        <v>576</v>
      </c>
      <c r="B596" s="11" t="str">
        <f>VLOOKUP(A596,[2]Feuil1!$A$4:$B$2591,2,FALSE)</f>
        <v>Autres interventions de chirurgie vasculaire, en ambulatoire</v>
      </c>
      <c r="C596" s="22">
        <v>54</v>
      </c>
      <c r="D596" s="23">
        <v>20700.151999999998</v>
      </c>
      <c r="E596" s="22">
        <v>54</v>
      </c>
      <c r="F596" s="23">
        <v>20790.809600000001</v>
      </c>
      <c r="G596" s="22">
        <v>68</v>
      </c>
      <c r="H596" s="23">
        <v>26101.833999999999</v>
      </c>
      <c r="I596" s="116">
        <v>4.379562E-3</v>
      </c>
      <c r="J596" s="116">
        <v>0</v>
      </c>
      <c r="K596" s="116">
        <v>4.379562E-3</v>
      </c>
      <c r="L596" s="116">
        <v>0.25545058139999999</v>
      </c>
      <c r="M596" s="116">
        <v>0.25925925929999999</v>
      </c>
      <c r="N596" s="116">
        <v>-3.0245379999999998E-3</v>
      </c>
      <c r="O596" s="24">
        <v>-5.0105600000000005E-4</v>
      </c>
      <c r="P596" s="24">
        <v>3.209032E-4</v>
      </c>
      <c r="Q596" s="24">
        <v>1.0821200000000001E-5</v>
      </c>
      <c r="R596" s="24">
        <v>3.8931782E-6</v>
      </c>
    </row>
    <row r="597" spans="1:18" ht="33.75" x14ac:dyDescent="0.2">
      <c r="A597" s="13" t="s">
        <v>577</v>
      </c>
      <c r="B597" s="11" t="str">
        <f>VLOOKUP(A597,[2]Feuil1!$A$4:$B$2591,2,FALSE)</f>
        <v>Amputations du membre inférieur, sauf des orteils, pour troubles circulatoires, niveau 1</v>
      </c>
      <c r="C597" s="22">
        <v>268</v>
      </c>
      <c r="D597" s="23">
        <v>646445.25589999999</v>
      </c>
      <c r="E597" s="22">
        <v>248</v>
      </c>
      <c r="F597" s="23">
        <v>603402.85889999999</v>
      </c>
      <c r="G597" s="22">
        <v>246</v>
      </c>
      <c r="H597" s="23">
        <v>584915.51419999998</v>
      </c>
      <c r="I597" s="116">
        <v>-6.6583205000000006E-2</v>
      </c>
      <c r="J597" s="116">
        <v>-7.4626866E-2</v>
      </c>
      <c r="K597" s="116">
        <v>8.6923429999999999E-3</v>
      </c>
      <c r="L597" s="116">
        <v>-3.0638477000000001E-2</v>
      </c>
      <c r="M597" s="116">
        <v>-8.0645160000000007E-3</v>
      </c>
      <c r="N597" s="116">
        <v>-2.2757488999999999E-2</v>
      </c>
      <c r="O597" s="24">
        <v>7.1579400000000001E-5</v>
      </c>
      <c r="P597" s="24">
        <v>-1.117044E-3</v>
      </c>
      <c r="Q597" s="24">
        <v>3.9147199999999997E-5</v>
      </c>
      <c r="R597" s="24">
        <v>8.7242200000000003E-5</v>
      </c>
    </row>
    <row r="598" spans="1:18" ht="33.75" x14ac:dyDescent="0.2">
      <c r="A598" s="13" t="s">
        <v>578</v>
      </c>
      <c r="B598" s="11" t="str">
        <f>VLOOKUP(A598,[2]Feuil1!$A$4:$B$2591,2,FALSE)</f>
        <v>Amputations du membre inférieur, sauf des orteils, pour troubles circulatoires, niveau 2</v>
      </c>
      <c r="C598" s="22">
        <v>419</v>
      </c>
      <c r="D598" s="23">
        <v>1485620.6454</v>
      </c>
      <c r="E598" s="22">
        <v>387</v>
      </c>
      <c r="F598" s="23">
        <v>1339644.584</v>
      </c>
      <c r="G598" s="22">
        <v>423</v>
      </c>
      <c r="H598" s="23">
        <v>1446339.2072999999</v>
      </c>
      <c r="I598" s="116">
        <v>-9.8259311000000002E-2</v>
      </c>
      <c r="J598" s="116">
        <v>-7.6372314999999996E-2</v>
      </c>
      <c r="K598" s="116">
        <v>-2.3696774E-2</v>
      </c>
      <c r="L598" s="116">
        <v>7.9643977599999999E-2</v>
      </c>
      <c r="M598" s="116">
        <v>9.3023255799999996E-2</v>
      </c>
      <c r="N598" s="116">
        <v>-1.2240615999999999E-2</v>
      </c>
      <c r="O598" s="24">
        <v>-1.288429E-3</v>
      </c>
      <c r="P598" s="24">
        <v>6.4467114000000001E-3</v>
      </c>
      <c r="Q598" s="24">
        <v>6.7314E-5</v>
      </c>
      <c r="R598" s="24">
        <v>2.157265E-4</v>
      </c>
    </row>
    <row r="599" spans="1:18" ht="33.75" x14ac:dyDescent="0.2">
      <c r="A599" s="13" t="s">
        <v>579</v>
      </c>
      <c r="B599" s="11" t="str">
        <f>VLOOKUP(A599,[2]Feuil1!$A$4:$B$2591,2,FALSE)</f>
        <v>Amputations du membre inférieur, sauf des orteils, pour troubles circulatoires, niveau 3</v>
      </c>
      <c r="C599" s="22">
        <v>636</v>
      </c>
      <c r="D599" s="23">
        <v>3146356.713</v>
      </c>
      <c r="E599" s="22">
        <v>608</v>
      </c>
      <c r="F599" s="23">
        <v>2959009.1724</v>
      </c>
      <c r="G599" s="22">
        <v>655</v>
      </c>
      <c r="H599" s="23">
        <v>3226125.7160999998</v>
      </c>
      <c r="I599" s="116">
        <v>-5.9544278999999999E-2</v>
      </c>
      <c r="J599" s="116">
        <v>-4.4025157000000002E-2</v>
      </c>
      <c r="K599" s="116">
        <v>-1.6233818000000001E-2</v>
      </c>
      <c r="L599" s="116">
        <v>9.0272293200000006E-2</v>
      </c>
      <c r="M599" s="116">
        <v>7.7302631600000005E-2</v>
      </c>
      <c r="N599" s="116">
        <v>1.20390142E-2</v>
      </c>
      <c r="O599" s="24">
        <v>-1.682116E-3</v>
      </c>
      <c r="P599" s="24">
        <v>1.6139738099999999E-2</v>
      </c>
      <c r="Q599" s="24">
        <v>1.042333E-4</v>
      </c>
      <c r="R599" s="24">
        <v>4.8118770000000002E-4</v>
      </c>
    </row>
    <row r="600" spans="1:18" ht="33.75" x14ac:dyDescent="0.2">
      <c r="A600" s="13" t="s">
        <v>580</v>
      </c>
      <c r="B600" s="11" t="str">
        <f>VLOOKUP(A600,[2]Feuil1!$A$4:$B$2591,2,FALSE)</f>
        <v>Amputations du membre inférieur, sauf des orteils, pour troubles circulatoires, niveau 4</v>
      </c>
      <c r="C600" s="22">
        <v>574</v>
      </c>
      <c r="D600" s="23">
        <v>3427764.9885</v>
      </c>
      <c r="E600" s="22">
        <v>577</v>
      </c>
      <c r="F600" s="23">
        <v>3435544.6949999998</v>
      </c>
      <c r="G600" s="22">
        <v>691</v>
      </c>
      <c r="H600" s="23">
        <v>4224206.1368000004</v>
      </c>
      <c r="I600" s="116">
        <v>2.2696149E-3</v>
      </c>
      <c r="J600" s="116">
        <v>5.2264807999999998E-3</v>
      </c>
      <c r="K600" s="116">
        <v>-2.941492E-3</v>
      </c>
      <c r="L600" s="116">
        <v>0.2295593601</v>
      </c>
      <c r="M600" s="116">
        <v>0.1975736568</v>
      </c>
      <c r="N600" s="116">
        <v>2.6708756600000001E-2</v>
      </c>
      <c r="O600" s="24">
        <v>-4.0800259999999996E-3</v>
      </c>
      <c r="P600" s="24">
        <v>4.7652567399999998E-2</v>
      </c>
      <c r="Q600" s="24">
        <v>1.099622E-4</v>
      </c>
      <c r="R600" s="24">
        <v>6.3005489999999999E-4</v>
      </c>
    </row>
    <row r="601" spans="1:18" ht="33.75" x14ac:dyDescent="0.2">
      <c r="A601" s="13" t="s">
        <v>581</v>
      </c>
      <c r="B601" s="11" t="str">
        <f>VLOOKUP(A601,[2]Feuil1!$A$4:$B$2591,2,FALSE)</f>
        <v>Amputations pour troubles circulatoires portant sur le membre supérieur ou les orteils, niveau 1</v>
      </c>
      <c r="C601" s="22">
        <v>552</v>
      </c>
      <c r="D601" s="23">
        <v>530874.6361</v>
      </c>
      <c r="E601" s="22">
        <v>480</v>
      </c>
      <c r="F601" s="23">
        <v>458213.53850000002</v>
      </c>
      <c r="G601" s="22">
        <v>629</v>
      </c>
      <c r="H601" s="23">
        <v>595875.52720000001</v>
      </c>
      <c r="I601" s="116">
        <v>-0.13687053900000001</v>
      </c>
      <c r="J601" s="116">
        <v>-0.130434783</v>
      </c>
      <c r="K601" s="116">
        <v>-7.4011199999999997E-3</v>
      </c>
      <c r="L601" s="116">
        <v>0.300431954</v>
      </c>
      <c r="M601" s="116">
        <v>0.31041666670000001</v>
      </c>
      <c r="N601" s="116">
        <v>-7.6194949999999996E-3</v>
      </c>
      <c r="O601" s="24">
        <v>-5.3326650000000003E-3</v>
      </c>
      <c r="P601" s="24">
        <v>8.3178242000000006E-3</v>
      </c>
      <c r="Q601" s="24">
        <v>1.000958E-4</v>
      </c>
      <c r="R601" s="24">
        <v>8.8876900000000003E-5</v>
      </c>
    </row>
    <row r="602" spans="1:18" ht="33.75" x14ac:dyDescent="0.2">
      <c r="A602" s="13" t="s">
        <v>582</v>
      </c>
      <c r="B602" s="11" t="str">
        <f>VLOOKUP(A602,[2]Feuil1!$A$4:$B$2591,2,FALSE)</f>
        <v>Amputations pour troubles circulatoires portant sur le membre supérieur ou les orteils, niveau 2</v>
      </c>
      <c r="C602" s="22">
        <v>422</v>
      </c>
      <c r="D602" s="23">
        <v>976394.66579999996</v>
      </c>
      <c r="E602" s="22">
        <v>378</v>
      </c>
      <c r="F602" s="23">
        <v>882131.1422</v>
      </c>
      <c r="G602" s="22">
        <v>433</v>
      </c>
      <c r="H602" s="23">
        <v>996385.06929999997</v>
      </c>
      <c r="I602" s="116">
        <v>-9.6542439999999993E-2</v>
      </c>
      <c r="J602" s="116">
        <v>-0.10426540300000001</v>
      </c>
      <c r="K602" s="116">
        <v>8.6219318999999992E-3</v>
      </c>
      <c r="L602" s="116">
        <v>0.1295203419</v>
      </c>
      <c r="M602" s="116">
        <v>0.1455026455</v>
      </c>
      <c r="N602" s="116">
        <v>-1.3952219E-2</v>
      </c>
      <c r="O602" s="24">
        <v>-1.9684329999999999E-3</v>
      </c>
      <c r="P602" s="24">
        <v>6.9034602999999998E-3</v>
      </c>
      <c r="Q602" s="24">
        <v>6.8905400000000006E-5</v>
      </c>
      <c r="R602" s="24">
        <v>1.486143E-4</v>
      </c>
    </row>
    <row r="603" spans="1:18" ht="33.75" x14ac:dyDescent="0.2">
      <c r="A603" s="13" t="s">
        <v>583</v>
      </c>
      <c r="B603" s="11" t="str">
        <f>VLOOKUP(A603,[2]Feuil1!$A$4:$B$2591,2,FALSE)</f>
        <v>Amputations pour troubles circulatoires portant sur le membre supérieur ou les orteils, niveau 3</v>
      </c>
      <c r="C603" s="22">
        <v>608</v>
      </c>
      <c r="D603" s="23">
        <v>1983367.3422000001</v>
      </c>
      <c r="E603" s="22">
        <v>639</v>
      </c>
      <c r="F603" s="23">
        <v>2060156.6743999999</v>
      </c>
      <c r="G603" s="22">
        <v>579</v>
      </c>
      <c r="H603" s="23">
        <v>1864556.5774000001</v>
      </c>
      <c r="I603" s="116">
        <v>3.87166465E-2</v>
      </c>
      <c r="J603" s="116">
        <v>5.0986842099999999E-2</v>
      </c>
      <c r="K603" s="116">
        <v>-1.1674927999999999E-2</v>
      </c>
      <c r="L603" s="116">
        <v>-9.4944282000000005E-2</v>
      </c>
      <c r="M603" s="116">
        <v>-9.3896714000000006E-2</v>
      </c>
      <c r="N603" s="116">
        <v>-1.156125E-3</v>
      </c>
      <c r="O603" s="24">
        <v>2.1473820000000002E-3</v>
      </c>
      <c r="P603" s="24">
        <v>-1.1818565E-2</v>
      </c>
      <c r="Q603" s="24">
        <v>9.21391E-5</v>
      </c>
      <c r="R603" s="24">
        <v>2.7810500000000001E-4</v>
      </c>
    </row>
    <row r="604" spans="1:18" ht="33.75" x14ac:dyDescent="0.2">
      <c r="A604" s="13" t="s">
        <v>584</v>
      </c>
      <c r="B604" s="11" t="str">
        <f>VLOOKUP(A604,[2]Feuil1!$A$4:$B$2591,2,FALSE)</f>
        <v>Amputations pour troubles circulatoires portant sur le membre supérieur ou les orteils, niveau 4</v>
      </c>
      <c r="C604" s="22">
        <v>297</v>
      </c>
      <c r="D604" s="23">
        <v>1505687.7644</v>
      </c>
      <c r="E604" s="22">
        <v>312</v>
      </c>
      <c r="F604" s="23">
        <v>1636142.3414</v>
      </c>
      <c r="G604" s="22">
        <v>372</v>
      </c>
      <c r="H604" s="23">
        <v>1903207.9243999999</v>
      </c>
      <c r="I604" s="116">
        <v>8.6641188199999997E-2</v>
      </c>
      <c r="J604" s="116">
        <v>5.0505050500000002E-2</v>
      </c>
      <c r="K604" s="116">
        <v>3.43988234E-2</v>
      </c>
      <c r="L604" s="116">
        <v>0.16322881950000001</v>
      </c>
      <c r="M604" s="116">
        <v>0.1923076923</v>
      </c>
      <c r="N604" s="116">
        <v>-2.4388732E-2</v>
      </c>
      <c r="O604" s="24">
        <v>-2.1473820000000002E-3</v>
      </c>
      <c r="P604" s="24">
        <v>1.61366589E-2</v>
      </c>
      <c r="Q604" s="24">
        <v>5.9198199999999998E-5</v>
      </c>
      <c r="R604" s="24">
        <v>2.8386999999999998E-4</v>
      </c>
    </row>
    <row r="605" spans="1:18" ht="33.75" x14ac:dyDescent="0.2">
      <c r="A605" s="13" t="s">
        <v>2207</v>
      </c>
      <c r="B605" s="11" t="str">
        <f>VLOOKUP(A605,[2]Feuil1!$A$4:$B$2591,2,FALSE)</f>
        <v>Amputations pour troubles circulatoires portant sur le membre supérieur ou les orteils, en ambulatoire</v>
      </c>
      <c r="C605" s="22">
        <v>109</v>
      </c>
      <c r="D605" s="23">
        <v>80097.827399999995</v>
      </c>
      <c r="E605" s="22">
        <v>130</v>
      </c>
      <c r="F605" s="23">
        <v>96064.898400000005</v>
      </c>
      <c r="G605" s="22">
        <v>163</v>
      </c>
      <c r="H605" s="23">
        <v>120861.2493</v>
      </c>
      <c r="I605" s="116">
        <v>0.19934462040000001</v>
      </c>
      <c r="J605" s="116">
        <v>0.1926605505</v>
      </c>
      <c r="K605" s="116">
        <v>5.6043356000000004E-3</v>
      </c>
      <c r="L605" s="116">
        <v>0.2581208257</v>
      </c>
      <c r="M605" s="116">
        <v>0.25384615379999997</v>
      </c>
      <c r="N605" s="116">
        <v>3.4092475E-3</v>
      </c>
      <c r="O605" s="24">
        <v>-1.1810600000000001E-3</v>
      </c>
      <c r="P605" s="24">
        <v>1.4982471999999999E-3</v>
      </c>
      <c r="Q605" s="24">
        <v>2.5939E-5</v>
      </c>
      <c r="R605" s="24">
        <v>1.8026899999999998E-5</v>
      </c>
    </row>
    <row r="606" spans="1:18" ht="45" x14ac:dyDescent="0.2">
      <c r="A606" s="13" t="s">
        <v>585</v>
      </c>
      <c r="B606" s="11" t="str">
        <f>VLOOKUP(A606,[2]Feuil1!$A$4:$B$2591,2,FALSE)</f>
        <v>Poses d'un stimulateur cardiaque permanent avec infarctus aigu du myocarde ou insuffisance cardiaque congestive ou état de choc, niveau 1</v>
      </c>
      <c r="C606" s="22">
        <v>1088</v>
      </c>
      <c r="D606" s="23">
        <v>1782661.6191</v>
      </c>
      <c r="E606" s="22">
        <v>1021</v>
      </c>
      <c r="F606" s="23">
        <v>1674931.2202000001</v>
      </c>
      <c r="G606" s="22">
        <v>1002</v>
      </c>
      <c r="H606" s="23">
        <v>1631337.2975000001</v>
      </c>
      <c r="I606" s="116">
        <v>-6.0432331999999998E-2</v>
      </c>
      <c r="J606" s="116">
        <v>-6.1580882000000003E-2</v>
      </c>
      <c r="K606" s="116">
        <v>1.2239204E-3</v>
      </c>
      <c r="L606" s="116">
        <v>-2.6027291000000001E-2</v>
      </c>
      <c r="M606" s="116">
        <v>-1.8609206999999999E-2</v>
      </c>
      <c r="N606" s="116">
        <v>-7.5587470000000002E-3</v>
      </c>
      <c r="O606" s="24">
        <v>6.800043E-4</v>
      </c>
      <c r="P606" s="24">
        <v>-2.6340360000000002E-3</v>
      </c>
      <c r="Q606" s="24">
        <v>1.594531E-4</v>
      </c>
      <c r="R606" s="24">
        <v>2.4331959999999999E-4</v>
      </c>
    </row>
    <row r="607" spans="1:18" ht="45" x14ac:dyDescent="0.2">
      <c r="A607" s="13" t="s">
        <v>586</v>
      </c>
      <c r="B607" s="11" t="str">
        <f>VLOOKUP(A607,[2]Feuil1!$A$4:$B$2591,2,FALSE)</f>
        <v>Poses d'un stimulateur cardiaque permanent avec infarctus aigu du myocarde ou insuffisance cardiaque congestive ou état de choc, niveau 2</v>
      </c>
      <c r="C607" s="22">
        <v>758</v>
      </c>
      <c r="D607" s="23">
        <v>1930233.1610999999</v>
      </c>
      <c r="E607" s="22">
        <v>819</v>
      </c>
      <c r="F607" s="23">
        <v>2074770.4967</v>
      </c>
      <c r="G607" s="22">
        <v>827</v>
      </c>
      <c r="H607" s="23">
        <v>2091375.1887999999</v>
      </c>
      <c r="I607" s="116">
        <v>7.4880764899999994E-2</v>
      </c>
      <c r="J607" s="116">
        <v>8.0474933999999998E-2</v>
      </c>
      <c r="K607" s="116">
        <v>-5.1775090000000003E-3</v>
      </c>
      <c r="L607" s="116">
        <v>8.0031463999999993E-3</v>
      </c>
      <c r="M607" s="116">
        <v>9.7680097999999996E-3</v>
      </c>
      <c r="N607" s="116">
        <v>-1.7477910000000001E-3</v>
      </c>
      <c r="O607" s="24">
        <v>-2.8631799999999998E-4</v>
      </c>
      <c r="P607" s="24">
        <v>1.0032901E-3</v>
      </c>
      <c r="Q607" s="24">
        <v>1.3160449999999999E-4</v>
      </c>
      <c r="R607" s="24">
        <v>3.119358E-4</v>
      </c>
    </row>
    <row r="608" spans="1:18" ht="45" x14ac:dyDescent="0.2">
      <c r="A608" s="13" t="s">
        <v>587</v>
      </c>
      <c r="B608" s="11" t="str">
        <f>VLOOKUP(A608,[2]Feuil1!$A$4:$B$2591,2,FALSE)</f>
        <v>Poses d'un stimulateur cardiaque permanent avec infarctus aigu du myocarde ou insuffisance cardiaque congestive ou état de choc, niveau 3</v>
      </c>
      <c r="C608" s="22">
        <v>247</v>
      </c>
      <c r="D608" s="23">
        <v>949040.32160000002</v>
      </c>
      <c r="E608" s="22">
        <v>251</v>
      </c>
      <c r="F608" s="23">
        <v>956035.17279999994</v>
      </c>
      <c r="G608" s="22">
        <v>288</v>
      </c>
      <c r="H608" s="23">
        <v>1092169.4543999999</v>
      </c>
      <c r="I608" s="116">
        <v>7.3704468000000004E-3</v>
      </c>
      <c r="J608" s="116">
        <v>1.6194331999999999E-2</v>
      </c>
      <c r="K608" s="116">
        <v>-8.6832660000000002E-3</v>
      </c>
      <c r="L608" s="116">
        <v>0.14239463720000001</v>
      </c>
      <c r="M608" s="116">
        <v>0.14741035860000001</v>
      </c>
      <c r="N608" s="116">
        <v>-4.3713399999999996E-3</v>
      </c>
      <c r="O608" s="24">
        <v>-1.324219E-3</v>
      </c>
      <c r="P608" s="24">
        <v>8.2255169000000003E-3</v>
      </c>
      <c r="Q608" s="24">
        <v>4.5830800000000002E-5</v>
      </c>
      <c r="R608" s="24">
        <v>1.629008E-4</v>
      </c>
    </row>
    <row r="609" spans="1:18" ht="45" x14ac:dyDescent="0.2">
      <c r="A609" s="13" t="s">
        <v>588</v>
      </c>
      <c r="B609" s="11" t="str">
        <f>VLOOKUP(A609,[2]Feuil1!$A$4:$B$2591,2,FALSE)</f>
        <v>Poses d'un stimulateur cardiaque permanent avec infarctus aigu du myocarde ou insuffisance cardiaque congestive ou état de choc, niveau 4</v>
      </c>
      <c r="C609" s="22">
        <v>65</v>
      </c>
      <c r="D609" s="23">
        <v>403579.86609999998</v>
      </c>
      <c r="E609" s="22">
        <v>77</v>
      </c>
      <c r="F609" s="23">
        <v>467049.49739999999</v>
      </c>
      <c r="G609" s="22">
        <v>71</v>
      </c>
      <c r="H609" s="23">
        <v>425333.9595</v>
      </c>
      <c r="I609" s="116">
        <v>0.1572665949</v>
      </c>
      <c r="J609" s="116">
        <v>0.18461538459999999</v>
      </c>
      <c r="K609" s="116">
        <v>-2.3086641000000001E-2</v>
      </c>
      <c r="L609" s="116">
        <v>-8.9317167000000003E-2</v>
      </c>
      <c r="M609" s="116">
        <v>-7.7922078000000006E-2</v>
      </c>
      <c r="N609" s="116">
        <v>-1.2358054E-2</v>
      </c>
      <c r="O609" s="24">
        <v>2.147382E-4</v>
      </c>
      <c r="P609" s="24">
        <v>-2.5205399999999999E-3</v>
      </c>
      <c r="Q609" s="24">
        <v>1.1298600000000001E-5</v>
      </c>
      <c r="R609" s="24">
        <v>6.3440000000000002E-5</v>
      </c>
    </row>
    <row r="610" spans="1:18" ht="45" x14ac:dyDescent="0.2">
      <c r="A610" s="13" t="s">
        <v>589</v>
      </c>
      <c r="B610" s="11" t="str">
        <f>VLOOKUP(A610,[2]Feuil1!$A$4:$B$2591,2,FALSE)</f>
        <v>Poses d'un stimulateur cardiaque permanent sans infarctus aigu du myocarde, ni insuffisance cardiaque congestive, ni état de choc, niveau 1</v>
      </c>
      <c r="C610" s="22">
        <v>14231</v>
      </c>
      <c r="D610" s="23">
        <v>19517394.585000001</v>
      </c>
      <c r="E610" s="22">
        <v>13818</v>
      </c>
      <c r="F610" s="23">
        <v>18916977.958000001</v>
      </c>
      <c r="G610" s="22">
        <v>13190</v>
      </c>
      <c r="H610" s="23">
        <v>18041285.079999998</v>
      </c>
      <c r="I610" s="116">
        <v>-3.0763155E-2</v>
      </c>
      <c r="J610" s="116">
        <v>-2.9021150999999999E-2</v>
      </c>
      <c r="K610" s="116">
        <v>-1.79407E-3</v>
      </c>
      <c r="L610" s="116">
        <v>-4.6291372999999997E-2</v>
      </c>
      <c r="M610" s="116">
        <v>-4.5447965999999999E-2</v>
      </c>
      <c r="N610" s="116">
        <v>-8.8356199999999995E-4</v>
      </c>
      <c r="O610" s="24">
        <v>2.2475931399999999E-2</v>
      </c>
      <c r="P610" s="24">
        <v>-5.2911187999999998E-2</v>
      </c>
      <c r="Q610" s="24">
        <v>2.0989882000000001E-3</v>
      </c>
      <c r="R610" s="24">
        <v>2.6909197000000002E-3</v>
      </c>
    </row>
    <row r="611" spans="1:18" ht="45" x14ac:dyDescent="0.2">
      <c r="A611" s="13" t="s">
        <v>590</v>
      </c>
      <c r="B611" s="11" t="str">
        <f>VLOOKUP(A611,[2]Feuil1!$A$4:$B$2591,2,FALSE)</f>
        <v>Poses d'un stimulateur cardiaque permanent sans infarctus aigu du myocarde, ni insuffisance cardiaque congestive, ni état de choc, niveau 2</v>
      </c>
      <c r="C611" s="22">
        <v>3083</v>
      </c>
      <c r="D611" s="23">
        <v>5663029.4413999999</v>
      </c>
      <c r="E611" s="22">
        <v>3301</v>
      </c>
      <c r="F611" s="23">
        <v>6050210.2429999998</v>
      </c>
      <c r="G611" s="22">
        <v>3020</v>
      </c>
      <c r="H611" s="23">
        <v>5523687.4919999996</v>
      </c>
      <c r="I611" s="116">
        <v>6.8369907899999999E-2</v>
      </c>
      <c r="J611" s="116">
        <v>7.0710347100000001E-2</v>
      </c>
      <c r="K611" s="116">
        <v>-2.1858749999999999E-3</v>
      </c>
      <c r="L611" s="116">
        <v>-8.7025530000000004E-2</v>
      </c>
      <c r="M611" s="116">
        <v>-8.5125719000000002E-2</v>
      </c>
      <c r="N611" s="116">
        <v>-2.0765810000000001E-3</v>
      </c>
      <c r="O611" s="24">
        <v>1.0056905600000001E-2</v>
      </c>
      <c r="P611" s="24">
        <v>-3.1813602000000003E-2</v>
      </c>
      <c r="Q611" s="24">
        <v>4.8058710000000002E-4</v>
      </c>
      <c r="R611" s="24">
        <v>8.2387699999999999E-4</v>
      </c>
    </row>
    <row r="612" spans="1:18" ht="45" x14ac:dyDescent="0.2">
      <c r="A612" s="13" t="s">
        <v>591</v>
      </c>
      <c r="B612" s="11" t="str">
        <f>VLOOKUP(A612,[2]Feuil1!$A$4:$B$2591,2,FALSE)</f>
        <v>Poses d'un stimulateur cardiaque permanent sans infarctus aigu du myocarde, ni insuffisance cardiaque congestive, ni état de choc, niveau 3</v>
      </c>
      <c r="C612" s="22">
        <v>428</v>
      </c>
      <c r="D612" s="23">
        <v>1251260.9842000001</v>
      </c>
      <c r="E612" s="22">
        <v>457</v>
      </c>
      <c r="F612" s="23">
        <v>1340754.8391</v>
      </c>
      <c r="G612" s="22">
        <v>468</v>
      </c>
      <c r="H612" s="23">
        <v>1372957.2852</v>
      </c>
      <c r="I612" s="116">
        <v>7.1522932499999997E-2</v>
      </c>
      <c r="J612" s="116">
        <v>6.7757009300000004E-2</v>
      </c>
      <c r="K612" s="116">
        <v>3.5269477000000001E-3</v>
      </c>
      <c r="L612" s="116">
        <v>2.40181465E-2</v>
      </c>
      <c r="M612" s="116">
        <v>2.4070021899999999E-2</v>
      </c>
      <c r="N612" s="116">
        <v>-5.0655999999999997E-5</v>
      </c>
      <c r="O612" s="24">
        <v>-3.9368699999999999E-4</v>
      </c>
      <c r="P612" s="24">
        <v>1.9457388999999999E-3</v>
      </c>
      <c r="Q612" s="24">
        <v>7.4475100000000001E-5</v>
      </c>
      <c r="R612" s="24">
        <v>2.0478130000000001E-4</v>
      </c>
    </row>
    <row r="613" spans="1:18" ht="45" x14ac:dyDescent="0.2">
      <c r="A613" s="13" t="s">
        <v>592</v>
      </c>
      <c r="B613" s="11" t="str">
        <f>VLOOKUP(A613,[2]Feuil1!$A$4:$B$2591,2,FALSE)</f>
        <v>Poses d'un stimulateur cardiaque permanent sans infarctus aigu du myocarde, ni insuffisance cardiaque congestive, ni état de choc, niveau 4</v>
      </c>
      <c r="C613" s="22">
        <v>80</v>
      </c>
      <c r="D613" s="23">
        <v>360340.27830000001</v>
      </c>
      <c r="E613" s="22">
        <v>84</v>
      </c>
      <c r="F613" s="23">
        <v>365913.4474</v>
      </c>
      <c r="G613" s="22">
        <v>71</v>
      </c>
      <c r="H613" s="23">
        <v>310951.4656</v>
      </c>
      <c r="I613" s="116">
        <v>1.5466406199999999E-2</v>
      </c>
      <c r="J613" s="116">
        <v>0.05</v>
      </c>
      <c r="K613" s="116">
        <v>-3.2889136999999999E-2</v>
      </c>
      <c r="L613" s="116">
        <v>-0.15020486999999999</v>
      </c>
      <c r="M613" s="116">
        <v>-0.15476190500000001</v>
      </c>
      <c r="N613" s="116">
        <v>5.3914213999999997E-3</v>
      </c>
      <c r="O613" s="24">
        <v>4.6526610000000002E-4</v>
      </c>
      <c r="P613" s="24">
        <v>-3.3209170000000001E-3</v>
      </c>
      <c r="Q613" s="24">
        <v>1.1298600000000001E-5</v>
      </c>
      <c r="R613" s="24">
        <v>4.6379499999999999E-5</v>
      </c>
    </row>
    <row r="614" spans="1:18" ht="56.25" x14ac:dyDescent="0.2">
      <c r="A614" s="13" t="s">
        <v>593</v>
      </c>
      <c r="B614" s="11" t="str">
        <f>VLOOKUP(A614,[2]Feuil1!$A$4:$B$2591,2,FALSE)</f>
        <v>Poses d'un stimulateur cardiaque permanent sans infarctus aigu du myocarde, ni insuffisance cardiaque congestive, ni état de choc, très courte durée</v>
      </c>
      <c r="C614" s="22">
        <v>434</v>
      </c>
      <c r="D614" s="23">
        <v>347884.15759999998</v>
      </c>
      <c r="E614" s="22">
        <v>411</v>
      </c>
      <c r="F614" s="23">
        <v>329757.42</v>
      </c>
      <c r="G614" s="22">
        <v>473</v>
      </c>
      <c r="H614" s="23">
        <v>379240.87400000001</v>
      </c>
      <c r="I614" s="116">
        <v>-5.2105670999999999E-2</v>
      </c>
      <c r="J614" s="116">
        <v>-5.2995392000000002E-2</v>
      </c>
      <c r="K614" s="116">
        <v>9.3950999999999995E-4</v>
      </c>
      <c r="L614" s="116">
        <v>0.15006016850000001</v>
      </c>
      <c r="M614" s="116">
        <v>0.1508515815</v>
      </c>
      <c r="N614" s="116">
        <v>-6.8767600000000002E-4</v>
      </c>
      <c r="O614" s="24">
        <v>-2.2189610000000002E-3</v>
      </c>
      <c r="P614" s="24">
        <v>2.9898934000000001E-3</v>
      </c>
      <c r="Q614" s="24">
        <v>7.5270800000000004E-5</v>
      </c>
      <c r="R614" s="24">
        <v>5.6565099999999998E-5</v>
      </c>
    </row>
    <row r="615" spans="1:18" ht="22.5" x14ac:dyDescent="0.2">
      <c r="A615" s="13" t="s">
        <v>594</v>
      </c>
      <c r="B615" s="11" t="str">
        <f>VLOOKUP(A615,[2]Feuil1!$A$4:$B$2591,2,FALSE)</f>
        <v>Ligatures de veines et éveinages, niveau 1</v>
      </c>
      <c r="C615" s="22">
        <v>22545</v>
      </c>
      <c r="D615" s="23">
        <v>16701821.015000001</v>
      </c>
      <c r="E615" s="22">
        <v>18758</v>
      </c>
      <c r="F615" s="23">
        <v>13891059.950999999</v>
      </c>
      <c r="G615" s="22">
        <v>14631</v>
      </c>
      <c r="H615" s="23">
        <v>10826273.888</v>
      </c>
      <c r="I615" s="116">
        <v>-0.16829069499999999</v>
      </c>
      <c r="J615" s="116">
        <v>-0.16797516100000001</v>
      </c>
      <c r="K615" s="116">
        <v>-3.7923600000000003E-4</v>
      </c>
      <c r="L615" s="116">
        <v>-0.22063010799999999</v>
      </c>
      <c r="M615" s="116">
        <v>-0.22001279500000001</v>
      </c>
      <c r="N615" s="116">
        <v>-7.9144100000000004E-4</v>
      </c>
      <c r="O615" s="24">
        <v>0.14770409079999999</v>
      </c>
      <c r="P615" s="24">
        <v>-0.185180759</v>
      </c>
      <c r="Q615" s="24">
        <v>2.3283014999999998E-3</v>
      </c>
      <c r="R615" s="24">
        <v>1.6147760000000001E-3</v>
      </c>
    </row>
    <row r="616" spans="1:18" ht="22.5" x14ac:dyDescent="0.2">
      <c r="A616" s="13" t="s">
        <v>595</v>
      </c>
      <c r="B616" s="11" t="str">
        <f>VLOOKUP(A616,[2]Feuil1!$A$4:$B$2591,2,FALSE)</f>
        <v>Ligatures de veines et éveinages, niveau 2</v>
      </c>
      <c r="C616" s="22">
        <v>319</v>
      </c>
      <c r="D616" s="23">
        <v>530003.30900000001</v>
      </c>
      <c r="E616" s="22">
        <v>264</v>
      </c>
      <c r="F616" s="23">
        <v>437202.94179999997</v>
      </c>
      <c r="G616" s="22">
        <v>214</v>
      </c>
      <c r="H616" s="23">
        <v>356374.83840000001</v>
      </c>
      <c r="I616" s="116">
        <v>-0.175093939</v>
      </c>
      <c r="J616" s="116">
        <v>-0.17241379300000001</v>
      </c>
      <c r="K616" s="116">
        <v>-3.23851E-3</v>
      </c>
      <c r="L616" s="116">
        <v>-0.18487547900000001</v>
      </c>
      <c r="M616" s="116">
        <v>-0.18939393900000001</v>
      </c>
      <c r="N616" s="116">
        <v>5.5741751000000003E-3</v>
      </c>
      <c r="O616" s="24">
        <v>1.7894849999999999E-3</v>
      </c>
      <c r="P616" s="24">
        <v>-4.8838019999999996E-3</v>
      </c>
      <c r="Q616" s="24">
        <v>3.4054899999999998E-5</v>
      </c>
      <c r="R616" s="24">
        <v>5.3154500000000001E-5</v>
      </c>
    </row>
    <row r="617" spans="1:18" ht="22.5" x14ac:dyDescent="0.2">
      <c r="A617" s="13" t="s">
        <v>596</v>
      </c>
      <c r="B617" s="11" t="str">
        <f>VLOOKUP(A617,[2]Feuil1!$A$4:$B$2591,2,FALSE)</f>
        <v>Ligatures de veines et éveinages, niveau 3</v>
      </c>
      <c r="C617" s="22">
        <v>95</v>
      </c>
      <c r="D617" s="23">
        <v>256472.2659</v>
      </c>
      <c r="E617" s="22">
        <v>74</v>
      </c>
      <c r="F617" s="23">
        <v>193923.72029999999</v>
      </c>
      <c r="G617" s="22">
        <v>74</v>
      </c>
      <c r="H617" s="23">
        <v>193437.37169999999</v>
      </c>
      <c r="I617" s="116">
        <v>-0.243880349</v>
      </c>
      <c r="J617" s="116">
        <v>-0.221052632</v>
      </c>
      <c r="K617" s="116">
        <v>-2.9305853E-2</v>
      </c>
      <c r="L617" s="116">
        <v>-2.5079379999999999E-3</v>
      </c>
      <c r="M617" s="116">
        <v>0</v>
      </c>
      <c r="N617" s="116">
        <v>-2.5079379999999999E-3</v>
      </c>
      <c r="O617" s="24">
        <v>0</v>
      </c>
      <c r="P617" s="24">
        <v>-2.9386E-5</v>
      </c>
      <c r="Q617" s="24">
        <v>1.1776E-5</v>
      </c>
      <c r="R617" s="24">
        <v>2.88518E-5</v>
      </c>
    </row>
    <row r="618" spans="1:18" ht="22.5" x14ac:dyDescent="0.2">
      <c r="A618" s="13" t="s">
        <v>597</v>
      </c>
      <c r="B618" s="11" t="str">
        <f>VLOOKUP(A618,[2]Feuil1!$A$4:$B$2591,2,FALSE)</f>
        <v>Ligatures de veines et éveinages, niveau 4</v>
      </c>
      <c r="C618" s="22">
        <v>19</v>
      </c>
      <c r="D618" s="23">
        <v>74165.269</v>
      </c>
      <c r="E618" s="22">
        <v>18</v>
      </c>
      <c r="F618" s="23">
        <v>69982.580199999997</v>
      </c>
      <c r="G618" s="22">
        <v>16</v>
      </c>
      <c r="H618" s="23">
        <v>63166.346599999997</v>
      </c>
      <c r="I618" s="116">
        <v>-5.6396867000000003E-2</v>
      </c>
      <c r="J618" s="116">
        <v>-5.2631578999999998E-2</v>
      </c>
      <c r="K618" s="116">
        <v>-3.9744710000000003E-3</v>
      </c>
      <c r="L618" s="116">
        <v>-9.7399003999999997E-2</v>
      </c>
      <c r="M618" s="116">
        <v>-0.111111111</v>
      </c>
      <c r="N618" s="116">
        <v>1.5426120600000001E-2</v>
      </c>
      <c r="O618" s="24">
        <v>7.1579400000000001E-5</v>
      </c>
      <c r="P618" s="24">
        <v>-4.1185100000000002E-4</v>
      </c>
      <c r="Q618" s="24">
        <v>2.5461571000000001E-6</v>
      </c>
      <c r="R618" s="24">
        <v>9.4214776999999995E-6</v>
      </c>
    </row>
    <row r="619" spans="1:18" ht="22.5" x14ac:dyDescent="0.2">
      <c r="A619" s="13" t="s">
        <v>598</v>
      </c>
      <c r="B619" s="11" t="str">
        <f>VLOOKUP(A619,[2]Feuil1!$A$4:$B$2591,2,FALSE)</f>
        <v>Ligatures de veines et éveinages, en ambulatoire</v>
      </c>
      <c r="C619" s="22">
        <v>67692</v>
      </c>
      <c r="D619" s="23">
        <v>50068144.526000001</v>
      </c>
      <c r="E619" s="22">
        <v>68974</v>
      </c>
      <c r="F619" s="23">
        <v>51010549.226999998</v>
      </c>
      <c r="G619" s="22">
        <v>69091</v>
      </c>
      <c r="H619" s="23">
        <v>51130383.658</v>
      </c>
      <c r="I619" s="116">
        <v>1.88224411E-2</v>
      </c>
      <c r="J619" s="116">
        <v>1.89387224E-2</v>
      </c>
      <c r="K619" s="116">
        <v>-1.1412E-4</v>
      </c>
      <c r="L619" s="116">
        <v>2.3492088E-3</v>
      </c>
      <c r="M619" s="116">
        <v>1.6962914000000001E-3</v>
      </c>
      <c r="N619" s="116">
        <v>6.5181180000000003E-4</v>
      </c>
      <c r="O619" s="24">
        <v>-4.187395E-3</v>
      </c>
      <c r="P619" s="24">
        <v>7.2406459999999999E-3</v>
      </c>
      <c r="Q619" s="24">
        <v>1.09947836E-2</v>
      </c>
      <c r="R619" s="24">
        <v>7.6262724E-3</v>
      </c>
    </row>
    <row r="620" spans="1:18" ht="22.5" x14ac:dyDescent="0.2">
      <c r="A620" s="13" t="s">
        <v>599</v>
      </c>
      <c r="B620" s="11" t="str">
        <f>VLOOKUP(A620,[2]Feuil1!$A$4:$B$2591,2,FALSE)</f>
        <v>Autres interventions sur le système circulatoire, niveau 1</v>
      </c>
      <c r="C620" s="22">
        <v>1049</v>
      </c>
      <c r="D620" s="23">
        <v>1342674.8792000001</v>
      </c>
      <c r="E620" s="22">
        <v>1013</v>
      </c>
      <c r="F620" s="23">
        <v>1305558.7960999999</v>
      </c>
      <c r="G620" s="22">
        <v>1036</v>
      </c>
      <c r="H620" s="23">
        <v>1333752.6873999999</v>
      </c>
      <c r="I620" s="116">
        <v>-2.7643388000000001E-2</v>
      </c>
      <c r="J620" s="116">
        <v>-3.4318398E-2</v>
      </c>
      <c r="K620" s="116">
        <v>6.9122267000000003E-3</v>
      </c>
      <c r="L620" s="116">
        <v>2.15952674E-2</v>
      </c>
      <c r="M620" s="116">
        <v>2.27048371E-2</v>
      </c>
      <c r="N620" s="116">
        <v>-1.0849360000000001E-3</v>
      </c>
      <c r="O620" s="24">
        <v>-8.2316300000000002E-4</v>
      </c>
      <c r="P620" s="24">
        <v>1.7035336999999999E-3</v>
      </c>
      <c r="Q620" s="24">
        <v>1.6486370000000001E-4</v>
      </c>
      <c r="R620" s="24">
        <v>1.9893379999999999E-4</v>
      </c>
    </row>
    <row r="621" spans="1:18" ht="22.5" x14ac:dyDescent="0.2">
      <c r="A621" s="13" t="s">
        <v>600</v>
      </c>
      <c r="B621" s="11" t="str">
        <f>VLOOKUP(A621,[2]Feuil1!$A$4:$B$2591,2,FALSE)</f>
        <v>Autres interventions sur le système circulatoire, niveau 2</v>
      </c>
      <c r="C621" s="22">
        <v>521</v>
      </c>
      <c r="D621" s="23">
        <v>1359885.4194</v>
      </c>
      <c r="E621" s="22">
        <v>547</v>
      </c>
      <c r="F621" s="23">
        <v>1427944.2523000001</v>
      </c>
      <c r="G621" s="22">
        <v>555</v>
      </c>
      <c r="H621" s="23">
        <v>1437891.2313000001</v>
      </c>
      <c r="I621" s="116">
        <v>5.0047476E-2</v>
      </c>
      <c r="J621" s="116">
        <v>4.9904030699999997E-2</v>
      </c>
      <c r="K621" s="116">
        <v>1.3662710000000001E-4</v>
      </c>
      <c r="L621" s="116">
        <v>6.9659435000000002E-3</v>
      </c>
      <c r="M621" s="116">
        <v>1.46252285E-2</v>
      </c>
      <c r="N621" s="116">
        <v>-7.5488810000000003E-3</v>
      </c>
      <c r="O621" s="24">
        <v>-2.8631799999999998E-4</v>
      </c>
      <c r="P621" s="24">
        <v>6.0101719999999998E-4</v>
      </c>
      <c r="Q621" s="24">
        <v>8.8319799999999994E-5</v>
      </c>
      <c r="R621" s="24">
        <v>2.1446639999999999E-4</v>
      </c>
    </row>
    <row r="622" spans="1:18" ht="22.5" x14ac:dyDescent="0.2">
      <c r="A622" s="13" t="s">
        <v>601</v>
      </c>
      <c r="B622" s="11" t="str">
        <f>VLOOKUP(A622,[2]Feuil1!$A$4:$B$2591,2,FALSE)</f>
        <v>Autres interventions sur le système circulatoire, niveau 3</v>
      </c>
      <c r="C622" s="22">
        <v>205</v>
      </c>
      <c r="D622" s="23">
        <v>890961.92260000005</v>
      </c>
      <c r="E622" s="22">
        <v>223</v>
      </c>
      <c r="F622" s="23">
        <v>970591.74029999995</v>
      </c>
      <c r="G622" s="22">
        <v>196</v>
      </c>
      <c r="H622" s="23">
        <v>850670.79650000005</v>
      </c>
      <c r="I622" s="116">
        <v>8.9375107600000003E-2</v>
      </c>
      <c r="J622" s="116">
        <v>8.7804878000000003E-2</v>
      </c>
      <c r="K622" s="116">
        <v>1.4434846000000001E-3</v>
      </c>
      <c r="L622" s="116">
        <v>-0.123554466</v>
      </c>
      <c r="M622" s="116">
        <v>-0.12107623300000001</v>
      </c>
      <c r="N622" s="116">
        <v>-2.8196219999999999E-3</v>
      </c>
      <c r="O622" s="24">
        <v>9.663219E-4</v>
      </c>
      <c r="P622" s="24">
        <v>-7.2458729999999999E-3</v>
      </c>
      <c r="Q622" s="24">
        <v>3.1190399999999999E-5</v>
      </c>
      <c r="R622" s="24">
        <v>1.2688050000000001E-4</v>
      </c>
    </row>
    <row r="623" spans="1:18" ht="22.5" x14ac:dyDescent="0.2">
      <c r="A623" s="13" t="s">
        <v>602</v>
      </c>
      <c r="B623" s="11" t="str">
        <f>VLOOKUP(A623,[2]Feuil1!$A$4:$B$2591,2,FALSE)</f>
        <v>Autres interventions sur le système circulatoire, niveau 4</v>
      </c>
      <c r="C623" s="22">
        <v>95</v>
      </c>
      <c r="D623" s="23">
        <v>783531.76210000005</v>
      </c>
      <c r="E623" s="22">
        <v>118</v>
      </c>
      <c r="F623" s="23">
        <v>852687.99380000005</v>
      </c>
      <c r="G623" s="22">
        <v>111</v>
      </c>
      <c r="H623" s="23">
        <v>717795.84400000004</v>
      </c>
      <c r="I623" s="116">
        <v>8.8262193099999997E-2</v>
      </c>
      <c r="J623" s="116">
        <v>0.2421052632</v>
      </c>
      <c r="K623" s="116">
        <v>-0.123856709</v>
      </c>
      <c r="L623" s="116">
        <v>-0.158196375</v>
      </c>
      <c r="M623" s="116">
        <v>-5.9322034000000003E-2</v>
      </c>
      <c r="N623" s="116">
        <v>-0.10510965999999999</v>
      </c>
      <c r="O623" s="24">
        <v>2.5052789999999999E-4</v>
      </c>
      <c r="P623" s="24">
        <v>-8.1504650000000008E-3</v>
      </c>
      <c r="Q623" s="24">
        <v>1.7663999999999999E-5</v>
      </c>
      <c r="R623" s="24">
        <v>1.0706170000000001E-4</v>
      </c>
    </row>
    <row r="624" spans="1:18" ht="22.5" x14ac:dyDescent="0.2">
      <c r="A624" s="13" t="s">
        <v>603</v>
      </c>
      <c r="B624" s="11" t="str">
        <f>VLOOKUP(A624,[2]Feuil1!$A$4:$B$2591,2,FALSE)</f>
        <v>Autres interventions sur le système circulatoire, en ambulatoire</v>
      </c>
      <c r="C624" s="22">
        <v>881</v>
      </c>
      <c r="D624" s="23">
        <v>582559.00439999998</v>
      </c>
      <c r="E624" s="22">
        <v>986</v>
      </c>
      <c r="F624" s="23">
        <v>651975.5736</v>
      </c>
      <c r="G624" s="22">
        <v>1001</v>
      </c>
      <c r="H624" s="23">
        <v>663003.11820000003</v>
      </c>
      <c r="I624" s="116">
        <v>0.11915800579999999</v>
      </c>
      <c r="J624" s="116">
        <v>0.1191827469</v>
      </c>
      <c r="K624" s="116">
        <v>-2.2106000000000001E-5</v>
      </c>
      <c r="L624" s="116">
        <v>1.69140456E-2</v>
      </c>
      <c r="M624" s="116">
        <v>1.5212981699999999E-2</v>
      </c>
      <c r="N624" s="116">
        <v>1.6755734E-3</v>
      </c>
      <c r="O624" s="24">
        <v>-5.3684499999999999E-4</v>
      </c>
      <c r="P624" s="24">
        <v>6.6630719999999995E-4</v>
      </c>
      <c r="Q624" s="24">
        <v>1.5929400000000001E-4</v>
      </c>
      <c r="R624" s="24">
        <v>9.8889199999999995E-5</v>
      </c>
    </row>
    <row r="625" spans="1:18" ht="22.5" x14ac:dyDescent="0.2">
      <c r="A625" s="13" t="s">
        <v>604</v>
      </c>
      <c r="B625" s="11" t="str">
        <f>VLOOKUP(A625,[2]Feuil1!$A$4:$B$2591,2,FALSE)</f>
        <v>Poses d'un défibrillateur cardiaque, niveau 1</v>
      </c>
      <c r="C625" s="22">
        <v>2133</v>
      </c>
      <c r="D625" s="23">
        <v>35017525.501999997</v>
      </c>
      <c r="E625" s="22">
        <v>2288</v>
      </c>
      <c r="F625" s="23">
        <v>37499645.615000002</v>
      </c>
      <c r="G625" s="22">
        <v>2332</v>
      </c>
      <c r="H625" s="23">
        <v>38164108.582000002</v>
      </c>
      <c r="I625" s="116">
        <v>7.0882224699999996E-2</v>
      </c>
      <c r="J625" s="116">
        <v>7.2667604299999994E-2</v>
      </c>
      <c r="K625" s="116">
        <v>-1.664429E-3</v>
      </c>
      <c r="L625" s="116">
        <v>1.77191799E-2</v>
      </c>
      <c r="M625" s="116">
        <v>1.9230769200000001E-2</v>
      </c>
      <c r="N625" s="116">
        <v>-1.4830690000000001E-3</v>
      </c>
      <c r="O625" s="24">
        <v>-1.574747E-3</v>
      </c>
      <c r="P625" s="24">
        <v>4.0148236800000001E-2</v>
      </c>
      <c r="Q625" s="24">
        <v>3.7110240000000003E-4</v>
      </c>
      <c r="R625" s="24">
        <v>5.6923080000000001E-3</v>
      </c>
    </row>
    <row r="626" spans="1:18" ht="22.5" x14ac:dyDescent="0.2">
      <c r="A626" s="13" t="s">
        <v>605</v>
      </c>
      <c r="B626" s="11" t="str">
        <f>VLOOKUP(A626,[2]Feuil1!$A$4:$B$2591,2,FALSE)</f>
        <v>Poses d'un défibrillateur cardiaque, niveau 2</v>
      </c>
      <c r="C626" s="22">
        <v>864</v>
      </c>
      <c r="D626" s="23">
        <v>14366577.741</v>
      </c>
      <c r="E626" s="22">
        <v>876</v>
      </c>
      <c r="F626" s="23">
        <v>14489704.385</v>
      </c>
      <c r="G626" s="22">
        <v>1001</v>
      </c>
      <c r="H626" s="23">
        <v>16490401.732000001</v>
      </c>
      <c r="I626" s="116">
        <v>8.5703531000000006E-3</v>
      </c>
      <c r="J626" s="116">
        <v>1.38888889E-2</v>
      </c>
      <c r="K626" s="116">
        <v>-5.2456789999999996E-3</v>
      </c>
      <c r="L626" s="116">
        <v>0.138077168</v>
      </c>
      <c r="M626" s="116">
        <v>0.1426940639</v>
      </c>
      <c r="N626" s="116">
        <v>-4.0403599999999998E-3</v>
      </c>
      <c r="O626" s="24">
        <v>-4.4737120000000003E-3</v>
      </c>
      <c r="P626" s="24">
        <v>0.120886302</v>
      </c>
      <c r="Q626" s="24">
        <v>1.5929400000000001E-4</v>
      </c>
      <c r="R626" s="24">
        <v>2.4596001000000002E-3</v>
      </c>
    </row>
    <row r="627" spans="1:18" ht="22.5" x14ac:dyDescent="0.2">
      <c r="A627" s="13" t="s">
        <v>606</v>
      </c>
      <c r="B627" s="11" t="str">
        <f>VLOOKUP(A627,[2]Feuil1!$A$4:$B$2591,2,FALSE)</f>
        <v>Poses d'un défibrillateur cardiaque, niveau 3</v>
      </c>
      <c r="C627" s="22">
        <v>69</v>
      </c>
      <c r="D627" s="23">
        <v>1239486.9436999999</v>
      </c>
      <c r="E627" s="22">
        <v>96</v>
      </c>
      <c r="F627" s="23">
        <v>1744362.6233000001</v>
      </c>
      <c r="G627" s="22">
        <v>123</v>
      </c>
      <c r="H627" s="23">
        <v>2201632.7598000001</v>
      </c>
      <c r="I627" s="116">
        <v>0.40732633950000002</v>
      </c>
      <c r="J627" s="116">
        <v>0.39130434780000001</v>
      </c>
      <c r="K627" s="116">
        <v>1.15158065E-2</v>
      </c>
      <c r="L627" s="116">
        <v>0.26214167310000003</v>
      </c>
      <c r="M627" s="116">
        <v>0.28125</v>
      </c>
      <c r="N627" s="116">
        <v>-1.4913816E-2</v>
      </c>
      <c r="O627" s="24">
        <v>-9.6632200000000004E-4</v>
      </c>
      <c r="P627" s="24">
        <v>2.76292143E-2</v>
      </c>
      <c r="Q627" s="24">
        <v>1.9573599999999998E-5</v>
      </c>
      <c r="R627" s="24">
        <v>3.2838110000000002E-4</v>
      </c>
    </row>
    <row r="628" spans="1:18" ht="22.5" x14ac:dyDescent="0.2">
      <c r="A628" s="13" t="s">
        <v>607</v>
      </c>
      <c r="B628" s="11" t="str">
        <f>VLOOKUP(A628,[2]Feuil1!$A$4:$B$2591,2,FALSE)</f>
        <v>Poses d'un défibrillateur cardiaque, niveau 4</v>
      </c>
      <c r="C628" s="22">
        <v>34</v>
      </c>
      <c r="D628" s="23">
        <v>689111.84550000005</v>
      </c>
      <c r="E628" s="22">
        <v>40</v>
      </c>
      <c r="F628" s="23">
        <v>808026.74549999996</v>
      </c>
      <c r="G628" s="22">
        <v>38</v>
      </c>
      <c r="H628" s="23">
        <v>764226.424</v>
      </c>
      <c r="I628" s="116">
        <v>0.1725625539</v>
      </c>
      <c r="J628" s="116">
        <v>0.1764705882</v>
      </c>
      <c r="K628" s="116">
        <v>-3.3218290000000001E-3</v>
      </c>
      <c r="L628" s="116">
        <v>-5.4206523999999999E-2</v>
      </c>
      <c r="M628" s="116">
        <v>-0.05</v>
      </c>
      <c r="N628" s="116">
        <v>-4.4279200000000001E-3</v>
      </c>
      <c r="O628" s="24">
        <v>7.1579400000000001E-5</v>
      </c>
      <c r="P628" s="24">
        <v>-2.6465070000000002E-3</v>
      </c>
      <c r="Q628" s="24">
        <v>6.0471229999999997E-6</v>
      </c>
      <c r="R628" s="24">
        <v>1.13987E-4</v>
      </c>
    </row>
    <row r="629" spans="1:18" ht="22.5" x14ac:dyDescent="0.2">
      <c r="A629" s="13" t="s">
        <v>608</v>
      </c>
      <c r="B629" s="11" t="str">
        <f>VLOOKUP(A629,[2]Feuil1!$A$4:$B$2591,2,FALSE)</f>
        <v>Poses d'un défibrillateur cardiaque, très courte durée</v>
      </c>
      <c r="C629" s="22">
        <v>112</v>
      </c>
      <c r="D629" s="23">
        <v>1598762.7796</v>
      </c>
      <c r="E629" s="22">
        <v>53</v>
      </c>
      <c r="F629" s="23">
        <v>757660.91469999996</v>
      </c>
      <c r="G629" s="22">
        <v>75</v>
      </c>
      <c r="H629" s="23">
        <v>1082881.2734999999</v>
      </c>
      <c r="I629" s="116">
        <v>-0.52609547599999995</v>
      </c>
      <c r="J629" s="116">
        <v>-0.52678571399999996</v>
      </c>
      <c r="K629" s="116">
        <v>1.4586175999999999E-3</v>
      </c>
      <c r="L629" s="116">
        <v>0.42924262359999998</v>
      </c>
      <c r="M629" s="116">
        <v>0.41509433959999997</v>
      </c>
      <c r="N629" s="116">
        <v>9.9981206999999999E-3</v>
      </c>
      <c r="O629" s="24">
        <v>-7.8737299999999996E-4</v>
      </c>
      <c r="P629" s="24">
        <v>1.96504916E-2</v>
      </c>
      <c r="Q629" s="24">
        <v>1.19351E-5</v>
      </c>
      <c r="R629" s="24">
        <v>1.615155E-4</v>
      </c>
    </row>
    <row r="630" spans="1:18" ht="45" x14ac:dyDescent="0.2">
      <c r="A630" s="13" t="s">
        <v>609</v>
      </c>
      <c r="B630" s="11" t="str">
        <f>VLOOKUP(A630,[2]Feuil1!$A$4:$B$2591,2,FALSE)</f>
        <v>Remplacements ou ablations chirurgicale d'électrodes ou repositionnements de boîtier de stimulation cardiaque permanente, niveau 1</v>
      </c>
      <c r="C630" s="22">
        <v>210</v>
      </c>
      <c r="D630" s="23">
        <v>235759.71040000001</v>
      </c>
      <c r="E630" s="22">
        <v>230</v>
      </c>
      <c r="F630" s="23">
        <v>255746.92980000001</v>
      </c>
      <c r="G630" s="22">
        <v>230</v>
      </c>
      <c r="H630" s="23">
        <v>255091.65700000001</v>
      </c>
      <c r="I630" s="116">
        <v>8.4777926500000003E-2</v>
      </c>
      <c r="J630" s="116">
        <v>9.5238095199999998E-2</v>
      </c>
      <c r="K630" s="116">
        <v>-9.550589E-3</v>
      </c>
      <c r="L630" s="116">
        <v>-2.562192E-3</v>
      </c>
      <c r="M630" s="116">
        <v>0</v>
      </c>
      <c r="N630" s="116">
        <v>-2.562192E-3</v>
      </c>
      <c r="O630" s="24">
        <v>0</v>
      </c>
      <c r="P630" s="24">
        <v>-3.9592999999999999E-5</v>
      </c>
      <c r="Q630" s="24">
        <v>3.6600999999999997E-5</v>
      </c>
      <c r="R630" s="24">
        <v>3.8047799999999998E-5</v>
      </c>
    </row>
    <row r="631" spans="1:18" ht="45" x14ac:dyDescent="0.2">
      <c r="A631" s="13" t="s">
        <v>610</v>
      </c>
      <c r="B631" s="11" t="str">
        <f>VLOOKUP(A631,[2]Feuil1!$A$4:$B$2591,2,FALSE)</f>
        <v>Remplacements ou ablations chirurgicale d'électrodes ou repositionnements de boîtier de stimulation cardiaque permanente, niveau 2</v>
      </c>
      <c r="C631" s="22">
        <v>37</v>
      </c>
      <c r="D631" s="23">
        <v>75517.272800000006</v>
      </c>
      <c r="E631" s="22">
        <v>23</v>
      </c>
      <c r="F631" s="23">
        <v>45147.202400000002</v>
      </c>
      <c r="G631" s="22">
        <v>34</v>
      </c>
      <c r="H631" s="23">
        <v>66891.884000000005</v>
      </c>
      <c r="I631" s="116">
        <v>-0.40216058199999999</v>
      </c>
      <c r="J631" s="116">
        <v>-0.37837837800000002</v>
      </c>
      <c r="K631" s="116">
        <v>-3.8258328000000001E-2</v>
      </c>
      <c r="L631" s="116">
        <v>0.48163962430000001</v>
      </c>
      <c r="M631" s="116">
        <v>0.47826086960000003</v>
      </c>
      <c r="N631" s="116">
        <v>2.2856282000000001E-3</v>
      </c>
      <c r="O631" s="24">
        <v>-3.9368699999999999E-4</v>
      </c>
      <c r="P631" s="24">
        <v>1.3138589999999999E-3</v>
      </c>
      <c r="Q631" s="24">
        <v>5.4105837000000001E-6</v>
      </c>
      <c r="R631" s="24">
        <v>9.9771544000000006E-6</v>
      </c>
    </row>
    <row r="632" spans="1:18" ht="45" x14ac:dyDescent="0.2">
      <c r="A632" s="13" t="s">
        <v>611</v>
      </c>
      <c r="B632" s="11" t="str">
        <f>VLOOKUP(A632,[2]Feuil1!$A$4:$B$2591,2,FALSE)</f>
        <v>Remplacements ou ablations chirurgicale d'électrodes ou repositionnements de boîtier de stimulation cardiaque permanente, niveau 3</v>
      </c>
      <c r="C632" s="22">
        <v>23</v>
      </c>
      <c r="D632" s="23">
        <v>68974.391699999993</v>
      </c>
      <c r="E632" s="22">
        <v>7</v>
      </c>
      <c r="F632" s="23">
        <v>21170.939299999998</v>
      </c>
      <c r="G632" s="22">
        <v>13</v>
      </c>
      <c r="H632" s="23">
        <v>38994.462399999997</v>
      </c>
      <c r="I632" s="116">
        <v>-0.69306087699999996</v>
      </c>
      <c r="J632" s="116">
        <v>-0.69565217400000001</v>
      </c>
      <c r="K632" s="116">
        <v>8.5142614000000005E-3</v>
      </c>
      <c r="L632" s="116">
        <v>0.84188626909999997</v>
      </c>
      <c r="M632" s="116">
        <v>0.85714285710000004</v>
      </c>
      <c r="N632" s="116">
        <v>-8.2150859999999999E-3</v>
      </c>
      <c r="O632" s="24">
        <v>-2.1473799999999999E-4</v>
      </c>
      <c r="P632" s="24">
        <v>1.0769344E-3</v>
      </c>
      <c r="Q632" s="24">
        <v>2.0687526E-6</v>
      </c>
      <c r="R632" s="24">
        <v>5.8161581000000004E-6</v>
      </c>
    </row>
    <row r="633" spans="1:18" ht="45" x14ac:dyDescent="0.2">
      <c r="A633" s="13" t="s">
        <v>612</v>
      </c>
      <c r="B633" s="11" t="str">
        <f>VLOOKUP(A633,[2]Feuil1!$A$4:$B$2591,2,FALSE)</f>
        <v>Remplacements ou ablations chirurgicale d'électrodes ou repositionnements de boîtier de stimulation cardiaque permanente, niveau 4</v>
      </c>
      <c r="C633" s="22">
        <v>4</v>
      </c>
      <c r="D633" s="23">
        <v>18618.988300000001</v>
      </c>
      <c r="E633" s="22">
        <v>8</v>
      </c>
      <c r="F633" s="23">
        <v>37237.976600000002</v>
      </c>
      <c r="G633" s="22">
        <v>8</v>
      </c>
      <c r="H633" s="23">
        <v>37558.204899999997</v>
      </c>
      <c r="I633" s="116">
        <v>1</v>
      </c>
      <c r="J633" s="116">
        <v>1</v>
      </c>
      <c r="K633" s="116">
        <v>-2.2204499999999999E-16</v>
      </c>
      <c r="L633" s="116">
        <v>8.5995085999999998E-3</v>
      </c>
      <c r="M633" s="116">
        <v>0</v>
      </c>
      <c r="N633" s="116">
        <v>8.5995085999999998E-3</v>
      </c>
      <c r="O633" s="24">
        <v>0</v>
      </c>
      <c r="P633" s="24">
        <v>1.93489E-5</v>
      </c>
      <c r="Q633" s="24">
        <v>1.2730785000000001E-6</v>
      </c>
      <c r="R633" s="24">
        <v>5.6019353000000002E-6</v>
      </c>
    </row>
    <row r="634" spans="1:18" ht="33.75" x14ac:dyDescent="0.2">
      <c r="A634" s="13" t="s">
        <v>613</v>
      </c>
      <c r="B634" s="11" t="str">
        <f>VLOOKUP(A634,[2]Feuil1!$A$4:$B$2591,2,FALSE)</f>
        <v>Créations et réfections de fistules artérioveineuses pour affections de la CMD 05, niveau 1</v>
      </c>
      <c r="C634" s="22">
        <v>3821</v>
      </c>
      <c r="D634" s="23">
        <v>4130039.7056999998</v>
      </c>
      <c r="E634" s="22">
        <v>3882</v>
      </c>
      <c r="F634" s="23">
        <v>4187267.9467000002</v>
      </c>
      <c r="G634" s="22">
        <v>4000</v>
      </c>
      <c r="H634" s="23">
        <v>4329891.6775000002</v>
      </c>
      <c r="I634" s="116">
        <v>1.3856583699999999E-2</v>
      </c>
      <c r="J634" s="116">
        <v>1.5964407199999999E-2</v>
      </c>
      <c r="K634" s="116">
        <v>-2.0747019999999999E-3</v>
      </c>
      <c r="L634" s="116">
        <v>3.4061285900000002E-2</v>
      </c>
      <c r="M634" s="116">
        <v>3.03967027E-2</v>
      </c>
      <c r="N634" s="116">
        <v>3.5564780000000001E-3</v>
      </c>
      <c r="O634" s="24">
        <v>-4.223185E-3</v>
      </c>
      <c r="P634" s="24">
        <v>8.6176229999999996E-3</v>
      </c>
      <c r="Q634" s="24">
        <v>6.3653929999999998E-4</v>
      </c>
      <c r="R634" s="24">
        <v>6.458182E-4</v>
      </c>
    </row>
    <row r="635" spans="1:18" ht="33.75" x14ac:dyDescent="0.2">
      <c r="A635" s="13" t="s">
        <v>614</v>
      </c>
      <c r="B635" s="11" t="str">
        <f>VLOOKUP(A635,[2]Feuil1!$A$4:$B$2591,2,FALSE)</f>
        <v>Créations et réfections de fistules artérioveineuses pour affections de la CMD 05, niveau 2</v>
      </c>
      <c r="C635" s="22">
        <v>521</v>
      </c>
      <c r="D635" s="23">
        <v>1123239.4308</v>
      </c>
      <c r="E635" s="22">
        <v>471</v>
      </c>
      <c r="F635" s="23">
        <v>1025652.0456</v>
      </c>
      <c r="G635" s="22">
        <v>541</v>
      </c>
      <c r="H635" s="23">
        <v>1179223.767</v>
      </c>
      <c r="I635" s="116">
        <v>-8.6880306000000004E-2</v>
      </c>
      <c r="J635" s="116">
        <v>-9.5969289999999999E-2</v>
      </c>
      <c r="K635" s="116">
        <v>1.0053844399999999E-2</v>
      </c>
      <c r="L635" s="116">
        <v>0.14973081960000001</v>
      </c>
      <c r="M635" s="116">
        <v>0.14861995750000001</v>
      </c>
      <c r="N635" s="116">
        <v>9.6712760000000001E-4</v>
      </c>
      <c r="O635" s="24">
        <v>-2.505279E-3</v>
      </c>
      <c r="P635" s="24">
        <v>9.2791234000000004E-3</v>
      </c>
      <c r="Q635" s="24">
        <v>8.6091899999999995E-5</v>
      </c>
      <c r="R635" s="24">
        <v>1.7588529999999999E-4</v>
      </c>
    </row>
    <row r="636" spans="1:18" ht="33.75" x14ac:dyDescent="0.2">
      <c r="A636" s="13" t="s">
        <v>615</v>
      </c>
      <c r="B636" s="11" t="str">
        <f>VLOOKUP(A636,[2]Feuil1!$A$4:$B$2591,2,FALSE)</f>
        <v>Créations et réfections de fistules artérioveineuses pour affections de la CMD 05, niveau 3</v>
      </c>
      <c r="C636" s="22">
        <v>120</v>
      </c>
      <c r="D636" s="23">
        <v>377772.58140000002</v>
      </c>
      <c r="E636" s="22">
        <v>141</v>
      </c>
      <c r="F636" s="23">
        <v>425105.91350000002</v>
      </c>
      <c r="G636" s="22">
        <v>132</v>
      </c>
      <c r="H636" s="23">
        <v>416650.38030000002</v>
      </c>
      <c r="I636" s="116">
        <v>0.1252958378</v>
      </c>
      <c r="J636" s="116">
        <v>0.17499999999999999</v>
      </c>
      <c r="K636" s="116">
        <v>-4.2301415000000002E-2</v>
      </c>
      <c r="L636" s="116">
        <v>-1.9890415000000002E-2</v>
      </c>
      <c r="M636" s="116">
        <v>-6.3829786999999999E-2</v>
      </c>
      <c r="N636" s="116">
        <v>4.6935238099999999E-2</v>
      </c>
      <c r="O636" s="24">
        <v>3.2210730000000002E-4</v>
      </c>
      <c r="P636" s="24">
        <v>-5.1090100000000002E-4</v>
      </c>
      <c r="Q636" s="24">
        <v>2.1005800000000001E-5</v>
      </c>
      <c r="R636" s="24">
        <v>6.2144799999999995E-5</v>
      </c>
    </row>
    <row r="637" spans="1:18" ht="33.75" x14ac:dyDescent="0.2">
      <c r="A637" s="13" t="s">
        <v>616</v>
      </c>
      <c r="B637" s="11" t="str">
        <f>VLOOKUP(A637,[2]Feuil1!$A$4:$B$2591,2,FALSE)</f>
        <v>Créations et réfections de fistules artérioveineuses pour affections de la CMD 05, niveau 4</v>
      </c>
      <c r="C637" s="22">
        <v>78</v>
      </c>
      <c r="D637" s="23">
        <v>370302.78499999997</v>
      </c>
      <c r="E637" s="22">
        <v>71</v>
      </c>
      <c r="F637" s="23">
        <v>338946.13</v>
      </c>
      <c r="G637" s="22">
        <v>66</v>
      </c>
      <c r="H637" s="23">
        <v>313980.34749999997</v>
      </c>
      <c r="I637" s="116">
        <v>-8.4678421000000004E-2</v>
      </c>
      <c r="J637" s="116">
        <v>-8.9743589999999998E-2</v>
      </c>
      <c r="K637" s="116">
        <v>5.5645520000000004E-3</v>
      </c>
      <c r="L637" s="116">
        <v>-7.3657080999999999E-2</v>
      </c>
      <c r="M637" s="116">
        <v>-7.0422534999999994E-2</v>
      </c>
      <c r="N637" s="116">
        <v>-3.4795870000000001E-3</v>
      </c>
      <c r="O637" s="24">
        <v>1.7894849999999999E-4</v>
      </c>
      <c r="P637" s="24">
        <v>-1.5084849999999999E-3</v>
      </c>
      <c r="Q637" s="24">
        <v>1.0502900000000001E-5</v>
      </c>
      <c r="R637" s="24">
        <v>4.68312E-5</v>
      </c>
    </row>
    <row r="638" spans="1:18" ht="33.75" x14ac:dyDescent="0.2">
      <c r="A638" s="13" t="s">
        <v>617</v>
      </c>
      <c r="B638" s="11" t="str">
        <f>VLOOKUP(A638,[2]Feuil1!$A$4:$B$2591,2,FALSE)</f>
        <v>Créations et réfections de fistules artérioveineuses pour affections de la CMD 05, en ambulatoire</v>
      </c>
      <c r="C638" s="22">
        <v>781</v>
      </c>
      <c r="D638" s="23">
        <v>828921.13020000001</v>
      </c>
      <c r="E638" s="22">
        <v>834</v>
      </c>
      <c r="F638" s="23">
        <v>877700.43</v>
      </c>
      <c r="G638" s="22">
        <v>1115</v>
      </c>
      <c r="H638" s="23">
        <v>1193672.5848000001</v>
      </c>
      <c r="I638" s="116">
        <v>5.8846732200000001E-2</v>
      </c>
      <c r="J638" s="116">
        <v>6.7861715700000005E-2</v>
      </c>
      <c r="K638" s="116">
        <v>-8.4420889999999998E-3</v>
      </c>
      <c r="L638" s="116">
        <v>0.36</v>
      </c>
      <c r="M638" s="116">
        <v>0.33693045560000001</v>
      </c>
      <c r="N638" s="116">
        <v>1.7255605399999999E-2</v>
      </c>
      <c r="O638" s="24">
        <v>-1.0056905999999999E-2</v>
      </c>
      <c r="P638" s="24">
        <v>1.90916959E-2</v>
      </c>
      <c r="Q638" s="24">
        <v>1.7743530000000001E-4</v>
      </c>
      <c r="R638" s="24">
        <v>1.780404E-4</v>
      </c>
    </row>
    <row r="639" spans="1:18" ht="22.5" x14ac:dyDescent="0.2">
      <c r="A639" s="13" t="s">
        <v>618</v>
      </c>
      <c r="B639" s="11" t="str">
        <f>VLOOKUP(A639,[2]Feuil1!$A$4:$B$2591,2,FALSE)</f>
        <v>Remplacements de stimulateurs cardiaques permanents, niveau 1</v>
      </c>
      <c r="C639" s="22">
        <v>7088</v>
      </c>
      <c r="D639" s="23">
        <v>8332051.0290999999</v>
      </c>
      <c r="E639" s="22">
        <v>6433</v>
      </c>
      <c r="F639" s="23">
        <v>7567922.9950999999</v>
      </c>
      <c r="G639" s="22">
        <v>6090</v>
      </c>
      <c r="H639" s="23">
        <v>7149295.6471999995</v>
      </c>
      <c r="I639" s="116">
        <v>-9.1709475999999998E-2</v>
      </c>
      <c r="J639" s="116">
        <v>-9.2409706999999994E-2</v>
      </c>
      <c r="K639" s="116">
        <v>7.7152709999999997E-4</v>
      </c>
      <c r="L639" s="116">
        <v>-5.5316016000000003E-2</v>
      </c>
      <c r="M639" s="116">
        <v>-5.3318825E-2</v>
      </c>
      <c r="N639" s="116">
        <v>-2.109676E-3</v>
      </c>
      <c r="O639" s="24">
        <v>1.2275866999999999E-2</v>
      </c>
      <c r="P639" s="24">
        <v>-2.5294337E-2</v>
      </c>
      <c r="Q639" s="24">
        <v>9.6913100000000003E-4</v>
      </c>
      <c r="R639" s="24">
        <v>1.0663420000000001E-3</v>
      </c>
    </row>
    <row r="640" spans="1:18" ht="22.5" x14ac:dyDescent="0.2">
      <c r="A640" s="13" t="s">
        <v>619</v>
      </c>
      <c r="B640" s="11" t="str">
        <f>VLOOKUP(A640,[2]Feuil1!$A$4:$B$2591,2,FALSE)</f>
        <v>Remplacements de stimulateurs cardiaques permanents, niveau 2</v>
      </c>
      <c r="C640" s="22">
        <v>218</v>
      </c>
      <c r="D640" s="23">
        <v>435958.13699999999</v>
      </c>
      <c r="E640" s="22">
        <v>189</v>
      </c>
      <c r="F640" s="23">
        <v>379496.91</v>
      </c>
      <c r="G640" s="22">
        <v>201</v>
      </c>
      <c r="H640" s="23">
        <v>399146.68839999998</v>
      </c>
      <c r="I640" s="116">
        <v>-0.129510662</v>
      </c>
      <c r="J640" s="116">
        <v>-0.13302752300000001</v>
      </c>
      <c r="K640" s="116">
        <v>4.0564848999999998E-3</v>
      </c>
      <c r="L640" s="116">
        <v>5.1778493799999999E-2</v>
      </c>
      <c r="M640" s="116">
        <v>6.3492063500000001E-2</v>
      </c>
      <c r="N640" s="116">
        <v>-1.1014252E-2</v>
      </c>
      <c r="O640" s="24">
        <v>-4.2947599999999998E-4</v>
      </c>
      <c r="P640" s="24">
        <v>1.1872804999999999E-3</v>
      </c>
      <c r="Q640" s="24">
        <v>3.1986100000000002E-5</v>
      </c>
      <c r="R640" s="24">
        <v>5.9534100000000003E-5</v>
      </c>
    </row>
    <row r="641" spans="1:18" ht="22.5" x14ac:dyDescent="0.2">
      <c r="A641" s="13" t="s">
        <v>620</v>
      </c>
      <c r="B641" s="11" t="str">
        <f>VLOOKUP(A641,[2]Feuil1!$A$4:$B$2591,2,FALSE)</f>
        <v>Remplacements de stimulateurs cardiaques permanents, niveau 3</v>
      </c>
      <c r="C641" s="22">
        <v>37</v>
      </c>
      <c r="D641" s="23">
        <v>108526.42110000001</v>
      </c>
      <c r="E641" s="22">
        <v>50</v>
      </c>
      <c r="F641" s="23">
        <v>145983.96660000001</v>
      </c>
      <c r="G641" s="22">
        <v>44</v>
      </c>
      <c r="H641" s="23">
        <v>128704.7004</v>
      </c>
      <c r="I641" s="116">
        <v>0.34514678659999998</v>
      </c>
      <c r="J641" s="116">
        <v>0.35135135140000001</v>
      </c>
      <c r="K641" s="116">
        <v>-4.5913780000000001E-3</v>
      </c>
      <c r="L641" s="116">
        <v>-0.11836413699999999</v>
      </c>
      <c r="M641" s="116">
        <v>-0.12</v>
      </c>
      <c r="N641" s="116">
        <v>1.8589354000000001E-3</v>
      </c>
      <c r="O641" s="24">
        <v>2.147382E-4</v>
      </c>
      <c r="P641" s="24">
        <v>-1.044049E-3</v>
      </c>
      <c r="Q641" s="24">
        <v>7.0019318999999999E-6</v>
      </c>
      <c r="R641" s="24">
        <v>1.9196699999999999E-5</v>
      </c>
    </row>
    <row r="642" spans="1:18" ht="22.5" x14ac:dyDescent="0.2">
      <c r="A642" s="13" t="s">
        <v>621</v>
      </c>
      <c r="B642" s="11" t="str">
        <f>VLOOKUP(A642,[2]Feuil1!$A$4:$B$2591,2,FALSE)</f>
        <v>Remplacements de stimulateurs cardiaques permanents, niveau 4</v>
      </c>
      <c r="C642" s="22">
        <v>11</v>
      </c>
      <c r="D642" s="23">
        <v>49816.409</v>
      </c>
      <c r="E642" s="22">
        <v>10</v>
      </c>
      <c r="F642" s="23">
        <v>45970.618000000002</v>
      </c>
      <c r="G642" s="22">
        <v>12</v>
      </c>
      <c r="H642" s="23">
        <v>54914.317999999999</v>
      </c>
      <c r="I642" s="116">
        <v>-7.7199281999999994E-2</v>
      </c>
      <c r="J642" s="116">
        <v>-9.0909090999999997E-2</v>
      </c>
      <c r="K642" s="116">
        <v>1.5080789900000001E-2</v>
      </c>
      <c r="L642" s="116">
        <v>0.19455252919999999</v>
      </c>
      <c r="M642" s="116">
        <v>0.2</v>
      </c>
      <c r="N642" s="116">
        <v>-4.5395590000000003E-3</v>
      </c>
      <c r="O642" s="24">
        <v>-7.1579E-5</v>
      </c>
      <c r="P642" s="24">
        <v>5.4039699999999997E-4</v>
      </c>
      <c r="Q642" s="24">
        <v>1.9096178000000001E-6</v>
      </c>
      <c r="R642" s="24">
        <v>8.1906593000000004E-6</v>
      </c>
    </row>
    <row r="643" spans="1:18" ht="22.5" x14ac:dyDescent="0.2">
      <c r="A643" s="13" t="s">
        <v>622</v>
      </c>
      <c r="B643" s="11" t="str">
        <f>VLOOKUP(A643,[2]Feuil1!$A$4:$B$2591,2,FALSE)</f>
        <v>Remplacements de stimulateurs cardiaques permanents, très courte durée</v>
      </c>
      <c r="C643" s="22">
        <v>1700</v>
      </c>
      <c r="D643" s="23">
        <v>1423812.6813999999</v>
      </c>
      <c r="E643" s="22">
        <v>1555</v>
      </c>
      <c r="F643" s="23">
        <v>1300856.8648999999</v>
      </c>
      <c r="G643" s="22">
        <v>1615</v>
      </c>
      <c r="H643" s="23">
        <v>1355912.6931</v>
      </c>
      <c r="I643" s="116">
        <v>-8.6356736000000003E-2</v>
      </c>
      <c r="J643" s="116">
        <v>-8.5294118000000002E-2</v>
      </c>
      <c r="K643" s="116">
        <v>-1.1617050000000001E-3</v>
      </c>
      <c r="L643" s="116">
        <v>4.2322740999999997E-2</v>
      </c>
      <c r="M643" s="116">
        <v>3.8585209000000002E-2</v>
      </c>
      <c r="N643" s="116">
        <v>3.5986763E-3</v>
      </c>
      <c r="O643" s="24">
        <v>-2.1473820000000002E-3</v>
      </c>
      <c r="P643" s="24">
        <v>3.3265878E-3</v>
      </c>
      <c r="Q643" s="24">
        <v>2.5700270000000001E-4</v>
      </c>
      <c r="R643" s="24">
        <v>2.02239E-4</v>
      </c>
    </row>
    <row r="644" spans="1:18" ht="22.5" x14ac:dyDescent="0.2">
      <c r="A644" s="13" t="s">
        <v>623</v>
      </c>
      <c r="B644" s="11" t="str">
        <f>VLOOKUP(A644,[2]Feuil1!$A$4:$B$2591,2,FALSE)</f>
        <v>Endoprothèses vasculaires avec infarctus du myocarde, niveau 1</v>
      </c>
      <c r="C644" s="22">
        <v>5410</v>
      </c>
      <c r="D644" s="23">
        <v>10707511.782</v>
      </c>
      <c r="E644" s="22">
        <v>5763</v>
      </c>
      <c r="F644" s="23">
        <v>11322191.379000001</v>
      </c>
      <c r="G644" s="22">
        <v>5585</v>
      </c>
      <c r="H644" s="23">
        <v>10972401.813999999</v>
      </c>
      <c r="I644" s="116">
        <v>5.7406390000000002E-2</v>
      </c>
      <c r="J644" s="116">
        <v>6.5249537900000001E-2</v>
      </c>
      <c r="K644" s="116">
        <v>-7.3627329999999998E-3</v>
      </c>
      <c r="L644" s="116">
        <v>-3.0894158000000001E-2</v>
      </c>
      <c r="M644" s="116">
        <v>-3.0886691000000001E-2</v>
      </c>
      <c r="N644" s="116">
        <v>-7.7046170000000006E-6</v>
      </c>
      <c r="O644" s="24">
        <v>6.3705665999999996E-3</v>
      </c>
      <c r="P644" s="24">
        <v>-2.1135014000000001E-2</v>
      </c>
      <c r="Q644" s="24">
        <v>8.8876790000000003E-4</v>
      </c>
      <c r="R644" s="24">
        <v>1.6365714E-3</v>
      </c>
    </row>
    <row r="645" spans="1:18" ht="22.5" x14ac:dyDescent="0.2">
      <c r="A645" s="13" t="s">
        <v>624</v>
      </c>
      <c r="B645" s="11" t="str">
        <f>VLOOKUP(A645,[2]Feuil1!$A$4:$B$2591,2,FALSE)</f>
        <v>Endoprothèses vasculaires avec infarctus du myocarde, niveau 2</v>
      </c>
      <c r="C645" s="22">
        <v>2696</v>
      </c>
      <c r="D645" s="23">
        <v>7708253.3224999998</v>
      </c>
      <c r="E645" s="22">
        <v>2960</v>
      </c>
      <c r="F645" s="23">
        <v>8463227.8984999992</v>
      </c>
      <c r="G645" s="22">
        <v>3046</v>
      </c>
      <c r="H645" s="23">
        <v>8699705.773</v>
      </c>
      <c r="I645" s="116">
        <v>9.7943664299999997E-2</v>
      </c>
      <c r="J645" s="116">
        <v>9.7922848699999995E-2</v>
      </c>
      <c r="K645" s="116">
        <v>1.8959099999999999E-5</v>
      </c>
      <c r="L645" s="116">
        <v>2.79418063E-2</v>
      </c>
      <c r="M645" s="116">
        <v>2.9054054100000001E-2</v>
      </c>
      <c r="N645" s="116">
        <v>-1.080845E-3</v>
      </c>
      <c r="O645" s="24">
        <v>-3.0779140000000002E-3</v>
      </c>
      <c r="P645" s="24">
        <v>1.42884859E-2</v>
      </c>
      <c r="Q645" s="24">
        <v>4.847246E-4</v>
      </c>
      <c r="R645" s="24">
        <v>1.2975910000000001E-3</v>
      </c>
    </row>
    <row r="646" spans="1:18" ht="22.5" x14ac:dyDescent="0.2">
      <c r="A646" s="13" t="s">
        <v>625</v>
      </c>
      <c r="B646" s="11" t="str">
        <f>VLOOKUP(A646,[2]Feuil1!$A$4:$B$2591,2,FALSE)</f>
        <v>Endoprothèses vasculaires avec infarctus du myocarde, niveau 3</v>
      </c>
      <c r="C646" s="22">
        <v>525</v>
      </c>
      <c r="D646" s="23">
        <v>2325939.3393999999</v>
      </c>
      <c r="E646" s="22">
        <v>523</v>
      </c>
      <c r="F646" s="23">
        <v>2303809.9312</v>
      </c>
      <c r="G646" s="22">
        <v>553</v>
      </c>
      <c r="H646" s="23">
        <v>2429212.264</v>
      </c>
      <c r="I646" s="116">
        <v>-9.514181E-3</v>
      </c>
      <c r="J646" s="116">
        <v>-3.8095239999999999E-3</v>
      </c>
      <c r="K646" s="116">
        <v>-5.7264719999999998E-3</v>
      </c>
      <c r="L646" s="116">
        <v>5.4432586300000002E-2</v>
      </c>
      <c r="M646" s="116">
        <v>5.7361376700000001E-2</v>
      </c>
      <c r="N646" s="116">
        <v>-2.769905E-3</v>
      </c>
      <c r="O646" s="24">
        <v>-1.0736910000000001E-3</v>
      </c>
      <c r="P646" s="24">
        <v>7.5770702000000001E-3</v>
      </c>
      <c r="Q646" s="24">
        <v>8.8001600000000001E-5</v>
      </c>
      <c r="R646" s="24">
        <v>3.6232540000000001E-4</v>
      </c>
    </row>
    <row r="647" spans="1:18" ht="22.5" x14ac:dyDescent="0.2">
      <c r="A647" s="13" t="s">
        <v>626</v>
      </c>
      <c r="B647" s="11" t="str">
        <f>VLOOKUP(A647,[2]Feuil1!$A$4:$B$2591,2,FALSE)</f>
        <v>Endoprothèses vasculaires avec infarctus du myocarde, niveau 4</v>
      </c>
      <c r="C647" s="22">
        <v>120</v>
      </c>
      <c r="D647" s="23">
        <v>820514.02690000006</v>
      </c>
      <c r="E647" s="22">
        <v>139</v>
      </c>
      <c r="F647" s="23">
        <v>831266.47750000004</v>
      </c>
      <c r="G647" s="22">
        <v>145</v>
      </c>
      <c r="H647" s="23">
        <v>878318.63930000004</v>
      </c>
      <c r="I647" s="116">
        <v>1.31045299E-2</v>
      </c>
      <c r="J647" s="116">
        <v>0.15833333329999999</v>
      </c>
      <c r="K647" s="116">
        <v>-0.12537738400000001</v>
      </c>
      <c r="L647" s="116">
        <v>5.6602982400000001E-2</v>
      </c>
      <c r="M647" s="116">
        <v>4.31654676E-2</v>
      </c>
      <c r="N647" s="116">
        <v>1.28814797E-2</v>
      </c>
      <c r="O647" s="24">
        <v>-2.1473799999999999E-4</v>
      </c>
      <c r="P647" s="24">
        <v>2.8429896E-3</v>
      </c>
      <c r="Q647" s="24">
        <v>2.3074500000000001E-5</v>
      </c>
      <c r="R647" s="24">
        <v>1.3100420000000001E-4</v>
      </c>
    </row>
    <row r="648" spans="1:18" ht="22.5" x14ac:dyDescent="0.2">
      <c r="A648" s="13" t="s">
        <v>627</v>
      </c>
      <c r="B648" s="11" t="str">
        <f>VLOOKUP(A648,[2]Feuil1!$A$4:$B$2591,2,FALSE)</f>
        <v>Endoprothèses vasculaires sans infarctus du myocarde, niveau 1</v>
      </c>
      <c r="C648" s="22">
        <v>49407</v>
      </c>
      <c r="D648" s="23">
        <v>94819498.017000005</v>
      </c>
      <c r="E648" s="22">
        <v>49520</v>
      </c>
      <c r="F648" s="23">
        <v>94843677.506999999</v>
      </c>
      <c r="G648" s="22">
        <v>48952</v>
      </c>
      <c r="H648" s="23">
        <v>93680610.354000002</v>
      </c>
      <c r="I648" s="116">
        <v>2.550055E-4</v>
      </c>
      <c r="J648" s="116">
        <v>2.2871253000000002E-3</v>
      </c>
      <c r="K648" s="116">
        <v>-2.0274830000000001E-3</v>
      </c>
      <c r="L648" s="116">
        <v>-1.2262991000000001E-2</v>
      </c>
      <c r="M648" s="116">
        <v>-1.1470113000000001E-2</v>
      </c>
      <c r="N648" s="116">
        <v>-8.0207800000000001E-4</v>
      </c>
      <c r="O648" s="24">
        <v>2.03285494E-2</v>
      </c>
      <c r="P648" s="24">
        <v>-7.0274940999999994E-2</v>
      </c>
      <c r="Q648" s="24">
        <v>7.7899674999999998E-3</v>
      </c>
      <c r="R648" s="24">
        <v>1.3972785E-2</v>
      </c>
    </row>
    <row r="649" spans="1:18" ht="22.5" x14ac:dyDescent="0.2">
      <c r="A649" s="13" t="s">
        <v>628</v>
      </c>
      <c r="B649" s="11" t="str">
        <f>VLOOKUP(A649,[2]Feuil1!$A$4:$B$2591,2,FALSE)</f>
        <v>Endoprothèses vasculaires sans infarctus du myocarde, niveau 2</v>
      </c>
      <c r="C649" s="22">
        <v>8357</v>
      </c>
      <c r="D649" s="23">
        <v>23123698.574000001</v>
      </c>
      <c r="E649" s="22">
        <v>8352</v>
      </c>
      <c r="F649" s="23">
        <v>23157373.964000002</v>
      </c>
      <c r="G649" s="22">
        <v>8866</v>
      </c>
      <c r="H649" s="23">
        <v>24540406.206999999</v>
      </c>
      <c r="I649" s="116">
        <v>1.4563149999999999E-3</v>
      </c>
      <c r="J649" s="116">
        <v>-5.9830099999999998E-4</v>
      </c>
      <c r="K649" s="116">
        <v>2.0558458E-3</v>
      </c>
      <c r="L649" s="116">
        <v>5.9723189900000001E-2</v>
      </c>
      <c r="M649" s="116">
        <v>6.1542145600000001E-2</v>
      </c>
      <c r="N649" s="116">
        <v>-1.7135029999999999E-3</v>
      </c>
      <c r="O649" s="24">
        <v>-1.8395906E-2</v>
      </c>
      <c r="P649" s="24">
        <v>8.3565689600000007E-2</v>
      </c>
      <c r="Q649" s="24">
        <v>1.4108892999999999E-3</v>
      </c>
      <c r="R649" s="24">
        <v>3.6602859E-3</v>
      </c>
    </row>
    <row r="650" spans="1:18" ht="22.5" x14ac:dyDescent="0.2">
      <c r="A650" s="13" t="s">
        <v>629</v>
      </c>
      <c r="B650" s="11" t="str">
        <f>VLOOKUP(A650,[2]Feuil1!$A$4:$B$2591,2,FALSE)</f>
        <v>Endoprothèses vasculaires sans infarctus du myocarde, niveau 3</v>
      </c>
      <c r="C650" s="22">
        <v>1423</v>
      </c>
      <c r="D650" s="23">
        <v>6170689.1882999996</v>
      </c>
      <c r="E650" s="22">
        <v>1518</v>
      </c>
      <c r="F650" s="23">
        <v>6602862.8273999998</v>
      </c>
      <c r="G650" s="22">
        <v>1692</v>
      </c>
      <c r="H650" s="23">
        <v>7321543.9872000003</v>
      </c>
      <c r="I650" s="116">
        <v>7.0036526900000007E-2</v>
      </c>
      <c r="J650" s="116">
        <v>6.6760365399999994E-2</v>
      </c>
      <c r="K650" s="116">
        <v>3.0711316000000002E-3</v>
      </c>
      <c r="L650" s="116">
        <v>0.10884387249999999</v>
      </c>
      <c r="M650" s="116">
        <v>0.11462450590000001</v>
      </c>
      <c r="N650" s="116">
        <v>-5.1861709999999998E-3</v>
      </c>
      <c r="O650" s="24">
        <v>-6.2274080000000002E-3</v>
      </c>
      <c r="P650" s="24">
        <v>4.3424213000000003E-2</v>
      </c>
      <c r="Q650" s="24">
        <v>2.6925609999999998E-4</v>
      </c>
      <c r="R650" s="24">
        <v>1.0920334E-3</v>
      </c>
    </row>
    <row r="651" spans="1:18" ht="22.5" x14ac:dyDescent="0.2">
      <c r="A651" s="13" t="s">
        <v>630</v>
      </c>
      <c r="B651" s="11" t="str">
        <f>VLOOKUP(A651,[2]Feuil1!$A$4:$B$2591,2,FALSE)</f>
        <v>Endoprothèses vasculaires sans infarctus du myocarde, niveau 4</v>
      </c>
      <c r="C651" s="22">
        <v>332</v>
      </c>
      <c r="D651" s="23">
        <v>1909622.9864000001</v>
      </c>
      <c r="E651" s="22">
        <v>343</v>
      </c>
      <c r="F651" s="23">
        <v>1994756.3769</v>
      </c>
      <c r="G651" s="22">
        <v>401</v>
      </c>
      <c r="H651" s="23">
        <v>2375829.7675000001</v>
      </c>
      <c r="I651" s="116">
        <v>4.4581255600000001E-2</v>
      </c>
      <c r="J651" s="116">
        <v>3.3132530100000002E-2</v>
      </c>
      <c r="K651" s="116">
        <v>1.1081565200000001E-2</v>
      </c>
      <c r="L651" s="116">
        <v>0.19103755980000001</v>
      </c>
      <c r="M651" s="116">
        <v>0.16909620989999999</v>
      </c>
      <c r="N651" s="116">
        <v>1.8767788000000001E-2</v>
      </c>
      <c r="O651" s="24">
        <v>-2.0758030000000002E-3</v>
      </c>
      <c r="P651" s="24">
        <v>2.3025248200000001E-2</v>
      </c>
      <c r="Q651" s="24">
        <v>6.3813100000000001E-5</v>
      </c>
      <c r="R651" s="24">
        <v>3.5436320000000002E-4</v>
      </c>
    </row>
    <row r="652" spans="1:18" ht="22.5" x14ac:dyDescent="0.2">
      <c r="A652" s="13" t="s">
        <v>631</v>
      </c>
      <c r="B652" s="11" t="str">
        <f>VLOOKUP(A652,[2]Feuil1!$A$4:$B$2591,2,FALSE)</f>
        <v>Endoprothèses vasculaires sans infarctus du myocarde, très courte durée</v>
      </c>
      <c r="C652" s="22">
        <v>5788</v>
      </c>
      <c r="D652" s="23">
        <v>7773727.1339999996</v>
      </c>
      <c r="E652" s="22">
        <v>7021</v>
      </c>
      <c r="F652" s="23">
        <v>9440109.1754999999</v>
      </c>
      <c r="G652" s="22">
        <v>8182</v>
      </c>
      <c r="H652" s="23">
        <v>10992639.684</v>
      </c>
      <c r="I652" s="116">
        <v>0.21436075809999999</v>
      </c>
      <c r="J652" s="116">
        <v>0.21302695229999999</v>
      </c>
      <c r="K652" s="116">
        <v>1.0995681E-3</v>
      </c>
      <c r="L652" s="116">
        <v>0.16446107560000001</v>
      </c>
      <c r="M652" s="116">
        <v>0.16536105970000001</v>
      </c>
      <c r="N652" s="116">
        <v>-7.7227899999999996E-4</v>
      </c>
      <c r="O652" s="24">
        <v>-4.1551840999999999E-2</v>
      </c>
      <c r="P652" s="24">
        <v>9.3807127899999995E-2</v>
      </c>
      <c r="Q652" s="24">
        <v>1.3020410999999999E-3</v>
      </c>
      <c r="R652" s="24">
        <v>1.63959E-3</v>
      </c>
    </row>
    <row r="653" spans="1:18" ht="22.5" x14ac:dyDescent="0.2">
      <c r="A653" s="13" t="s">
        <v>632</v>
      </c>
      <c r="B653" s="11" t="str">
        <f>VLOOKUP(A653,[2]Feuil1!$A$4:$B$2591,2,FALSE)</f>
        <v>Actes diagnostiques par voie vasculaire, niveau 1</v>
      </c>
      <c r="C653" s="22">
        <v>62155</v>
      </c>
      <c r="D653" s="23">
        <v>60699331.675999999</v>
      </c>
      <c r="E653" s="22">
        <v>58738</v>
      </c>
      <c r="F653" s="23">
        <v>57358182.200999998</v>
      </c>
      <c r="G653" s="22">
        <v>56180</v>
      </c>
      <c r="H653" s="23">
        <v>54835502.840000004</v>
      </c>
      <c r="I653" s="116">
        <v>-5.5044255E-2</v>
      </c>
      <c r="J653" s="116">
        <v>-5.4975465000000001E-2</v>
      </c>
      <c r="K653" s="116">
        <v>-7.2792000000000004E-5</v>
      </c>
      <c r="L653" s="116">
        <v>-4.3981159999999998E-2</v>
      </c>
      <c r="M653" s="116">
        <v>-4.3549321000000002E-2</v>
      </c>
      <c r="N653" s="116">
        <v>-4.5150099999999999E-4</v>
      </c>
      <c r="O653" s="24">
        <v>9.1550051899999998E-2</v>
      </c>
      <c r="P653" s="24">
        <v>-0.152425543</v>
      </c>
      <c r="Q653" s="24">
        <v>8.9401940000000003E-3</v>
      </c>
      <c r="R653" s="24">
        <v>8.1789037000000002E-3</v>
      </c>
    </row>
    <row r="654" spans="1:18" ht="22.5" x14ac:dyDescent="0.2">
      <c r="A654" s="13" t="s">
        <v>633</v>
      </c>
      <c r="B654" s="11" t="str">
        <f>VLOOKUP(A654,[2]Feuil1!$A$4:$B$2591,2,FALSE)</f>
        <v>Actes diagnostiques par voie vasculaire, niveau 2</v>
      </c>
      <c r="C654" s="22">
        <v>6247</v>
      </c>
      <c r="D654" s="23">
        <v>9819578.7759000007</v>
      </c>
      <c r="E654" s="22">
        <v>6355</v>
      </c>
      <c r="F654" s="23">
        <v>10037106.763</v>
      </c>
      <c r="G654" s="22">
        <v>6322</v>
      </c>
      <c r="H654" s="23">
        <v>9950858.3178000003</v>
      </c>
      <c r="I654" s="116">
        <v>2.2152476399999999E-2</v>
      </c>
      <c r="J654" s="116">
        <v>1.7288298399999999E-2</v>
      </c>
      <c r="K654" s="116">
        <v>4.7815137999999997E-3</v>
      </c>
      <c r="L654" s="116">
        <v>-8.5929590000000007E-3</v>
      </c>
      <c r="M654" s="116">
        <v>-5.1927620000000001E-3</v>
      </c>
      <c r="N654" s="116">
        <v>-3.4179459999999998E-3</v>
      </c>
      <c r="O654" s="24">
        <v>1.1810601000000001E-3</v>
      </c>
      <c r="P654" s="24">
        <v>-5.2113109999999997E-3</v>
      </c>
      <c r="Q654" s="24">
        <v>1.0060503E-3</v>
      </c>
      <c r="R654" s="24">
        <v>1.4842047000000001E-3</v>
      </c>
    </row>
    <row r="655" spans="1:18" ht="22.5" x14ac:dyDescent="0.2">
      <c r="A655" s="13" t="s">
        <v>634</v>
      </c>
      <c r="B655" s="11" t="str">
        <f>VLOOKUP(A655,[2]Feuil1!$A$4:$B$2591,2,FALSE)</f>
        <v>Actes diagnostiques par voie vasculaire, niveau 3</v>
      </c>
      <c r="C655" s="22">
        <v>940</v>
      </c>
      <c r="D655" s="23">
        <v>2108936.8182000001</v>
      </c>
      <c r="E655" s="22">
        <v>921</v>
      </c>
      <c r="F655" s="23">
        <v>2058038.7261999999</v>
      </c>
      <c r="G655" s="22">
        <v>1007</v>
      </c>
      <c r="H655" s="23">
        <v>2246095.5474</v>
      </c>
      <c r="I655" s="116">
        <v>-2.4134479E-2</v>
      </c>
      <c r="J655" s="116">
        <v>-2.0212766E-2</v>
      </c>
      <c r="K655" s="116">
        <v>-4.002617E-3</v>
      </c>
      <c r="L655" s="116">
        <v>9.1376716499999996E-2</v>
      </c>
      <c r="M655" s="116">
        <v>9.3376764400000006E-2</v>
      </c>
      <c r="N655" s="116">
        <v>-1.8292390000000001E-3</v>
      </c>
      <c r="O655" s="24">
        <v>-3.0779140000000002E-3</v>
      </c>
      <c r="P655" s="24">
        <v>1.1362784900000001E-2</v>
      </c>
      <c r="Q655" s="24">
        <v>1.6024879999999999E-4</v>
      </c>
      <c r="R655" s="24">
        <v>3.3501290000000002E-4</v>
      </c>
    </row>
    <row r="656" spans="1:18" ht="22.5" x14ac:dyDescent="0.2">
      <c r="A656" s="13" t="s">
        <v>635</v>
      </c>
      <c r="B656" s="11" t="str">
        <f>VLOOKUP(A656,[2]Feuil1!$A$4:$B$2591,2,FALSE)</f>
        <v>Actes diagnostiques par voie vasculaire, niveau 4</v>
      </c>
      <c r="C656" s="22">
        <v>209</v>
      </c>
      <c r="D656" s="23">
        <v>585222.13159999996</v>
      </c>
      <c r="E656" s="22">
        <v>187</v>
      </c>
      <c r="F656" s="23">
        <v>545981.47169999999</v>
      </c>
      <c r="G656" s="22">
        <v>198</v>
      </c>
      <c r="H656" s="23">
        <v>593397.52919999999</v>
      </c>
      <c r="I656" s="116">
        <v>-6.7052589999999995E-2</v>
      </c>
      <c r="J656" s="116">
        <v>-0.105263158</v>
      </c>
      <c r="K656" s="116">
        <v>4.2705928300000001E-2</v>
      </c>
      <c r="L656" s="116">
        <v>8.68455432E-2</v>
      </c>
      <c r="M656" s="116">
        <v>5.8823529399999998E-2</v>
      </c>
      <c r="N656" s="116">
        <v>2.6465235300000001E-2</v>
      </c>
      <c r="O656" s="24">
        <v>-3.9368699999999999E-4</v>
      </c>
      <c r="P656" s="24">
        <v>2.8649769999999999E-3</v>
      </c>
      <c r="Q656" s="24">
        <v>3.1508699999999999E-5</v>
      </c>
      <c r="R656" s="24">
        <v>8.8507300000000006E-5</v>
      </c>
    </row>
    <row r="657" spans="1:18" ht="22.5" x14ac:dyDescent="0.2">
      <c r="A657" s="13" t="s">
        <v>636</v>
      </c>
      <c r="B657" s="11" t="str">
        <f>VLOOKUP(A657,[2]Feuil1!$A$4:$B$2591,2,FALSE)</f>
        <v>Actes diagnostiques par voie vasculaire, en ambulatoire</v>
      </c>
      <c r="C657" s="22">
        <v>10836</v>
      </c>
      <c r="D657" s="23">
        <v>9013532.0544000007</v>
      </c>
      <c r="E657" s="22">
        <v>12524</v>
      </c>
      <c r="F657" s="23">
        <v>10417611.465</v>
      </c>
      <c r="G657" s="22">
        <v>13332</v>
      </c>
      <c r="H657" s="23">
        <v>11062546.683</v>
      </c>
      <c r="I657" s="116">
        <v>0.15577460670000001</v>
      </c>
      <c r="J657" s="116">
        <v>0.15577703949999999</v>
      </c>
      <c r="K657" s="116">
        <v>-2.1049169999999998E-6</v>
      </c>
      <c r="L657" s="116">
        <v>6.1908165899999999E-2</v>
      </c>
      <c r="M657" s="116">
        <v>6.4516129000000005E-2</v>
      </c>
      <c r="N657" s="116">
        <v>-2.4499050000000001E-3</v>
      </c>
      <c r="O657" s="24">
        <v>-2.8918077E-2</v>
      </c>
      <c r="P657" s="24">
        <v>3.8968329599999997E-2</v>
      </c>
      <c r="Q657" s="24">
        <v>2.1215854000000002E-3</v>
      </c>
      <c r="R657" s="24">
        <v>1.6500168999999999E-3</v>
      </c>
    </row>
    <row r="658" spans="1:18" ht="33.75" x14ac:dyDescent="0.2">
      <c r="A658" s="13" t="s">
        <v>637</v>
      </c>
      <c r="B658" s="11" t="str">
        <f>VLOOKUP(A658,[2]Feuil1!$A$4:$B$2591,2,FALSE)</f>
        <v>Actes thérapeutiques par voie vasculaire sauf endoprothèses, âge inférieur à 18 ans, niveau 1</v>
      </c>
      <c r="C658" s="22">
        <v>118</v>
      </c>
      <c r="D658" s="23">
        <v>271899.92700000003</v>
      </c>
      <c r="E658" s="22">
        <v>97</v>
      </c>
      <c r="F658" s="23">
        <v>222062.633</v>
      </c>
      <c r="G658" s="22">
        <v>111</v>
      </c>
      <c r="H658" s="23">
        <v>253288.12340000001</v>
      </c>
      <c r="I658" s="116">
        <v>-0.18329278199999999</v>
      </c>
      <c r="J658" s="116">
        <v>-0.17796610199999999</v>
      </c>
      <c r="K658" s="116">
        <v>-6.479879E-3</v>
      </c>
      <c r="L658" s="116">
        <v>0.1406156902</v>
      </c>
      <c r="M658" s="116">
        <v>0.1443298969</v>
      </c>
      <c r="N658" s="116">
        <v>-3.2457480000000001E-3</v>
      </c>
      <c r="O658" s="24">
        <v>-5.0105600000000005E-4</v>
      </c>
      <c r="P658" s="24">
        <v>1.8867091999999999E-3</v>
      </c>
      <c r="Q658" s="24">
        <v>1.7663999999999999E-5</v>
      </c>
      <c r="R658" s="24">
        <v>3.7778799999999998E-5</v>
      </c>
    </row>
    <row r="659" spans="1:18" ht="33.75" x14ac:dyDescent="0.2">
      <c r="A659" s="13" t="s">
        <v>638</v>
      </c>
      <c r="B659" s="11" t="str">
        <f>VLOOKUP(A659,[2]Feuil1!$A$4:$B$2591,2,FALSE)</f>
        <v>Actes thérapeutiques par voie vasculaire sauf endoprothèses, âge inférieur à 18 ans, niveau 2</v>
      </c>
      <c r="C659" s="22">
        <v>3</v>
      </c>
      <c r="D659" s="23">
        <v>12164.36</v>
      </c>
      <c r="E659" s="22">
        <v>1</v>
      </c>
      <c r="F659" s="23">
        <v>3874</v>
      </c>
      <c r="G659" s="22">
        <v>3</v>
      </c>
      <c r="H659" s="23">
        <v>12164.36</v>
      </c>
      <c r="I659" s="116">
        <v>-0.68152866199999995</v>
      </c>
      <c r="J659" s="116">
        <v>-0.66666666699999999</v>
      </c>
      <c r="K659" s="116">
        <v>-4.4585987000000001E-2</v>
      </c>
      <c r="L659" s="116">
        <v>2.14</v>
      </c>
      <c r="M659" s="116">
        <v>2</v>
      </c>
      <c r="N659" s="116">
        <v>4.6666666699999998E-2</v>
      </c>
      <c r="O659" s="24">
        <v>-7.1579E-5</v>
      </c>
      <c r="P659" s="24">
        <v>5.0092080000000002E-4</v>
      </c>
      <c r="Q659" s="24">
        <v>4.7740445000000002E-7</v>
      </c>
      <c r="R659" s="24">
        <v>1.8143560999999999E-6</v>
      </c>
    </row>
    <row r="660" spans="1:18" ht="33.75" x14ac:dyDescent="0.2">
      <c r="A660" s="13" t="s">
        <v>639</v>
      </c>
      <c r="B660" s="11" t="str">
        <f>VLOOKUP(A660,[2]Feuil1!$A$4:$B$2591,2,FALSE)</f>
        <v>Mise en place de certains accès vasculaires pour des affections de la CMD 05, séjours de moins de 2 jours</v>
      </c>
      <c r="C660" s="22">
        <v>41318</v>
      </c>
      <c r="D660" s="23">
        <v>23321383.228</v>
      </c>
      <c r="E660" s="22">
        <v>42222</v>
      </c>
      <c r="F660" s="23">
        <v>23851068.089000002</v>
      </c>
      <c r="G660" s="22">
        <v>41563</v>
      </c>
      <c r="H660" s="23">
        <v>23492830.259</v>
      </c>
      <c r="I660" s="116">
        <v>2.2712411799999999E-2</v>
      </c>
      <c r="J660" s="116">
        <v>2.1879084199999999E-2</v>
      </c>
      <c r="K660" s="116">
        <v>8.154856E-4</v>
      </c>
      <c r="L660" s="116">
        <v>-1.5019780999999999E-2</v>
      </c>
      <c r="M660" s="116">
        <v>-1.5607977E-2</v>
      </c>
      <c r="N660" s="116">
        <v>5.9752160000000004E-4</v>
      </c>
      <c r="O660" s="24">
        <v>2.3585412100000001E-2</v>
      </c>
      <c r="P660" s="24">
        <v>-2.1645476E-2</v>
      </c>
      <c r="Q660" s="24">
        <v>6.6141204000000004E-3</v>
      </c>
      <c r="R660" s="24">
        <v>3.5040364E-3</v>
      </c>
    </row>
    <row r="661" spans="1:18" ht="33.75" x14ac:dyDescent="0.2">
      <c r="A661" s="13" t="s">
        <v>640</v>
      </c>
      <c r="B661" s="11" t="str">
        <f>VLOOKUP(A661,[2]Feuil1!$A$4:$B$2591,2,FALSE)</f>
        <v>Surveillances de greffes de coeur avec acte diagnostique par voie vasculaire, niveau 1</v>
      </c>
      <c r="C661" s="22">
        <v>6</v>
      </c>
      <c r="D661" s="23">
        <v>6951.0275000000001</v>
      </c>
      <c r="E661" s="22">
        <v>8</v>
      </c>
      <c r="F661" s="23">
        <v>9140.3274999999994</v>
      </c>
      <c r="G661" s="22">
        <v>8</v>
      </c>
      <c r="H661" s="23">
        <v>8987.0764999999992</v>
      </c>
      <c r="I661" s="116">
        <v>0.31496062990000001</v>
      </c>
      <c r="J661" s="116">
        <v>0.33333333329999998</v>
      </c>
      <c r="K661" s="116">
        <v>-1.3779527999999999E-2</v>
      </c>
      <c r="L661" s="116">
        <v>-1.6766467E-2</v>
      </c>
      <c r="M661" s="116">
        <v>0</v>
      </c>
      <c r="N661" s="116">
        <v>-1.6766467E-2</v>
      </c>
      <c r="O661" s="24">
        <v>0</v>
      </c>
      <c r="P661" s="24">
        <v>-9.2597450000000002E-6</v>
      </c>
      <c r="Q661" s="24">
        <v>1.2730785000000001E-6</v>
      </c>
      <c r="R661" s="24">
        <v>1.3404532999999999E-6</v>
      </c>
    </row>
    <row r="662" spans="1:18" ht="33.75" x14ac:dyDescent="0.2">
      <c r="A662" s="13" t="s">
        <v>641</v>
      </c>
      <c r="B662" s="11" t="str">
        <f>VLOOKUP(A662,[2]Feuil1!$A$4:$B$2591,2,FALSE)</f>
        <v>Surveillances de greffes de coeur avec acte diagnostique par voie vasculaire, en ambulatoire</v>
      </c>
      <c r="C662" s="22">
        <v>5</v>
      </c>
      <c r="D662" s="23">
        <v>4858.6031999999996</v>
      </c>
      <c r="E662" s="22">
        <v>5</v>
      </c>
      <c r="F662" s="23">
        <v>4794.1899000000003</v>
      </c>
      <c r="G662" s="22">
        <v>4</v>
      </c>
      <c r="H662" s="23">
        <v>3680.76</v>
      </c>
      <c r="I662" s="116">
        <v>-1.3257576E-2</v>
      </c>
      <c r="J662" s="116">
        <v>0</v>
      </c>
      <c r="K662" s="116">
        <v>-1.3257576E-2</v>
      </c>
      <c r="L662" s="116">
        <v>-0.23224568100000001</v>
      </c>
      <c r="M662" s="116">
        <v>-0.2</v>
      </c>
      <c r="N662" s="116">
        <v>-4.0307101999999997E-2</v>
      </c>
      <c r="O662" s="24">
        <v>3.5789700000000001E-5</v>
      </c>
      <c r="P662" s="24">
        <v>-6.7275999999999998E-5</v>
      </c>
      <c r="Q662" s="24">
        <v>6.3653925999999997E-7</v>
      </c>
      <c r="R662" s="24">
        <v>5.48998E-7</v>
      </c>
    </row>
    <row r="663" spans="1:18" ht="33.75" x14ac:dyDescent="0.2">
      <c r="A663" s="13" t="s">
        <v>642</v>
      </c>
      <c r="B663" s="11" t="str">
        <f>VLOOKUP(A663,[2]Feuil1!$A$4:$B$2591,2,FALSE)</f>
        <v>Affections cardiovasculaires sans acte opératoire de la CMD 05, avec anesthésie, en ambulatoire</v>
      </c>
      <c r="C663" s="22">
        <v>11983</v>
      </c>
      <c r="D663" s="23">
        <v>4872450.9758000001</v>
      </c>
      <c r="E663" s="22">
        <v>12454</v>
      </c>
      <c r="F663" s="23">
        <v>5056368.5366000002</v>
      </c>
      <c r="G663" s="22">
        <v>12974</v>
      </c>
      <c r="H663" s="23">
        <v>5260990.5464000003</v>
      </c>
      <c r="I663" s="116">
        <v>3.7746415899999997E-2</v>
      </c>
      <c r="J663" s="116">
        <v>3.9305683100000002E-2</v>
      </c>
      <c r="K663" s="116">
        <v>-1.500297E-3</v>
      </c>
      <c r="L663" s="116">
        <v>4.0468175600000003E-2</v>
      </c>
      <c r="M663" s="116">
        <v>4.17536534E-2</v>
      </c>
      <c r="N663" s="116">
        <v>-1.233956E-3</v>
      </c>
      <c r="O663" s="24">
        <v>-1.8610643999999999E-2</v>
      </c>
      <c r="P663" s="24">
        <v>1.2363688100000001E-2</v>
      </c>
      <c r="Q663" s="24">
        <v>2.0646151000000001E-3</v>
      </c>
      <c r="R663" s="24">
        <v>7.8469480000000001E-4</v>
      </c>
    </row>
    <row r="664" spans="1:18" ht="22.5" x14ac:dyDescent="0.2">
      <c r="A664" s="13" t="s">
        <v>643</v>
      </c>
      <c r="B664" s="11" t="str">
        <f>VLOOKUP(A664,[2]Feuil1!$A$4:$B$2591,2,FALSE)</f>
        <v>Varices avec acte autre que ligature et éveinage, en ambulatoire</v>
      </c>
      <c r="C664" s="22">
        <v>261</v>
      </c>
      <c r="D664" s="23">
        <v>75242.949600000007</v>
      </c>
      <c r="E664" s="22">
        <v>217</v>
      </c>
      <c r="F664" s="23">
        <v>62716.836000000003</v>
      </c>
      <c r="G664" s="22">
        <v>133</v>
      </c>
      <c r="H664" s="23">
        <v>38415.140399999997</v>
      </c>
      <c r="I664" s="116">
        <v>-0.16647557900000001</v>
      </c>
      <c r="J664" s="116">
        <v>-0.16858237500000001</v>
      </c>
      <c r="K664" s="116">
        <v>2.5339809999999998E-3</v>
      </c>
      <c r="L664" s="116">
        <v>-0.38748280600000001</v>
      </c>
      <c r="M664" s="116">
        <v>-0.38709677399999998</v>
      </c>
      <c r="N664" s="116">
        <v>-6.2984100000000002E-4</v>
      </c>
      <c r="O664" s="24">
        <v>3.0063348000000001E-3</v>
      </c>
      <c r="P664" s="24">
        <v>-1.468359E-3</v>
      </c>
      <c r="Q664" s="24">
        <v>2.1164900000000001E-5</v>
      </c>
      <c r="R664" s="24">
        <v>5.7297502000000004E-6</v>
      </c>
    </row>
    <row r="665" spans="1:18" ht="22.5" x14ac:dyDescent="0.2">
      <c r="A665" s="13" t="s">
        <v>644</v>
      </c>
      <c r="B665" s="11" t="str">
        <f>VLOOKUP(A665,[2]Feuil1!$A$4:$B$2591,2,FALSE)</f>
        <v>Traitements majeurs de troubles du rythme par voie vasculaire, niveau 1</v>
      </c>
      <c r="C665" s="22">
        <v>2522</v>
      </c>
      <c r="D665" s="23">
        <v>14979318.757999999</v>
      </c>
      <c r="E665" s="22">
        <v>3108</v>
      </c>
      <c r="F665" s="23">
        <v>18417504.835999999</v>
      </c>
      <c r="G665" s="22">
        <v>3671</v>
      </c>
      <c r="H665" s="23">
        <v>21727446.416999999</v>
      </c>
      <c r="I665" s="116">
        <v>0.22952886810000001</v>
      </c>
      <c r="J665" s="116">
        <v>0.2323552736</v>
      </c>
      <c r="K665" s="116">
        <v>-2.2934990000000001E-3</v>
      </c>
      <c r="L665" s="116">
        <v>0.1797171555</v>
      </c>
      <c r="M665" s="116">
        <v>0.1811454311</v>
      </c>
      <c r="N665" s="116">
        <v>-1.209229E-3</v>
      </c>
      <c r="O665" s="24">
        <v>-2.0149601E-2</v>
      </c>
      <c r="P665" s="24">
        <v>0.19999356630000001</v>
      </c>
      <c r="Q665" s="24">
        <v>5.8418390000000004E-4</v>
      </c>
      <c r="R665" s="24">
        <v>3.2407233000000001E-3</v>
      </c>
    </row>
    <row r="666" spans="1:18" ht="22.5" x14ac:dyDescent="0.2">
      <c r="A666" s="13" t="s">
        <v>645</v>
      </c>
      <c r="B666" s="11" t="str">
        <f>VLOOKUP(A666,[2]Feuil1!$A$4:$B$2591,2,FALSE)</f>
        <v>Traitements majeurs de troubles du rythme par voie vasculaire, niveau 2</v>
      </c>
      <c r="C666" s="22">
        <v>593</v>
      </c>
      <c r="D666" s="23">
        <v>4629240.1611000001</v>
      </c>
      <c r="E666" s="22">
        <v>656</v>
      </c>
      <c r="F666" s="23">
        <v>5131304.4133000001</v>
      </c>
      <c r="G666" s="22">
        <v>769</v>
      </c>
      <c r="H666" s="23">
        <v>6013845.1124999998</v>
      </c>
      <c r="I666" s="116">
        <v>0.10845500230000001</v>
      </c>
      <c r="J666" s="116">
        <v>0.1062394604</v>
      </c>
      <c r="K666" s="116">
        <v>2.0027688000000001E-3</v>
      </c>
      <c r="L666" s="116">
        <v>0.17199149150000001</v>
      </c>
      <c r="M666" s="116">
        <v>0.17225609759999999</v>
      </c>
      <c r="N666" s="116">
        <v>-2.2572400000000001E-4</v>
      </c>
      <c r="O666" s="24">
        <v>-4.0442359999999997E-3</v>
      </c>
      <c r="P666" s="24">
        <v>5.33249477E-2</v>
      </c>
      <c r="Q666" s="24">
        <v>1.2237470000000001E-4</v>
      </c>
      <c r="R666" s="24">
        <v>8.9698570000000001E-4</v>
      </c>
    </row>
    <row r="667" spans="1:18" ht="22.5" x14ac:dyDescent="0.2">
      <c r="A667" s="13" t="s">
        <v>646</v>
      </c>
      <c r="B667" s="11" t="str">
        <f>VLOOKUP(A667,[2]Feuil1!$A$4:$B$2591,2,FALSE)</f>
        <v>Traitements majeurs de troubles du rythme par voie vasculaire, niveau 3</v>
      </c>
      <c r="C667" s="22">
        <v>44</v>
      </c>
      <c r="D667" s="23">
        <v>561182.94929999998</v>
      </c>
      <c r="E667" s="22">
        <v>55</v>
      </c>
      <c r="F667" s="23">
        <v>625585.00760000001</v>
      </c>
      <c r="G667" s="22">
        <v>64</v>
      </c>
      <c r="H667" s="23">
        <v>709252.89870000002</v>
      </c>
      <c r="I667" s="116">
        <v>0.1147612528</v>
      </c>
      <c r="J667" s="116">
        <v>0.25</v>
      </c>
      <c r="K667" s="116">
        <v>-0.108190998</v>
      </c>
      <c r="L667" s="116">
        <v>0.13374344029999999</v>
      </c>
      <c r="M667" s="116">
        <v>0.1636363636</v>
      </c>
      <c r="N667" s="116">
        <v>-2.5689231E-2</v>
      </c>
      <c r="O667" s="24">
        <v>-3.2210700000000002E-4</v>
      </c>
      <c r="P667" s="24">
        <v>5.0553882999999997E-3</v>
      </c>
      <c r="Q667" s="24">
        <v>1.0184600000000001E-5</v>
      </c>
      <c r="R667" s="24">
        <v>1.057875E-4</v>
      </c>
    </row>
    <row r="668" spans="1:18" ht="22.5" x14ac:dyDescent="0.2">
      <c r="A668" s="13" t="s">
        <v>647</v>
      </c>
      <c r="B668" s="11" t="str">
        <f>VLOOKUP(A668,[2]Feuil1!$A$4:$B$2591,2,FALSE)</f>
        <v>Traitements majeurs de troubles du rythme par voie vasculaire, niveau 4</v>
      </c>
      <c r="C668" s="22">
        <v>10</v>
      </c>
      <c r="D668" s="23">
        <v>151648.00690000001</v>
      </c>
      <c r="E668" s="22">
        <v>12</v>
      </c>
      <c r="F668" s="23">
        <v>181353.78690000001</v>
      </c>
      <c r="G668" s="22">
        <v>12</v>
      </c>
      <c r="H668" s="23">
        <v>179274.3823</v>
      </c>
      <c r="I668" s="116">
        <v>0.19588638589999999</v>
      </c>
      <c r="J668" s="116">
        <v>0.2</v>
      </c>
      <c r="K668" s="116">
        <v>-3.4280119999999998E-3</v>
      </c>
      <c r="L668" s="116">
        <v>-1.1466011E-2</v>
      </c>
      <c r="M668" s="116">
        <v>0</v>
      </c>
      <c r="N668" s="116">
        <v>-1.1466011E-2</v>
      </c>
      <c r="O668" s="24">
        <v>0</v>
      </c>
      <c r="P668" s="24">
        <v>-1.25642E-4</v>
      </c>
      <c r="Q668" s="24">
        <v>1.9096178000000001E-6</v>
      </c>
      <c r="R668" s="24">
        <v>2.67394E-5</v>
      </c>
    </row>
    <row r="669" spans="1:18" ht="22.5" x14ac:dyDescent="0.2">
      <c r="A669" s="13" t="s">
        <v>648</v>
      </c>
      <c r="B669" s="11" t="str">
        <f>VLOOKUP(A669,[2]Feuil1!$A$4:$B$2591,2,FALSE)</f>
        <v>Autres traitements de troubles du rythme par voie vasculaire, niveau 1</v>
      </c>
      <c r="C669" s="22">
        <v>5696</v>
      </c>
      <c r="D669" s="23">
        <v>13662587.800000001</v>
      </c>
      <c r="E669" s="22">
        <v>5876</v>
      </c>
      <c r="F669" s="23">
        <v>14104324.998</v>
      </c>
      <c r="G669" s="22">
        <v>5796</v>
      </c>
      <c r="H669" s="23">
        <v>13888589.312999999</v>
      </c>
      <c r="I669" s="116">
        <v>3.23318836E-2</v>
      </c>
      <c r="J669" s="116">
        <v>3.1601123600000003E-2</v>
      </c>
      <c r="K669" s="116">
        <v>7.0837449999999996E-4</v>
      </c>
      <c r="L669" s="116">
        <v>-1.5295711E-2</v>
      </c>
      <c r="M669" s="116">
        <v>-1.3614704E-2</v>
      </c>
      <c r="N669" s="116">
        <v>-1.7042100000000001E-3</v>
      </c>
      <c r="O669" s="24">
        <v>2.8631759999999998E-3</v>
      </c>
      <c r="P669" s="24">
        <v>-1.30352E-2</v>
      </c>
      <c r="Q669" s="24">
        <v>9.2234540000000001E-4</v>
      </c>
      <c r="R669" s="24">
        <v>2.0715308000000001E-3</v>
      </c>
    </row>
    <row r="670" spans="1:18" ht="22.5" x14ac:dyDescent="0.2">
      <c r="A670" s="13" t="s">
        <v>649</v>
      </c>
      <c r="B670" s="11" t="str">
        <f>VLOOKUP(A670,[2]Feuil1!$A$4:$B$2591,2,FALSE)</f>
        <v>Autres traitements de troubles du rythme par voie vasculaire, niveau 2</v>
      </c>
      <c r="C670" s="22">
        <v>582</v>
      </c>
      <c r="D670" s="23">
        <v>1949747.9894999999</v>
      </c>
      <c r="E670" s="22">
        <v>584</v>
      </c>
      <c r="F670" s="23">
        <v>1954283.916</v>
      </c>
      <c r="G670" s="22">
        <v>578</v>
      </c>
      <c r="H670" s="23">
        <v>1930500.4417999999</v>
      </c>
      <c r="I670" s="116">
        <v>2.3264167999999998E-3</v>
      </c>
      <c r="J670" s="116">
        <v>3.4364260999999998E-3</v>
      </c>
      <c r="K670" s="116">
        <v>-1.106208E-3</v>
      </c>
      <c r="L670" s="116">
        <v>-1.2169918E-2</v>
      </c>
      <c r="M670" s="116">
        <v>-1.0273973E-2</v>
      </c>
      <c r="N670" s="116">
        <v>-1.9156259999999999E-3</v>
      </c>
      <c r="O670" s="24">
        <v>2.147382E-4</v>
      </c>
      <c r="P670" s="24">
        <v>-1.4370470000000001E-3</v>
      </c>
      <c r="Q670" s="24">
        <v>9.1979900000000003E-5</v>
      </c>
      <c r="R670" s="24">
        <v>2.8794079999999999E-4</v>
      </c>
    </row>
    <row r="671" spans="1:18" ht="22.5" x14ac:dyDescent="0.2">
      <c r="A671" s="13" t="s">
        <v>650</v>
      </c>
      <c r="B671" s="11" t="str">
        <f>VLOOKUP(A671,[2]Feuil1!$A$4:$B$2591,2,FALSE)</f>
        <v>Autres traitements de troubles du rythme par voie vasculaire, niveau 3</v>
      </c>
      <c r="C671" s="22">
        <v>97</v>
      </c>
      <c r="D671" s="23">
        <v>486755.7561</v>
      </c>
      <c r="E671" s="22">
        <v>88</v>
      </c>
      <c r="F671" s="23">
        <v>455939.92719999998</v>
      </c>
      <c r="G671" s="22">
        <v>101</v>
      </c>
      <c r="H671" s="23">
        <v>520304.12809999997</v>
      </c>
      <c r="I671" s="116">
        <v>-6.3308607000000003E-2</v>
      </c>
      <c r="J671" s="116">
        <v>-9.2783505000000002E-2</v>
      </c>
      <c r="K671" s="116">
        <v>3.2489376299999997E-2</v>
      </c>
      <c r="L671" s="116">
        <v>0.14116816069999999</v>
      </c>
      <c r="M671" s="116">
        <v>0.1477272727</v>
      </c>
      <c r="N671" s="116">
        <v>-5.7148700000000004E-3</v>
      </c>
      <c r="O671" s="24">
        <v>-4.6526599999999999E-4</v>
      </c>
      <c r="P671" s="24">
        <v>3.8890191000000001E-3</v>
      </c>
      <c r="Q671" s="24">
        <v>1.6072599999999999E-5</v>
      </c>
      <c r="R671" s="24">
        <v>7.7605099999999993E-5</v>
      </c>
    </row>
    <row r="672" spans="1:18" ht="22.5" x14ac:dyDescent="0.2">
      <c r="A672" s="13" t="s">
        <v>651</v>
      </c>
      <c r="B672" s="11" t="str">
        <f>VLOOKUP(A672,[2]Feuil1!$A$4:$B$2591,2,FALSE)</f>
        <v>Autres traitements de troubles du rythme par voie vasculaire, niveau 4</v>
      </c>
      <c r="C672" s="22">
        <v>23</v>
      </c>
      <c r="D672" s="23">
        <v>150740.88519999999</v>
      </c>
      <c r="E672" s="22">
        <v>18</v>
      </c>
      <c r="F672" s="23">
        <v>116062.80379999999</v>
      </c>
      <c r="G672" s="22">
        <v>27</v>
      </c>
      <c r="H672" s="23">
        <v>176333.56520000001</v>
      </c>
      <c r="I672" s="116">
        <v>-0.23005093400000001</v>
      </c>
      <c r="J672" s="116">
        <v>-0.21739130400000001</v>
      </c>
      <c r="K672" s="116">
        <v>-1.6176192999999998E-2</v>
      </c>
      <c r="L672" s="116">
        <v>0.51929437710000004</v>
      </c>
      <c r="M672" s="116">
        <v>0.5</v>
      </c>
      <c r="N672" s="116">
        <v>1.2862917999999999E-2</v>
      </c>
      <c r="O672" s="24">
        <v>-3.2210700000000002E-4</v>
      </c>
      <c r="P672" s="24">
        <v>3.641685E-3</v>
      </c>
      <c r="Q672" s="24">
        <v>4.2966399999999999E-6</v>
      </c>
      <c r="R672" s="24">
        <v>2.6300800000000001E-5</v>
      </c>
    </row>
    <row r="673" spans="1:18" ht="22.5" x14ac:dyDescent="0.2">
      <c r="A673" s="13" t="s">
        <v>652</v>
      </c>
      <c r="B673" s="11" t="str">
        <f>VLOOKUP(A673,[2]Feuil1!$A$4:$B$2591,2,FALSE)</f>
        <v>Autres traitements de troubles du rythme par voie vasculaire, très courte durée</v>
      </c>
      <c r="C673" s="22">
        <v>1179</v>
      </c>
      <c r="D673" s="23">
        <v>1791892.432</v>
      </c>
      <c r="E673" s="22">
        <v>1229</v>
      </c>
      <c r="F673" s="23">
        <v>1870570.1255999999</v>
      </c>
      <c r="G673" s="22">
        <v>1305</v>
      </c>
      <c r="H673" s="23">
        <v>1985061.4080000001</v>
      </c>
      <c r="I673" s="116">
        <v>4.39075986E-2</v>
      </c>
      <c r="J673" s="116">
        <v>4.2408820999999999E-2</v>
      </c>
      <c r="K673" s="116">
        <v>1.4378021E-3</v>
      </c>
      <c r="L673" s="116">
        <v>6.1206624000000001E-2</v>
      </c>
      <c r="M673" s="116">
        <v>6.1838893399999997E-2</v>
      </c>
      <c r="N673" s="116">
        <v>-5.9544800000000005E-4</v>
      </c>
      <c r="O673" s="24">
        <v>-2.7200169999999999E-3</v>
      </c>
      <c r="P673" s="24">
        <v>6.9178017999999997E-3</v>
      </c>
      <c r="Q673" s="24">
        <v>2.076709E-4</v>
      </c>
      <c r="R673" s="24">
        <v>2.9607869999999999E-4</v>
      </c>
    </row>
    <row r="674" spans="1:18" ht="22.5" x14ac:dyDescent="0.2">
      <c r="A674" s="13" t="s">
        <v>2355</v>
      </c>
      <c r="B674" s="11" t="str">
        <f>VLOOKUP(A674,[2]Feuil1!$A$4:$B$2591,2,FALSE)</f>
        <v>Poses de bioprothèses de valves cardiaques par voie vasculaire, niveau 1</v>
      </c>
      <c r="C674" s="22">
        <v>107</v>
      </c>
      <c r="D674" s="23">
        <v>516913.0295</v>
      </c>
      <c r="E674" s="22">
        <v>110</v>
      </c>
      <c r="F674" s="23">
        <v>534210.94310000003</v>
      </c>
      <c r="G674" s="22">
        <v>134</v>
      </c>
      <c r="H674" s="23">
        <v>643419.82019999996</v>
      </c>
      <c r="I674" s="116">
        <v>3.3463876199999999E-2</v>
      </c>
      <c r="J674" s="116">
        <v>2.8037383200000002E-2</v>
      </c>
      <c r="K674" s="116">
        <v>5.2784976999999999E-3</v>
      </c>
      <c r="L674" s="116">
        <v>0.20443025079999999</v>
      </c>
      <c r="M674" s="116">
        <v>0.21818181819999999</v>
      </c>
      <c r="N674" s="116">
        <v>-1.1288599999999999E-2</v>
      </c>
      <c r="O674" s="24">
        <v>-8.5895299999999997E-4</v>
      </c>
      <c r="P674" s="24">
        <v>6.5986279E-3</v>
      </c>
      <c r="Q674" s="24">
        <v>2.1324100000000001E-5</v>
      </c>
      <c r="R674" s="24">
        <v>9.5968299999999994E-5</v>
      </c>
    </row>
    <row r="675" spans="1:18" ht="22.5" x14ac:dyDescent="0.2">
      <c r="A675" s="13" t="s">
        <v>2356</v>
      </c>
      <c r="B675" s="11" t="str">
        <f>VLOOKUP(A675,[2]Feuil1!$A$4:$B$2591,2,FALSE)</f>
        <v>Poses de bioprothèses de valves cardiaques par voie vasculaire, niveau 2</v>
      </c>
      <c r="C675" s="22">
        <v>291</v>
      </c>
      <c r="D675" s="23">
        <v>1491598.4582</v>
      </c>
      <c r="E675" s="22">
        <v>381</v>
      </c>
      <c r="F675" s="23">
        <v>1956781.1384999999</v>
      </c>
      <c r="G675" s="22">
        <v>601</v>
      </c>
      <c r="H675" s="23">
        <v>3079103.7667</v>
      </c>
      <c r="I675" s="116">
        <v>0.31186857140000002</v>
      </c>
      <c r="J675" s="116">
        <v>0.30927835050000002</v>
      </c>
      <c r="K675" s="116">
        <v>1.9783576999999998E-3</v>
      </c>
      <c r="L675" s="116">
        <v>0.57355552239999996</v>
      </c>
      <c r="M675" s="116">
        <v>0.57742782150000005</v>
      </c>
      <c r="N675" s="116">
        <v>-2.454819E-3</v>
      </c>
      <c r="O675" s="24">
        <v>-7.8737340000000003E-3</v>
      </c>
      <c r="P675" s="24">
        <v>6.7813071500000002E-2</v>
      </c>
      <c r="Q675" s="24">
        <v>9.5639999999999999E-5</v>
      </c>
      <c r="R675" s="24">
        <v>4.5925890000000002E-4</v>
      </c>
    </row>
    <row r="676" spans="1:18" ht="22.5" x14ac:dyDescent="0.2">
      <c r="A676" s="13" t="s">
        <v>2357</v>
      </c>
      <c r="B676" s="11" t="str">
        <f>VLOOKUP(A676,[2]Feuil1!$A$4:$B$2591,2,FALSE)</f>
        <v>Poses de bioprothèses de valves cardiaques par voie vasculaire, niveau 3</v>
      </c>
      <c r="C676" s="22">
        <v>76</v>
      </c>
      <c r="D676" s="23">
        <v>435995.71250000002</v>
      </c>
      <c r="E676" s="22">
        <v>119</v>
      </c>
      <c r="F676" s="23">
        <v>661061.46950000001</v>
      </c>
      <c r="G676" s="22">
        <v>193</v>
      </c>
      <c r="H676" s="23">
        <v>1082256.156</v>
      </c>
      <c r="I676" s="116">
        <v>0.51621094099999998</v>
      </c>
      <c r="J676" s="116">
        <v>0.56578947369999999</v>
      </c>
      <c r="K676" s="116">
        <v>-3.1663601E-2</v>
      </c>
      <c r="L676" s="116">
        <v>0.63714904880000001</v>
      </c>
      <c r="M676" s="116">
        <v>0.62184873949999997</v>
      </c>
      <c r="N676" s="116">
        <v>9.4338695000000007E-3</v>
      </c>
      <c r="O676" s="24">
        <v>-2.6484379999999999E-3</v>
      </c>
      <c r="P676" s="24">
        <v>2.54494605E-2</v>
      </c>
      <c r="Q676" s="24">
        <v>3.0713000000000002E-5</v>
      </c>
      <c r="R676" s="24">
        <v>1.614222E-4</v>
      </c>
    </row>
    <row r="677" spans="1:18" ht="22.5" x14ac:dyDescent="0.2">
      <c r="A677" s="13" t="s">
        <v>2358</v>
      </c>
      <c r="B677" s="11" t="str">
        <f>VLOOKUP(A677,[2]Feuil1!$A$4:$B$2591,2,FALSE)</f>
        <v>Poses de bioprothèses de valves cardiaques par voie vasculaire, niveau 4</v>
      </c>
      <c r="C677" s="22">
        <v>26</v>
      </c>
      <c r="D677" s="23">
        <v>161001.1845</v>
      </c>
      <c r="E677" s="22">
        <v>28</v>
      </c>
      <c r="F677" s="23">
        <v>171291.8585</v>
      </c>
      <c r="G677" s="22">
        <v>44</v>
      </c>
      <c r="H677" s="23">
        <v>270788.31699999998</v>
      </c>
      <c r="I677" s="116">
        <v>6.3916759599999998E-2</v>
      </c>
      <c r="J677" s="116">
        <v>7.6923076899999998E-2</v>
      </c>
      <c r="K677" s="116">
        <v>-1.2077295E-2</v>
      </c>
      <c r="L677" s="116">
        <v>0.58085923859999999</v>
      </c>
      <c r="M677" s="116">
        <v>0.57142857140000003</v>
      </c>
      <c r="N677" s="116">
        <v>6.0013336000000004E-3</v>
      </c>
      <c r="O677" s="24">
        <v>-5.7263500000000005E-4</v>
      </c>
      <c r="P677" s="24">
        <v>6.0117833000000002E-3</v>
      </c>
      <c r="Q677" s="24">
        <v>7.0019318999999999E-6</v>
      </c>
      <c r="R677" s="24">
        <v>4.0389000000000002E-5</v>
      </c>
    </row>
    <row r="678" spans="1:18" ht="33.75" x14ac:dyDescent="0.2">
      <c r="A678" s="13" t="s">
        <v>2359</v>
      </c>
      <c r="B678" s="11" t="str">
        <f>VLOOKUP(A678,[2]Feuil1!$A$4:$B$2591,2,FALSE)</f>
        <v>Actes thérapeutiques par voie vasculaire sur les orifices du coeur, âge supérieur à 17 ans, niveau 1</v>
      </c>
      <c r="C678" s="22">
        <v>318</v>
      </c>
      <c r="D678" s="23">
        <v>631843.58050000004</v>
      </c>
      <c r="E678" s="22">
        <v>371</v>
      </c>
      <c r="F678" s="23">
        <v>743808.06339999998</v>
      </c>
      <c r="G678" s="22">
        <v>351</v>
      </c>
      <c r="H678" s="23">
        <v>697895.20400000003</v>
      </c>
      <c r="I678" s="116">
        <v>0.17720284950000001</v>
      </c>
      <c r="J678" s="116">
        <v>0.16666666669999999</v>
      </c>
      <c r="K678" s="116">
        <v>9.0310139000000008E-3</v>
      </c>
      <c r="L678" s="116">
        <v>-6.1726757E-2</v>
      </c>
      <c r="M678" s="116">
        <v>-5.3908355999999998E-2</v>
      </c>
      <c r="N678" s="116">
        <v>-8.2638940000000008E-3</v>
      </c>
      <c r="O678" s="24">
        <v>7.1579399999999996E-4</v>
      </c>
      <c r="P678" s="24">
        <v>-2.7741509999999999E-3</v>
      </c>
      <c r="Q678" s="24">
        <v>5.5856300000000003E-5</v>
      </c>
      <c r="R678" s="24">
        <v>1.040935E-4</v>
      </c>
    </row>
    <row r="679" spans="1:18" ht="33.75" x14ac:dyDescent="0.2">
      <c r="A679" s="13" t="s">
        <v>2360</v>
      </c>
      <c r="B679" s="11" t="str">
        <f>VLOOKUP(A679,[2]Feuil1!$A$4:$B$2591,2,FALSE)</f>
        <v>Actes thérapeutiques par voie vasculaire sur les orifices du coeur, âge supérieur à 17 ans, niveau 2</v>
      </c>
      <c r="C679" s="22">
        <v>198</v>
      </c>
      <c r="D679" s="23">
        <v>635832.94319999998</v>
      </c>
      <c r="E679" s="22">
        <v>179</v>
      </c>
      <c r="F679" s="23">
        <v>575103.35640000005</v>
      </c>
      <c r="G679" s="22">
        <v>263</v>
      </c>
      <c r="H679" s="23">
        <v>845166.00060000003</v>
      </c>
      <c r="I679" s="116">
        <v>-9.5511860000000004E-2</v>
      </c>
      <c r="J679" s="116">
        <v>-9.5959595999999994E-2</v>
      </c>
      <c r="K679" s="116">
        <v>4.9526140000000001E-4</v>
      </c>
      <c r="L679" s="116">
        <v>0.46958975489999999</v>
      </c>
      <c r="M679" s="116">
        <v>0.46927374300000002</v>
      </c>
      <c r="N679" s="116">
        <v>2.1508040000000001E-4</v>
      </c>
      <c r="O679" s="24">
        <v>-3.0063350000000002E-3</v>
      </c>
      <c r="P679" s="24">
        <v>1.6317747600000002E-2</v>
      </c>
      <c r="Q679" s="24">
        <v>4.18525E-5</v>
      </c>
      <c r="R679" s="24">
        <v>1.2605940000000001E-4</v>
      </c>
    </row>
    <row r="680" spans="1:18" ht="33.75" x14ac:dyDescent="0.2">
      <c r="A680" s="13" t="s">
        <v>2361</v>
      </c>
      <c r="B680" s="11" t="str">
        <f>VLOOKUP(A680,[2]Feuil1!$A$4:$B$2591,2,FALSE)</f>
        <v>Actes thérapeutiques par voie vasculaire sur les orifices du coeur, âge supérieur à 17 ans, niveau 3</v>
      </c>
      <c r="C680" s="22">
        <v>44</v>
      </c>
      <c r="D680" s="23">
        <v>224950.65919999999</v>
      </c>
      <c r="E680" s="22">
        <v>63</v>
      </c>
      <c r="F680" s="23">
        <v>301682.56760000001</v>
      </c>
      <c r="G680" s="22">
        <v>89</v>
      </c>
      <c r="H680" s="23">
        <v>440048.5012</v>
      </c>
      <c r="I680" s="116">
        <v>0.34110550589999999</v>
      </c>
      <c r="J680" s="116">
        <v>0.43181818179999998</v>
      </c>
      <c r="K680" s="116">
        <v>-6.3354885E-2</v>
      </c>
      <c r="L680" s="116">
        <v>0.4586474277</v>
      </c>
      <c r="M680" s="116">
        <v>0.41269841270000002</v>
      </c>
      <c r="N680" s="116">
        <v>3.2525707199999997E-2</v>
      </c>
      <c r="O680" s="24">
        <v>-9.3053199999999997E-4</v>
      </c>
      <c r="P680" s="24">
        <v>8.360358E-3</v>
      </c>
      <c r="Q680" s="24">
        <v>1.4163E-5</v>
      </c>
      <c r="R680" s="24">
        <v>6.5634699999999997E-5</v>
      </c>
    </row>
    <row r="681" spans="1:18" ht="33.75" x14ac:dyDescent="0.2">
      <c r="A681" s="13" t="s">
        <v>2362</v>
      </c>
      <c r="B681" s="11" t="str">
        <f>VLOOKUP(A681,[2]Feuil1!$A$4:$B$2591,2,FALSE)</f>
        <v>Actes thérapeutiques par voie vasculaire sur les orifices du coeur, âge supérieur à 17 ans, niveau 4</v>
      </c>
      <c r="C681" s="22">
        <v>24</v>
      </c>
      <c r="D681" s="23">
        <v>147867.628</v>
      </c>
      <c r="E681" s="22">
        <v>17</v>
      </c>
      <c r="F681" s="23">
        <v>105663.235</v>
      </c>
      <c r="G681" s="22">
        <v>23</v>
      </c>
      <c r="H681" s="23">
        <v>141777.52799999999</v>
      </c>
      <c r="I681" s="116">
        <v>-0.28542009899999998</v>
      </c>
      <c r="J681" s="116">
        <v>-0.29166666699999999</v>
      </c>
      <c r="K681" s="116">
        <v>8.8186840000000002E-3</v>
      </c>
      <c r="L681" s="116">
        <v>0.34178674349999999</v>
      </c>
      <c r="M681" s="116">
        <v>0.35294117650000001</v>
      </c>
      <c r="N681" s="116">
        <v>-8.2445810000000008E-3</v>
      </c>
      <c r="O681" s="24">
        <v>-2.1473799999999999E-4</v>
      </c>
      <c r="P681" s="24">
        <v>2.1821008E-3</v>
      </c>
      <c r="Q681" s="24">
        <v>3.6601007999999998E-6</v>
      </c>
      <c r="R681" s="24">
        <v>2.1146599999999998E-5</v>
      </c>
    </row>
    <row r="682" spans="1:18" ht="45" x14ac:dyDescent="0.2">
      <c r="A682" s="13" t="s">
        <v>2363</v>
      </c>
      <c r="B682" s="11" t="str">
        <f>VLOOKUP(A682,[2]Feuil1!$A$4:$B$2591,2,FALSE)</f>
        <v>Ablations, repositionnements et poses de sondes cardiaques supplémentaires par voie vasculaire, âge supérieur à 17 ans, niveau 1</v>
      </c>
      <c r="C682" s="22">
        <v>602</v>
      </c>
      <c r="D682" s="23">
        <v>896295.78890000004</v>
      </c>
      <c r="E682" s="22">
        <v>586</v>
      </c>
      <c r="F682" s="23">
        <v>867421.65949999995</v>
      </c>
      <c r="G682" s="22">
        <v>600</v>
      </c>
      <c r="H682" s="23">
        <v>893235.96499999997</v>
      </c>
      <c r="I682" s="116">
        <v>-3.2214956000000003E-2</v>
      </c>
      <c r="J682" s="116">
        <v>-2.6578073000000001E-2</v>
      </c>
      <c r="K682" s="116">
        <v>-5.790791E-3</v>
      </c>
      <c r="L682" s="116">
        <v>2.9759812E-2</v>
      </c>
      <c r="M682" s="116">
        <v>2.3890785000000001E-2</v>
      </c>
      <c r="N682" s="116">
        <v>5.7320829999999998E-3</v>
      </c>
      <c r="O682" s="24">
        <v>-5.0105600000000005E-4</v>
      </c>
      <c r="P682" s="24">
        <v>1.5597541E-3</v>
      </c>
      <c r="Q682" s="24">
        <v>9.5480899999999996E-5</v>
      </c>
      <c r="R682" s="24">
        <v>1.3322919999999999E-4</v>
      </c>
    </row>
    <row r="683" spans="1:18" ht="45" x14ac:dyDescent="0.2">
      <c r="A683" s="13" t="s">
        <v>2364</v>
      </c>
      <c r="B683" s="11" t="str">
        <f>VLOOKUP(A683,[2]Feuil1!$A$4:$B$2591,2,FALSE)</f>
        <v>Ablations, repositionnements et poses de sondes cardiaques supplémentaires par voie vasculaire, âge supérieur à 17 ans, niveau 2</v>
      </c>
      <c r="C683" s="22">
        <v>181</v>
      </c>
      <c r="D683" s="23">
        <v>495954.29989999998</v>
      </c>
      <c r="E683" s="22">
        <v>194</v>
      </c>
      <c r="F683" s="23">
        <v>528507.97100000002</v>
      </c>
      <c r="G683" s="22">
        <v>200</v>
      </c>
      <c r="H683" s="23">
        <v>545142.22730000003</v>
      </c>
      <c r="I683" s="116">
        <v>6.5638449200000004E-2</v>
      </c>
      <c r="J683" s="116">
        <v>7.1823204400000007E-2</v>
      </c>
      <c r="K683" s="116">
        <v>-5.770313E-3</v>
      </c>
      <c r="L683" s="116">
        <v>3.1473993200000001E-2</v>
      </c>
      <c r="M683" s="116">
        <v>3.0927835099999999E-2</v>
      </c>
      <c r="N683" s="116">
        <v>5.2977340000000001E-4</v>
      </c>
      <c r="O683" s="24">
        <v>-2.1473799999999999E-4</v>
      </c>
      <c r="P683" s="24">
        <v>1.0050764000000001E-3</v>
      </c>
      <c r="Q683" s="24">
        <v>3.1826999999999999E-5</v>
      </c>
      <c r="R683" s="24">
        <v>8.1309800000000005E-5</v>
      </c>
    </row>
    <row r="684" spans="1:18" ht="45" x14ac:dyDescent="0.2">
      <c r="A684" s="13" t="s">
        <v>2365</v>
      </c>
      <c r="B684" s="11" t="str">
        <f>VLOOKUP(A684,[2]Feuil1!$A$4:$B$2591,2,FALSE)</f>
        <v>Ablations, repositionnements et poses de sondes cardiaques supplémentaires par voie vasculaire, âge supérieur à 17 ans, niveau 3</v>
      </c>
      <c r="C684" s="22">
        <v>41</v>
      </c>
      <c r="D684" s="23">
        <v>162515.69159999999</v>
      </c>
      <c r="E684" s="22">
        <v>44</v>
      </c>
      <c r="F684" s="23">
        <v>169902.3933</v>
      </c>
      <c r="G684" s="22">
        <v>45</v>
      </c>
      <c r="H684" s="23">
        <v>185233.2585</v>
      </c>
      <c r="I684" s="116">
        <v>4.5452236799999997E-2</v>
      </c>
      <c r="J684" s="116">
        <v>7.3170731700000005E-2</v>
      </c>
      <c r="K684" s="116">
        <v>-2.5828598000000001E-2</v>
      </c>
      <c r="L684" s="116">
        <v>9.0233368100000003E-2</v>
      </c>
      <c r="M684" s="116">
        <v>2.2727272699999999E-2</v>
      </c>
      <c r="N684" s="116">
        <v>6.6005959899999994E-2</v>
      </c>
      <c r="O684" s="24">
        <v>-3.5790000000000001E-5</v>
      </c>
      <c r="P684" s="24">
        <v>9.2632279999999999E-4</v>
      </c>
      <c r="Q684" s="24">
        <v>7.1610666999999998E-6</v>
      </c>
      <c r="R684" s="24">
        <v>2.7628200000000001E-5</v>
      </c>
    </row>
    <row r="685" spans="1:18" ht="45" x14ac:dyDescent="0.2">
      <c r="A685" s="13" t="s">
        <v>2366</v>
      </c>
      <c r="B685" s="11" t="str">
        <f>VLOOKUP(A685,[2]Feuil1!$A$4:$B$2591,2,FALSE)</f>
        <v>Ablations, repositionnements et poses de sondes cardiaques supplémentaires par voie vasculaire, âge supérieur à 17 ans, niveau 4</v>
      </c>
      <c r="C685" s="22">
        <v>25</v>
      </c>
      <c r="D685" s="23">
        <v>134280.2268</v>
      </c>
      <c r="E685" s="22">
        <v>29</v>
      </c>
      <c r="F685" s="23">
        <v>155294.3468</v>
      </c>
      <c r="G685" s="22">
        <v>18</v>
      </c>
      <c r="H685" s="23">
        <v>95666.781300000002</v>
      </c>
      <c r="I685" s="116">
        <v>0.1564945227</v>
      </c>
      <c r="J685" s="116">
        <v>0.16</v>
      </c>
      <c r="K685" s="116">
        <v>-3.0219629999999999E-3</v>
      </c>
      <c r="L685" s="116">
        <v>-0.38396481700000001</v>
      </c>
      <c r="M685" s="116">
        <v>-0.37931034499999999</v>
      </c>
      <c r="N685" s="116">
        <v>-7.4988720000000002E-3</v>
      </c>
      <c r="O685" s="24">
        <v>3.9368669999999999E-4</v>
      </c>
      <c r="P685" s="24">
        <v>-3.6028219999999999E-3</v>
      </c>
      <c r="Q685" s="24">
        <v>2.8644266999999999E-6</v>
      </c>
      <c r="R685" s="24">
        <v>1.4269E-5</v>
      </c>
    </row>
    <row r="686" spans="1:18" ht="45" x14ac:dyDescent="0.2">
      <c r="A686" s="13" t="s">
        <v>2367</v>
      </c>
      <c r="B686" s="11" t="str">
        <f>VLOOKUP(A686,[2]Feuil1!$A$4:$B$2591,2,FALSE)</f>
        <v>Ablations, repositionnements et poses de sondes cardiaques supplémentaires par voie vasculaire, âge supérieur à 17 ans, en ambulatoire</v>
      </c>
      <c r="C686" s="22">
        <v>48</v>
      </c>
      <c r="D686" s="23">
        <v>46127.339399999997</v>
      </c>
      <c r="E686" s="22">
        <v>55</v>
      </c>
      <c r="F686" s="23">
        <v>52077.747499999998</v>
      </c>
      <c r="G686" s="22">
        <v>66</v>
      </c>
      <c r="H686" s="23">
        <v>62502.638299999999</v>
      </c>
      <c r="I686" s="116">
        <v>0.12899959499999999</v>
      </c>
      <c r="J686" s="116">
        <v>0.14583333330000001</v>
      </c>
      <c r="K686" s="116">
        <v>-1.4691263E-2</v>
      </c>
      <c r="L686" s="116">
        <v>0.20017937220000001</v>
      </c>
      <c r="M686" s="116">
        <v>0.2</v>
      </c>
      <c r="N686" s="116">
        <v>1.4947680000000001E-4</v>
      </c>
      <c r="O686" s="24">
        <v>-3.9368699999999999E-4</v>
      </c>
      <c r="P686" s="24">
        <v>6.2989359999999996E-4</v>
      </c>
      <c r="Q686" s="24">
        <v>1.0502900000000001E-5</v>
      </c>
      <c r="R686" s="24">
        <v>9.3224832999999992E-6</v>
      </c>
    </row>
    <row r="687" spans="1:18" ht="45" x14ac:dyDescent="0.2">
      <c r="A687" s="13" t="s">
        <v>2368</v>
      </c>
      <c r="B687" s="11" t="str">
        <f>VLOOKUP(A687,[2]Feuil1!$A$4:$B$2591,2,FALSE)</f>
        <v>Dilatations coronaires et autres actes thérapeutiques sur le coeur par voie vasculaire, âge supérieur à 17 ans, niveau 1</v>
      </c>
      <c r="C687" s="22">
        <v>1741</v>
      </c>
      <c r="D687" s="23">
        <v>2317181.9903000002</v>
      </c>
      <c r="E687" s="22">
        <v>1661</v>
      </c>
      <c r="F687" s="23">
        <v>2194214.2990999999</v>
      </c>
      <c r="G687" s="22">
        <v>1825</v>
      </c>
      <c r="H687" s="23">
        <v>2398719.7444000002</v>
      </c>
      <c r="I687" s="116">
        <v>-5.3067773999999998E-2</v>
      </c>
      <c r="J687" s="116">
        <v>-4.5950603E-2</v>
      </c>
      <c r="K687" s="116">
        <v>-7.4599610000000002E-3</v>
      </c>
      <c r="L687" s="116">
        <v>9.3202129499999994E-2</v>
      </c>
      <c r="M687" s="116">
        <v>9.8735701400000001E-2</v>
      </c>
      <c r="N687" s="116">
        <v>-5.0363079999999998E-3</v>
      </c>
      <c r="O687" s="24">
        <v>-5.869511E-3</v>
      </c>
      <c r="P687" s="24">
        <v>1.2356645100000001E-2</v>
      </c>
      <c r="Q687" s="24">
        <v>2.9042100000000002E-4</v>
      </c>
      <c r="R687" s="24">
        <v>3.5777729999999998E-4</v>
      </c>
    </row>
    <row r="688" spans="1:18" ht="45" x14ac:dyDescent="0.2">
      <c r="A688" s="13" t="s">
        <v>2369</v>
      </c>
      <c r="B688" s="11" t="str">
        <f>VLOOKUP(A688,[2]Feuil1!$A$4:$B$2591,2,FALSE)</f>
        <v>Dilatations coronaires et autres actes thérapeutiques sur le coeur par voie vasculaire, âge supérieur à 17 ans, niveau 2</v>
      </c>
      <c r="C688" s="22">
        <v>315</v>
      </c>
      <c r="D688" s="23">
        <v>842121.47279999999</v>
      </c>
      <c r="E688" s="22">
        <v>284</v>
      </c>
      <c r="F688" s="23">
        <v>764746.37280000001</v>
      </c>
      <c r="G688" s="22">
        <v>337</v>
      </c>
      <c r="H688" s="23">
        <v>911685.78359999997</v>
      </c>
      <c r="I688" s="116">
        <v>-9.1881163000000002E-2</v>
      </c>
      <c r="J688" s="116">
        <v>-9.8412698000000007E-2</v>
      </c>
      <c r="K688" s="116">
        <v>7.2444850999999998E-3</v>
      </c>
      <c r="L688" s="116">
        <v>0.1921413635</v>
      </c>
      <c r="M688" s="116">
        <v>0.18661971829999999</v>
      </c>
      <c r="N688" s="116">
        <v>4.6532559000000001E-3</v>
      </c>
      <c r="O688" s="24">
        <v>-1.8968539999999999E-3</v>
      </c>
      <c r="P688" s="24">
        <v>8.8783852999999996E-3</v>
      </c>
      <c r="Q688" s="24">
        <v>5.3628400000000003E-5</v>
      </c>
      <c r="R688" s="24">
        <v>1.359811E-4</v>
      </c>
    </row>
    <row r="689" spans="1:18" ht="45" x14ac:dyDescent="0.2">
      <c r="A689" s="13" t="s">
        <v>2370</v>
      </c>
      <c r="B689" s="11" t="str">
        <f>VLOOKUP(A689,[2]Feuil1!$A$4:$B$2591,2,FALSE)</f>
        <v>Dilatations coronaires et autres actes thérapeutiques sur le coeur par voie vasculaire, âge supérieur à 17 ans, niveau 3</v>
      </c>
      <c r="C689" s="22">
        <v>34</v>
      </c>
      <c r="D689" s="23">
        <v>147225.4951</v>
      </c>
      <c r="E689" s="22">
        <v>43</v>
      </c>
      <c r="F689" s="23">
        <v>188929.6238</v>
      </c>
      <c r="G689" s="22">
        <v>52</v>
      </c>
      <c r="H689" s="23">
        <v>224503.1134</v>
      </c>
      <c r="I689" s="116">
        <v>0.28326702970000001</v>
      </c>
      <c r="J689" s="116">
        <v>0.26470588239999998</v>
      </c>
      <c r="K689" s="116">
        <v>1.46762561E-2</v>
      </c>
      <c r="L689" s="116">
        <v>0.18828963339999999</v>
      </c>
      <c r="M689" s="116">
        <v>0.20930232560000001</v>
      </c>
      <c r="N689" s="116">
        <v>-1.737588E-2</v>
      </c>
      <c r="O689" s="24">
        <v>-3.2210700000000002E-4</v>
      </c>
      <c r="P689" s="24">
        <v>2.1494244000000002E-3</v>
      </c>
      <c r="Q689" s="24">
        <v>8.2750104E-6</v>
      </c>
      <c r="R689" s="24">
        <v>3.3485400000000003E-5</v>
      </c>
    </row>
    <row r="690" spans="1:18" ht="45" x14ac:dyDescent="0.2">
      <c r="A690" s="13" t="s">
        <v>2371</v>
      </c>
      <c r="B690" s="11" t="str">
        <f>VLOOKUP(A690,[2]Feuil1!$A$4:$B$2591,2,FALSE)</f>
        <v>Dilatations coronaires et autres actes thérapeutiques sur le coeur par voie vasculaire, âge supérieur à 17 ans, niveau 4</v>
      </c>
      <c r="C690" s="22">
        <v>18</v>
      </c>
      <c r="D690" s="23">
        <v>98224.106799999994</v>
      </c>
      <c r="E690" s="22">
        <v>13</v>
      </c>
      <c r="F690" s="23">
        <v>70981.425099999993</v>
      </c>
      <c r="G690" s="22">
        <v>13</v>
      </c>
      <c r="H690" s="23">
        <v>71894.887799999997</v>
      </c>
      <c r="I690" s="116">
        <v>-0.277352298</v>
      </c>
      <c r="J690" s="116">
        <v>-0.27777777799999998</v>
      </c>
      <c r="K690" s="116">
        <v>5.8912639999999996E-4</v>
      </c>
      <c r="L690" s="116">
        <v>1.28690386E-2</v>
      </c>
      <c r="M690" s="116">
        <v>0</v>
      </c>
      <c r="N690" s="116">
        <v>1.28690386E-2</v>
      </c>
      <c r="O690" s="24">
        <v>0</v>
      </c>
      <c r="P690" s="24">
        <v>5.5193299999999999E-5</v>
      </c>
      <c r="Q690" s="24">
        <v>2.0687526E-6</v>
      </c>
      <c r="R690" s="24">
        <v>1.07234E-5</v>
      </c>
    </row>
    <row r="691" spans="1:18" ht="45" x14ac:dyDescent="0.2">
      <c r="A691" s="13" t="s">
        <v>2372</v>
      </c>
      <c r="B691" s="11" t="str">
        <f>VLOOKUP(A691,[2]Feuil1!$A$4:$B$2591,2,FALSE)</f>
        <v>Dilatations coronaires et autres actes thérapeutiques sur le coeur par voie vasculaire, âge supérieur à 17 ans, en ambulatoire</v>
      </c>
      <c r="C691" s="22">
        <v>100</v>
      </c>
      <c r="D691" s="23">
        <v>89450.754300000001</v>
      </c>
      <c r="E691" s="22">
        <v>88</v>
      </c>
      <c r="F691" s="23">
        <v>78441.694099999993</v>
      </c>
      <c r="G691" s="22">
        <v>105</v>
      </c>
      <c r="H691" s="23">
        <v>92849.352199999994</v>
      </c>
      <c r="I691" s="116">
        <v>-0.123073978</v>
      </c>
      <c r="J691" s="116">
        <v>-0.12</v>
      </c>
      <c r="K691" s="116">
        <v>-3.4931570000000002E-3</v>
      </c>
      <c r="L691" s="116">
        <v>0.18367346940000001</v>
      </c>
      <c r="M691" s="116">
        <v>0.19318181819999999</v>
      </c>
      <c r="N691" s="116">
        <v>-7.9689019999999999E-3</v>
      </c>
      <c r="O691" s="24">
        <v>-6.08425E-4</v>
      </c>
      <c r="P691" s="24">
        <v>8.7054069999999996E-4</v>
      </c>
      <c r="Q691" s="24">
        <v>1.6709199999999999E-5</v>
      </c>
      <c r="R691" s="24">
        <v>1.38488E-5</v>
      </c>
    </row>
    <row r="692" spans="1:18" ht="33.75" x14ac:dyDescent="0.2">
      <c r="A692" s="13" t="s">
        <v>2373</v>
      </c>
      <c r="B692" s="11" t="str">
        <f>VLOOKUP(A692,[2]Feuil1!$A$4:$B$2591,2,FALSE)</f>
        <v>Actes thérapeutiques sur les artères par voie vasculaire, âge supérieur à 17 ans, niveau 1</v>
      </c>
      <c r="C692" s="22">
        <v>4681</v>
      </c>
      <c r="D692" s="23">
        <v>8684588.9616999999</v>
      </c>
      <c r="E692" s="22">
        <v>4936</v>
      </c>
      <c r="F692" s="23">
        <v>9205072.4072999991</v>
      </c>
      <c r="G692" s="22">
        <v>5299</v>
      </c>
      <c r="H692" s="23">
        <v>9889920.2422000002</v>
      </c>
      <c r="I692" s="116">
        <v>5.99318457E-2</v>
      </c>
      <c r="J692" s="116">
        <v>5.4475539400000002E-2</v>
      </c>
      <c r="K692" s="116">
        <v>5.1744266000000004E-3</v>
      </c>
      <c r="L692" s="116">
        <v>7.4398962299999996E-2</v>
      </c>
      <c r="M692" s="116">
        <v>7.3541329000000003E-2</v>
      </c>
      <c r="N692" s="116">
        <v>7.9888240000000003E-4</v>
      </c>
      <c r="O692" s="24">
        <v>-1.2991661E-2</v>
      </c>
      <c r="P692" s="24">
        <v>4.1379933000000001E-2</v>
      </c>
      <c r="Q692" s="24">
        <v>8.4325540000000003E-4</v>
      </c>
      <c r="R692" s="24">
        <v>1.4751155999999999E-3</v>
      </c>
    </row>
    <row r="693" spans="1:18" ht="33.75" x14ac:dyDescent="0.2">
      <c r="A693" s="13" t="s">
        <v>2374</v>
      </c>
      <c r="B693" s="11" t="str">
        <f>VLOOKUP(A693,[2]Feuil1!$A$4:$B$2591,2,FALSE)</f>
        <v>Actes thérapeutiques sur les artères par voie vasculaire, âge supérieur à 17 ans, niveau 2</v>
      </c>
      <c r="C693" s="22">
        <v>687</v>
      </c>
      <c r="D693" s="23">
        <v>2190507.4304</v>
      </c>
      <c r="E693" s="22">
        <v>716</v>
      </c>
      <c r="F693" s="23">
        <v>2285136.8213</v>
      </c>
      <c r="G693" s="22">
        <v>785</v>
      </c>
      <c r="H693" s="23">
        <v>2515409.29</v>
      </c>
      <c r="I693" s="116">
        <v>4.3199757999999998E-2</v>
      </c>
      <c r="J693" s="116">
        <v>4.22125182E-2</v>
      </c>
      <c r="K693" s="116">
        <v>9.4725379999999995E-4</v>
      </c>
      <c r="L693" s="116">
        <v>0.1007696636</v>
      </c>
      <c r="M693" s="116">
        <v>9.6368715100000002E-2</v>
      </c>
      <c r="N693" s="116">
        <v>4.0141135000000003E-3</v>
      </c>
      <c r="O693" s="24">
        <v>-2.4694890000000001E-3</v>
      </c>
      <c r="P693" s="24">
        <v>1.39135423E-2</v>
      </c>
      <c r="Q693" s="24">
        <v>1.2492079999999999E-4</v>
      </c>
      <c r="R693" s="24">
        <v>3.7518190000000002E-4</v>
      </c>
    </row>
    <row r="694" spans="1:18" ht="33.75" x14ac:dyDescent="0.2">
      <c r="A694" s="13" t="s">
        <v>2375</v>
      </c>
      <c r="B694" s="11" t="str">
        <f>VLOOKUP(A694,[2]Feuil1!$A$4:$B$2591,2,FALSE)</f>
        <v>Actes thérapeutiques sur les artères par voie vasculaire, âge supérieur à 17 ans, niveau 3</v>
      </c>
      <c r="C694" s="22">
        <v>370</v>
      </c>
      <c r="D694" s="23">
        <v>1953970.798</v>
      </c>
      <c r="E694" s="22">
        <v>397</v>
      </c>
      <c r="F694" s="23">
        <v>2085696.436</v>
      </c>
      <c r="G694" s="22">
        <v>416</v>
      </c>
      <c r="H694" s="23">
        <v>2171885.7659999998</v>
      </c>
      <c r="I694" s="116">
        <v>6.7414333000000007E-2</v>
      </c>
      <c r="J694" s="116">
        <v>7.2972972999999997E-2</v>
      </c>
      <c r="K694" s="116">
        <v>-5.180596E-3</v>
      </c>
      <c r="L694" s="116">
        <v>4.1324004999999997E-2</v>
      </c>
      <c r="M694" s="116">
        <v>4.7858942100000003E-2</v>
      </c>
      <c r="N694" s="116">
        <v>-6.2364660000000004E-3</v>
      </c>
      <c r="O694" s="24">
        <v>-6.80004E-4</v>
      </c>
      <c r="P694" s="24">
        <v>5.2077388999999998E-3</v>
      </c>
      <c r="Q694" s="24">
        <v>6.6200100000000003E-5</v>
      </c>
      <c r="R694" s="24">
        <v>3.2394420000000001E-4</v>
      </c>
    </row>
    <row r="695" spans="1:18" ht="33.75" x14ac:dyDescent="0.2">
      <c r="A695" s="13" t="s">
        <v>2376</v>
      </c>
      <c r="B695" s="11" t="str">
        <f>VLOOKUP(A695,[2]Feuil1!$A$4:$B$2591,2,FALSE)</f>
        <v>Actes thérapeutiques sur les artères par voie vasculaire, âge supérieur à 17 ans, niveau 4</v>
      </c>
      <c r="C695" s="22">
        <v>94</v>
      </c>
      <c r="D695" s="23">
        <v>774458.505</v>
      </c>
      <c r="E695" s="22">
        <v>113</v>
      </c>
      <c r="F695" s="23">
        <v>908610.03280000004</v>
      </c>
      <c r="G695" s="22">
        <v>111</v>
      </c>
      <c r="H695" s="23">
        <v>876372.9791</v>
      </c>
      <c r="I695" s="116">
        <v>0.1732197748</v>
      </c>
      <c r="J695" s="116">
        <v>0.20212765960000001</v>
      </c>
      <c r="K695" s="116">
        <v>-2.4047267000000001E-2</v>
      </c>
      <c r="L695" s="116">
        <v>-3.5479525999999997E-2</v>
      </c>
      <c r="M695" s="116">
        <v>-1.7699115000000001E-2</v>
      </c>
      <c r="N695" s="116">
        <v>-1.8100779000000001E-2</v>
      </c>
      <c r="O695" s="24">
        <v>7.1579400000000001E-5</v>
      </c>
      <c r="P695" s="24">
        <v>-1.94783E-3</v>
      </c>
      <c r="Q695" s="24">
        <v>1.7663999999999999E-5</v>
      </c>
      <c r="R695" s="24">
        <v>1.3071400000000001E-4</v>
      </c>
    </row>
    <row r="696" spans="1:18" ht="33.75" x14ac:dyDescent="0.2">
      <c r="A696" s="13" t="s">
        <v>2377</v>
      </c>
      <c r="B696" s="11" t="str">
        <f>VLOOKUP(A696,[2]Feuil1!$A$4:$B$2591,2,FALSE)</f>
        <v>Actes thérapeutiques sur les artères par voie vasculaire, âge supérieur à 17 ans, en ambulatoire</v>
      </c>
      <c r="C696" s="22">
        <v>323</v>
      </c>
      <c r="D696" s="23">
        <v>378755.43839999998</v>
      </c>
      <c r="E696" s="22">
        <v>353</v>
      </c>
      <c r="F696" s="23">
        <v>414300.38760000002</v>
      </c>
      <c r="G696" s="22">
        <v>449</v>
      </c>
      <c r="H696" s="23">
        <v>525747.43980000005</v>
      </c>
      <c r="I696" s="116">
        <v>9.3846703200000006E-2</v>
      </c>
      <c r="J696" s="116">
        <v>9.2879257000000007E-2</v>
      </c>
      <c r="K696" s="116">
        <v>8.8522700000000004E-4</v>
      </c>
      <c r="L696" s="116">
        <v>0.26900059840000001</v>
      </c>
      <c r="M696" s="116">
        <v>0.27195467420000002</v>
      </c>
      <c r="N696" s="116">
        <v>-2.3224690000000002E-3</v>
      </c>
      <c r="O696" s="24">
        <v>-3.435811E-3</v>
      </c>
      <c r="P696" s="24">
        <v>6.7338631000000001E-3</v>
      </c>
      <c r="Q696" s="24">
        <v>7.1451499999999999E-5</v>
      </c>
      <c r="R696" s="24">
        <v>7.8417000000000005E-5</v>
      </c>
    </row>
    <row r="697" spans="1:18" ht="45" x14ac:dyDescent="0.2">
      <c r="A697" s="13" t="s">
        <v>2378</v>
      </c>
      <c r="B697" s="11" t="str">
        <f>VLOOKUP(A697,[2]Feuil1!$A$4:$B$2591,2,FALSE)</f>
        <v>Actes thérapeutiques sur les accès vasculaires ou les veines par voie vasculaire, âge supérieur à 17 ans, niveau 1</v>
      </c>
      <c r="C697" s="22">
        <v>2558</v>
      </c>
      <c r="D697" s="23">
        <v>3128764.1192999999</v>
      </c>
      <c r="E697" s="22">
        <v>2557</v>
      </c>
      <c r="F697" s="23">
        <v>3099030.9819999998</v>
      </c>
      <c r="G697" s="22">
        <v>2395</v>
      </c>
      <c r="H697" s="23">
        <v>2891078.3744999999</v>
      </c>
      <c r="I697" s="116">
        <v>-9.5031569999999999E-3</v>
      </c>
      <c r="J697" s="116">
        <v>-3.9093E-4</v>
      </c>
      <c r="K697" s="116">
        <v>-9.1157900000000004E-3</v>
      </c>
      <c r="L697" s="116">
        <v>-6.7102462000000002E-2</v>
      </c>
      <c r="M697" s="116">
        <v>-6.3355494999999998E-2</v>
      </c>
      <c r="N697" s="116">
        <v>-4.0004150000000002E-3</v>
      </c>
      <c r="O697" s="24">
        <v>5.7979314000000002E-3</v>
      </c>
      <c r="P697" s="24">
        <v>-1.256493E-2</v>
      </c>
      <c r="Q697" s="24">
        <v>3.8112790000000002E-4</v>
      </c>
      <c r="R697" s="24">
        <v>4.3121430000000002E-4</v>
      </c>
    </row>
    <row r="698" spans="1:18" ht="45" x14ac:dyDescent="0.2">
      <c r="A698" s="13" t="s">
        <v>2379</v>
      </c>
      <c r="B698" s="11" t="str">
        <f>VLOOKUP(A698,[2]Feuil1!$A$4:$B$2591,2,FALSE)</f>
        <v>Actes thérapeutiques sur les accès vasculaires ou les veines par voie vasculaire, âge supérieur à 17 ans, niveau 2</v>
      </c>
      <c r="C698" s="22">
        <v>107</v>
      </c>
      <c r="D698" s="23">
        <v>264426.08970000001</v>
      </c>
      <c r="E698" s="22">
        <v>101</v>
      </c>
      <c r="F698" s="23">
        <v>249906.0099</v>
      </c>
      <c r="G698" s="22">
        <v>110</v>
      </c>
      <c r="H698" s="23">
        <v>273660.03720000002</v>
      </c>
      <c r="I698" s="116">
        <v>-5.4911676E-2</v>
      </c>
      <c r="J698" s="116">
        <v>-5.6074765999999998E-2</v>
      </c>
      <c r="K698" s="116">
        <v>1.2321846999999999E-3</v>
      </c>
      <c r="L698" s="116">
        <v>9.5051844900000002E-2</v>
      </c>
      <c r="M698" s="116">
        <v>8.9108910900000005E-2</v>
      </c>
      <c r="N698" s="116">
        <v>5.4566939999999998E-3</v>
      </c>
      <c r="O698" s="24">
        <v>-3.2210700000000002E-4</v>
      </c>
      <c r="P698" s="24">
        <v>1.4352677999999999E-3</v>
      </c>
      <c r="Q698" s="24">
        <v>1.7504799999999999E-5</v>
      </c>
      <c r="R698" s="24">
        <v>4.08173E-5</v>
      </c>
    </row>
    <row r="699" spans="1:18" ht="45" x14ac:dyDescent="0.2">
      <c r="A699" s="13" t="s">
        <v>2380</v>
      </c>
      <c r="B699" s="11" t="str">
        <f>VLOOKUP(A699,[2]Feuil1!$A$4:$B$2591,2,FALSE)</f>
        <v>Actes thérapeutiques sur les accès vasculaires ou les veines par voie vasculaire, âge supérieur à 17 ans, niveau 3</v>
      </c>
      <c r="C699" s="22">
        <v>11</v>
      </c>
      <c r="D699" s="23">
        <v>33645.427199999998</v>
      </c>
      <c r="E699" s="22">
        <v>9</v>
      </c>
      <c r="F699" s="23">
        <v>28300.710899999998</v>
      </c>
      <c r="G699" s="22">
        <v>12</v>
      </c>
      <c r="H699" s="23">
        <v>39077.7618</v>
      </c>
      <c r="I699" s="116">
        <v>-0.15885416699999999</v>
      </c>
      <c r="J699" s="116">
        <v>-0.18181818199999999</v>
      </c>
      <c r="K699" s="116">
        <v>2.8067129600000001E-2</v>
      </c>
      <c r="L699" s="116">
        <v>0.3808049536</v>
      </c>
      <c r="M699" s="116">
        <v>0.33333333329999998</v>
      </c>
      <c r="N699" s="116">
        <v>3.5603715199999997E-2</v>
      </c>
      <c r="O699" s="24">
        <v>-1.0736899999999999E-4</v>
      </c>
      <c r="P699" s="24">
        <v>6.5117189999999996E-4</v>
      </c>
      <c r="Q699" s="24">
        <v>1.9096178000000001E-6</v>
      </c>
      <c r="R699" s="24">
        <v>5.8285825E-6</v>
      </c>
    </row>
    <row r="700" spans="1:18" ht="45" x14ac:dyDescent="0.2">
      <c r="A700" s="13" t="s">
        <v>2381</v>
      </c>
      <c r="B700" s="11" t="str">
        <f>VLOOKUP(A700,[2]Feuil1!$A$4:$B$2591,2,FALSE)</f>
        <v>Actes thérapeutiques sur les accès vasculaires ou les veines par voie vasculaire, âge supérieur à 17 ans, niveau 4</v>
      </c>
      <c r="C700" s="22">
        <v>6</v>
      </c>
      <c r="D700" s="23">
        <v>24470.97</v>
      </c>
      <c r="E700" s="22">
        <v>6</v>
      </c>
      <c r="F700" s="23">
        <v>26941.98</v>
      </c>
      <c r="G700" s="22">
        <v>6</v>
      </c>
      <c r="H700" s="23">
        <v>25706.474999999999</v>
      </c>
      <c r="I700" s="116">
        <v>0.10097719870000001</v>
      </c>
      <c r="J700" s="116">
        <v>0</v>
      </c>
      <c r="K700" s="116">
        <v>0.10097719870000001</v>
      </c>
      <c r="L700" s="116">
        <v>-4.5857988000000002E-2</v>
      </c>
      <c r="M700" s="116">
        <v>0</v>
      </c>
      <c r="N700" s="116">
        <v>-4.5857988000000002E-2</v>
      </c>
      <c r="O700" s="24">
        <v>0</v>
      </c>
      <c r="P700" s="24">
        <v>-7.4652000000000003E-5</v>
      </c>
      <c r="Q700" s="24">
        <v>9.5480889000000001E-7</v>
      </c>
      <c r="R700" s="24">
        <v>3.8342091E-6</v>
      </c>
    </row>
    <row r="701" spans="1:18" ht="45" x14ac:dyDescent="0.2">
      <c r="A701" s="13" t="s">
        <v>2382</v>
      </c>
      <c r="B701" s="11" t="str">
        <f>VLOOKUP(A701,[2]Feuil1!$A$4:$B$2591,2,FALSE)</f>
        <v>Actes thérapeutiques sur les accès vasculaires ou les veines par voie vasculaire, âge supérieur à 17 ans, en ambulatoire</v>
      </c>
      <c r="C701" s="22">
        <v>4909</v>
      </c>
      <c r="D701" s="23">
        <v>5279966.4512</v>
      </c>
      <c r="E701" s="22">
        <v>5110</v>
      </c>
      <c r="F701" s="23">
        <v>5471365.1840000004</v>
      </c>
      <c r="G701" s="22">
        <v>5733</v>
      </c>
      <c r="H701" s="23">
        <v>6158885.2800000003</v>
      </c>
      <c r="I701" s="116">
        <v>3.62499903E-2</v>
      </c>
      <c r="J701" s="116">
        <v>4.0945202700000002E-2</v>
      </c>
      <c r="K701" s="116">
        <v>-4.5105279999999998E-3</v>
      </c>
      <c r="L701" s="116">
        <v>0.12565787019999999</v>
      </c>
      <c r="M701" s="116">
        <v>0.12191780820000001</v>
      </c>
      <c r="N701" s="116">
        <v>3.3336327999999998E-3</v>
      </c>
      <c r="O701" s="24">
        <v>-2.2296982999999999E-2</v>
      </c>
      <c r="P701" s="24">
        <v>4.1541396600000002E-2</v>
      </c>
      <c r="Q701" s="24">
        <v>9.1231989999999996E-4</v>
      </c>
      <c r="R701" s="24">
        <v>9.1861890000000004E-4</v>
      </c>
    </row>
    <row r="702" spans="1:18" x14ac:dyDescent="0.2">
      <c r="A702" s="13" t="s">
        <v>653</v>
      </c>
      <c r="B702" s="11" t="str">
        <f>VLOOKUP(A702,[2]Feuil1!$A$4:$B$2591,2,FALSE)</f>
        <v>Infarctus aigu du myocarde, niveau 1</v>
      </c>
      <c r="C702" s="22">
        <v>1450</v>
      </c>
      <c r="D702" s="23">
        <v>1758083.6030999999</v>
      </c>
      <c r="E702" s="22">
        <v>1499</v>
      </c>
      <c r="F702" s="23">
        <v>1806482.5893999999</v>
      </c>
      <c r="G702" s="22">
        <v>1346</v>
      </c>
      <c r="H702" s="23">
        <v>1628308.6124</v>
      </c>
      <c r="I702" s="116">
        <v>2.7529399699999998E-2</v>
      </c>
      <c r="J702" s="116">
        <v>3.3793103400000003E-2</v>
      </c>
      <c r="K702" s="116">
        <v>-6.0589529999999997E-3</v>
      </c>
      <c r="L702" s="116">
        <v>-9.8630332000000001E-2</v>
      </c>
      <c r="M702" s="116">
        <v>-0.102068045</v>
      </c>
      <c r="N702" s="116">
        <v>3.8284790000000001E-3</v>
      </c>
      <c r="O702" s="24">
        <v>5.4758241000000003E-3</v>
      </c>
      <c r="P702" s="24">
        <v>-1.0765643E-2</v>
      </c>
      <c r="Q702" s="24">
        <v>2.1419550000000001E-4</v>
      </c>
      <c r="R702" s="24">
        <v>2.4286779999999999E-4</v>
      </c>
    </row>
    <row r="703" spans="1:18" x14ac:dyDescent="0.2">
      <c r="A703" s="13" t="s">
        <v>654</v>
      </c>
      <c r="B703" s="11" t="str">
        <f>VLOOKUP(A703,[2]Feuil1!$A$4:$B$2591,2,FALSE)</f>
        <v>Infarctus aigu du myocarde, niveau 2</v>
      </c>
      <c r="C703" s="22">
        <v>1205</v>
      </c>
      <c r="D703" s="23">
        <v>1843361.3484</v>
      </c>
      <c r="E703" s="22">
        <v>1232</v>
      </c>
      <c r="F703" s="23">
        <v>1871160.2542000001</v>
      </c>
      <c r="G703" s="22">
        <v>1160</v>
      </c>
      <c r="H703" s="23">
        <v>1763405.6192000001</v>
      </c>
      <c r="I703" s="116">
        <v>1.5080551500000001E-2</v>
      </c>
      <c r="J703" s="116">
        <v>2.2406638999999999E-2</v>
      </c>
      <c r="K703" s="116">
        <v>-7.1655319999999996E-3</v>
      </c>
      <c r="L703" s="116">
        <v>-5.7587068999999998E-2</v>
      </c>
      <c r="M703" s="116">
        <v>-5.8441557999999998E-2</v>
      </c>
      <c r="N703" s="116">
        <v>9.0752650000000003E-4</v>
      </c>
      <c r="O703" s="24">
        <v>2.5768584000000001E-3</v>
      </c>
      <c r="P703" s="24">
        <v>-6.51076E-3</v>
      </c>
      <c r="Q703" s="24">
        <v>1.8459640000000001E-4</v>
      </c>
      <c r="R703" s="24">
        <v>2.6301800000000001E-4</v>
      </c>
    </row>
    <row r="704" spans="1:18" x14ac:dyDescent="0.2">
      <c r="A704" s="13" t="s">
        <v>655</v>
      </c>
      <c r="B704" s="11" t="str">
        <f>VLOOKUP(A704,[2]Feuil1!$A$4:$B$2591,2,FALSE)</f>
        <v>Infarctus aigu du myocarde, niveau 3</v>
      </c>
      <c r="C704" s="22">
        <v>309</v>
      </c>
      <c r="D704" s="23">
        <v>640815.10309999995</v>
      </c>
      <c r="E704" s="22">
        <v>308</v>
      </c>
      <c r="F704" s="23">
        <v>629027.18649999995</v>
      </c>
      <c r="G704" s="22">
        <v>298</v>
      </c>
      <c r="H704" s="23">
        <v>614869.95319999999</v>
      </c>
      <c r="I704" s="116">
        <v>-1.8395192000000001E-2</v>
      </c>
      <c r="J704" s="116">
        <v>-3.2362459999999999E-3</v>
      </c>
      <c r="K704" s="116">
        <v>-1.5208163E-2</v>
      </c>
      <c r="L704" s="116">
        <v>-2.2506551999999999E-2</v>
      </c>
      <c r="M704" s="116">
        <v>-3.2467532E-2</v>
      </c>
      <c r="N704" s="116">
        <v>1.0295241199999999E-2</v>
      </c>
      <c r="O704" s="24">
        <v>3.5789699999999998E-4</v>
      </c>
      <c r="P704" s="24">
        <v>-8.5541000000000002E-4</v>
      </c>
      <c r="Q704" s="24">
        <v>4.7422200000000001E-5</v>
      </c>
      <c r="R704" s="24">
        <v>9.1710000000000001E-5</v>
      </c>
    </row>
    <row r="705" spans="1:18" x14ac:dyDescent="0.2">
      <c r="A705" s="13" t="s">
        <v>656</v>
      </c>
      <c r="B705" s="11" t="str">
        <f>VLOOKUP(A705,[2]Feuil1!$A$4:$B$2591,2,FALSE)</f>
        <v>Infarctus aigu du myocarde, niveau 4</v>
      </c>
      <c r="C705" s="22">
        <v>69</v>
      </c>
      <c r="D705" s="23">
        <v>215050.39780000001</v>
      </c>
      <c r="E705" s="22">
        <v>107</v>
      </c>
      <c r="F705" s="23">
        <v>325113.62520000001</v>
      </c>
      <c r="G705" s="22">
        <v>98</v>
      </c>
      <c r="H705" s="23">
        <v>302543.82130000001</v>
      </c>
      <c r="I705" s="116">
        <v>0.51180201719999996</v>
      </c>
      <c r="J705" s="116">
        <v>0.55072463770000002</v>
      </c>
      <c r="K705" s="116">
        <v>-2.5099633999999999E-2</v>
      </c>
      <c r="L705" s="116">
        <v>-6.9421280000000002E-2</v>
      </c>
      <c r="M705" s="116">
        <v>-8.4112149999999997E-2</v>
      </c>
      <c r="N705" s="116">
        <v>1.6040031400000002E-2</v>
      </c>
      <c r="O705" s="24">
        <v>3.2210730000000002E-4</v>
      </c>
      <c r="P705" s="24">
        <v>-1.3637149999999999E-3</v>
      </c>
      <c r="Q705" s="24">
        <v>1.5595199999999999E-5</v>
      </c>
      <c r="R705" s="24">
        <v>4.51255E-5</v>
      </c>
    </row>
    <row r="706" spans="1:18" ht="22.5" x14ac:dyDescent="0.2">
      <c r="A706" s="13" t="s">
        <v>657</v>
      </c>
      <c r="B706" s="11" t="str">
        <f>VLOOKUP(A706,[2]Feuil1!$A$4:$B$2591,2,FALSE)</f>
        <v>Infarctus aigu du myocarde, très courte durée</v>
      </c>
      <c r="C706" s="22">
        <v>594</v>
      </c>
      <c r="D706" s="23">
        <v>182413.99799999999</v>
      </c>
      <c r="E706" s="22">
        <v>665</v>
      </c>
      <c r="F706" s="23">
        <v>203386.22949999999</v>
      </c>
      <c r="G706" s="22">
        <v>594</v>
      </c>
      <c r="H706" s="23">
        <v>181912.429</v>
      </c>
      <c r="I706" s="116">
        <v>0.1149705161</v>
      </c>
      <c r="J706" s="116">
        <v>0.1195286195</v>
      </c>
      <c r="K706" s="116">
        <v>-4.0714490000000004E-3</v>
      </c>
      <c r="L706" s="116">
        <v>-0.105581388</v>
      </c>
      <c r="M706" s="116">
        <v>-0.106766917</v>
      </c>
      <c r="N706" s="116">
        <v>1.3272335000000001E-3</v>
      </c>
      <c r="O706" s="24">
        <v>2.5410686999999999E-3</v>
      </c>
      <c r="P706" s="24">
        <v>-1.2974919999999999E-3</v>
      </c>
      <c r="Q706" s="24">
        <v>9.4526100000000003E-5</v>
      </c>
      <c r="R706" s="24">
        <v>2.7132899999999999E-5</v>
      </c>
    </row>
    <row r="707" spans="1:18" x14ac:dyDescent="0.2">
      <c r="A707" s="13" t="s">
        <v>658</v>
      </c>
      <c r="B707" s="11" t="str">
        <f>VLOOKUP(A707,[2]Feuil1!$A$4:$B$2591,2,FALSE)</f>
        <v>Syncopes et lipothymies, niveau 1</v>
      </c>
      <c r="C707" s="22">
        <v>1110</v>
      </c>
      <c r="D707" s="23">
        <v>713954.28040000005</v>
      </c>
      <c r="E707" s="22">
        <v>1055</v>
      </c>
      <c r="F707" s="23">
        <v>670987.31110000005</v>
      </c>
      <c r="G707" s="22">
        <v>1107</v>
      </c>
      <c r="H707" s="23">
        <v>711128.54370000004</v>
      </c>
      <c r="I707" s="116">
        <v>-6.0181682E-2</v>
      </c>
      <c r="J707" s="116">
        <v>-4.9549549999999998E-2</v>
      </c>
      <c r="K707" s="116">
        <v>-1.1186414E-2</v>
      </c>
      <c r="L707" s="116">
        <v>5.9824130699999999E-2</v>
      </c>
      <c r="M707" s="116">
        <v>4.9289099500000003E-2</v>
      </c>
      <c r="N707" s="116">
        <v>1.00401607E-2</v>
      </c>
      <c r="O707" s="24">
        <v>-1.8610639999999999E-3</v>
      </c>
      <c r="P707" s="24">
        <v>2.4254169E-3</v>
      </c>
      <c r="Q707" s="24">
        <v>1.7616220000000001E-4</v>
      </c>
      <c r="R707" s="24">
        <v>1.0606729999999999E-4</v>
      </c>
    </row>
    <row r="708" spans="1:18" x14ac:dyDescent="0.2">
      <c r="A708" s="13" t="s">
        <v>659</v>
      </c>
      <c r="B708" s="11" t="str">
        <f>VLOOKUP(A708,[2]Feuil1!$A$4:$B$2591,2,FALSE)</f>
        <v>Syncopes et lipothymies, niveau 2</v>
      </c>
      <c r="C708" s="22">
        <v>936</v>
      </c>
      <c r="D708" s="23">
        <v>1104514.5482000001</v>
      </c>
      <c r="E708" s="22">
        <v>856</v>
      </c>
      <c r="F708" s="23">
        <v>1012252.7341999999</v>
      </c>
      <c r="G708" s="22">
        <v>901</v>
      </c>
      <c r="H708" s="23">
        <v>1064936.8195</v>
      </c>
      <c r="I708" s="116">
        <v>-8.3531551999999995E-2</v>
      </c>
      <c r="J708" s="116">
        <v>-8.5470085000000001E-2</v>
      </c>
      <c r="K708" s="116">
        <v>2.1197052E-3</v>
      </c>
      <c r="L708" s="116">
        <v>5.2046374899999998E-2</v>
      </c>
      <c r="M708" s="116">
        <v>5.2570093499999998E-2</v>
      </c>
      <c r="N708" s="116">
        <v>-4.97562E-4</v>
      </c>
      <c r="O708" s="24">
        <v>-1.6105360000000001E-3</v>
      </c>
      <c r="P708" s="24">
        <v>3.1832822E-3</v>
      </c>
      <c r="Q708" s="24">
        <v>1.4338050000000001E-4</v>
      </c>
      <c r="R708" s="24">
        <v>1.58839E-4</v>
      </c>
    </row>
    <row r="709" spans="1:18" x14ac:dyDescent="0.2">
      <c r="A709" s="13" t="s">
        <v>660</v>
      </c>
      <c r="B709" s="11" t="str">
        <f>VLOOKUP(A709,[2]Feuil1!$A$4:$B$2591,2,FALSE)</f>
        <v>Syncopes et lipothymies, niveau 3</v>
      </c>
      <c r="C709" s="22">
        <v>550</v>
      </c>
      <c r="D709" s="23">
        <v>872461.61320000002</v>
      </c>
      <c r="E709" s="22">
        <v>561</v>
      </c>
      <c r="F709" s="23">
        <v>891822.93200000003</v>
      </c>
      <c r="G709" s="22">
        <v>643</v>
      </c>
      <c r="H709" s="23">
        <v>1020956.2062</v>
      </c>
      <c r="I709" s="116">
        <v>2.21915996E-2</v>
      </c>
      <c r="J709" s="116">
        <v>0.02</v>
      </c>
      <c r="K709" s="116">
        <v>2.1486271000000002E-3</v>
      </c>
      <c r="L709" s="116">
        <v>0.1447969878</v>
      </c>
      <c r="M709" s="116">
        <v>0.14616755789999999</v>
      </c>
      <c r="N709" s="116">
        <v>-1.195785E-3</v>
      </c>
      <c r="O709" s="24">
        <v>-2.9347549999999998E-3</v>
      </c>
      <c r="P709" s="24">
        <v>7.8025014999999996E-3</v>
      </c>
      <c r="Q709" s="24">
        <v>1.023237E-4</v>
      </c>
      <c r="R709" s="24">
        <v>1.5227909999999999E-4</v>
      </c>
    </row>
    <row r="710" spans="1:18" x14ac:dyDescent="0.2">
      <c r="A710" s="13" t="s">
        <v>661</v>
      </c>
      <c r="B710" s="11" t="str">
        <f>VLOOKUP(A710,[2]Feuil1!$A$4:$B$2591,2,FALSE)</f>
        <v>Syncopes et lipothymies, niveau 4</v>
      </c>
      <c r="C710" s="22">
        <v>174</v>
      </c>
      <c r="D710" s="23">
        <v>403750.5465</v>
      </c>
      <c r="E710" s="22">
        <v>203</v>
      </c>
      <c r="F710" s="23">
        <v>476375.05810000002</v>
      </c>
      <c r="G710" s="22">
        <v>205</v>
      </c>
      <c r="H710" s="23">
        <v>485200.8921</v>
      </c>
      <c r="I710" s="116">
        <v>0.17987470790000001</v>
      </c>
      <c r="J710" s="116">
        <v>0.16666666669999999</v>
      </c>
      <c r="K710" s="116">
        <v>1.13211782E-2</v>
      </c>
      <c r="L710" s="116">
        <v>1.8527069899999998E-2</v>
      </c>
      <c r="M710" s="116">
        <v>9.8522166999999994E-3</v>
      </c>
      <c r="N710" s="116">
        <v>8.5902203999999992E-3</v>
      </c>
      <c r="O710" s="24">
        <v>-7.1579E-5</v>
      </c>
      <c r="P710" s="24">
        <v>5.3327530000000004E-4</v>
      </c>
      <c r="Q710" s="24">
        <v>3.2622600000000002E-5</v>
      </c>
      <c r="R710" s="24">
        <v>7.2369399999999999E-5</v>
      </c>
    </row>
    <row r="711" spans="1:18" ht="22.5" x14ac:dyDescent="0.2">
      <c r="A711" s="13" t="s">
        <v>662</v>
      </c>
      <c r="B711" s="11" t="str">
        <f>VLOOKUP(A711,[2]Feuil1!$A$4:$B$2591,2,FALSE)</f>
        <v>Syncopes et lipothymies, très courte durée</v>
      </c>
      <c r="C711" s="22">
        <v>2862</v>
      </c>
      <c r="D711" s="23">
        <v>772101.33700000006</v>
      </c>
      <c r="E711" s="22">
        <v>3059</v>
      </c>
      <c r="F711" s="23">
        <v>825286.59779999999</v>
      </c>
      <c r="G711" s="22">
        <v>3097</v>
      </c>
      <c r="H711" s="23">
        <v>832642.00020000001</v>
      </c>
      <c r="I711" s="116">
        <v>6.8883782800000001E-2</v>
      </c>
      <c r="J711" s="116">
        <v>6.8832983900000005E-2</v>
      </c>
      <c r="K711" s="116">
        <v>4.7527400000000002E-5</v>
      </c>
      <c r="L711" s="116">
        <v>8.9125430999999998E-3</v>
      </c>
      <c r="M711" s="116">
        <v>1.24223602E-2</v>
      </c>
      <c r="N711" s="116">
        <v>-3.466752E-3</v>
      </c>
      <c r="O711" s="24">
        <v>-1.3600089999999999E-3</v>
      </c>
      <c r="P711" s="24">
        <v>4.4442869999999999E-4</v>
      </c>
      <c r="Q711" s="24">
        <v>4.9284049999999999E-4</v>
      </c>
      <c r="R711" s="24">
        <v>1.241914E-4</v>
      </c>
    </row>
    <row r="712" spans="1:18" x14ac:dyDescent="0.2">
      <c r="A712" s="13" t="s">
        <v>663</v>
      </c>
      <c r="B712" s="11" t="str">
        <f>VLOOKUP(A712,[2]Feuil1!$A$4:$B$2591,2,FALSE)</f>
        <v>Angine de poitrine, niveau 1</v>
      </c>
      <c r="C712" s="22">
        <v>2082</v>
      </c>
      <c r="D712" s="23">
        <v>902613.08279999997</v>
      </c>
      <c r="E712" s="22">
        <v>1971</v>
      </c>
      <c r="F712" s="23">
        <v>855920.87710000004</v>
      </c>
      <c r="G712" s="22">
        <v>1784</v>
      </c>
      <c r="H712" s="23">
        <v>773380.3334</v>
      </c>
      <c r="I712" s="116">
        <v>-5.1730034000000001E-2</v>
      </c>
      <c r="J712" s="116">
        <v>-5.3314120999999999E-2</v>
      </c>
      <c r="K712" s="116">
        <v>1.6732971000000001E-3</v>
      </c>
      <c r="L712" s="116">
        <v>-9.6434782999999996E-2</v>
      </c>
      <c r="M712" s="116">
        <v>-9.4875697999999994E-2</v>
      </c>
      <c r="N712" s="116">
        <v>-1.7225090000000001E-3</v>
      </c>
      <c r="O712" s="24">
        <v>6.6926738E-3</v>
      </c>
      <c r="P712" s="24">
        <v>-4.9872720000000001E-3</v>
      </c>
      <c r="Q712" s="24">
        <v>2.8389650000000002E-4</v>
      </c>
      <c r="R712" s="24">
        <v>1.153523E-4</v>
      </c>
    </row>
    <row r="713" spans="1:18" x14ac:dyDescent="0.2">
      <c r="A713" s="13" t="s">
        <v>664</v>
      </c>
      <c r="B713" s="11" t="str">
        <f>VLOOKUP(A713,[2]Feuil1!$A$4:$B$2591,2,FALSE)</f>
        <v>Angine de poitrine, niveau 2</v>
      </c>
      <c r="C713" s="22">
        <v>772</v>
      </c>
      <c r="D713" s="23">
        <v>804299.91260000004</v>
      </c>
      <c r="E713" s="22">
        <v>741</v>
      </c>
      <c r="F713" s="23">
        <v>776656.29119999998</v>
      </c>
      <c r="G713" s="22">
        <v>638</v>
      </c>
      <c r="H713" s="23">
        <v>664565.37760000001</v>
      </c>
      <c r="I713" s="116">
        <v>-3.4369793000000003E-2</v>
      </c>
      <c r="J713" s="116">
        <v>-4.0155440000000001E-2</v>
      </c>
      <c r="K713" s="116">
        <v>6.0276922000000004E-3</v>
      </c>
      <c r="L713" s="116">
        <v>-0.14432499300000001</v>
      </c>
      <c r="M713" s="116">
        <v>-0.13900135</v>
      </c>
      <c r="N713" s="116">
        <v>-6.1831029999999997E-3</v>
      </c>
      <c r="O713" s="24">
        <v>3.6863390999999999E-3</v>
      </c>
      <c r="P713" s="24">
        <v>-6.7727669999999998E-3</v>
      </c>
      <c r="Q713" s="24">
        <v>1.0152799999999999E-4</v>
      </c>
      <c r="R713" s="24">
        <v>9.9122200000000004E-5</v>
      </c>
    </row>
    <row r="714" spans="1:18" x14ac:dyDescent="0.2">
      <c r="A714" s="13" t="s">
        <v>665</v>
      </c>
      <c r="B714" s="11" t="str">
        <f>VLOOKUP(A714,[2]Feuil1!$A$4:$B$2591,2,FALSE)</f>
        <v>Angine de poitrine, niveau 3</v>
      </c>
      <c r="C714" s="22">
        <v>529</v>
      </c>
      <c r="D714" s="23">
        <v>868856.53650000005</v>
      </c>
      <c r="E714" s="22">
        <v>451</v>
      </c>
      <c r="F714" s="23">
        <v>740607.93539999996</v>
      </c>
      <c r="G714" s="22">
        <v>445</v>
      </c>
      <c r="H714" s="23">
        <v>735920.36219999997</v>
      </c>
      <c r="I714" s="116">
        <v>-0.147606188</v>
      </c>
      <c r="J714" s="116">
        <v>-0.14744801499999999</v>
      </c>
      <c r="K714" s="116">
        <v>-1.8552799999999999E-4</v>
      </c>
      <c r="L714" s="116">
        <v>-6.3293589999999997E-3</v>
      </c>
      <c r="M714" s="116">
        <v>-1.3303769E-2</v>
      </c>
      <c r="N714" s="116">
        <v>7.0684477999999997E-3</v>
      </c>
      <c r="O714" s="24">
        <v>2.147382E-4</v>
      </c>
      <c r="P714" s="24">
        <v>-2.8323299999999998E-4</v>
      </c>
      <c r="Q714" s="24">
        <v>7.0815000000000006E-5</v>
      </c>
      <c r="R714" s="24">
        <v>1.097651E-4</v>
      </c>
    </row>
    <row r="715" spans="1:18" x14ac:dyDescent="0.2">
      <c r="A715" s="13" t="s">
        <v>666</v>
      </c>
      <c r="B715" s="11" t="str">
        <f>VLOOKUP(A715,[2]Feuil1!$A$4:$B$2591,2,FALSE)</f>
        <v>Angine de poitrine, niveau 4</v>
      </c>
      <c r="C715" s="22">
        <v>134</v>
      </c>
      <c r="D715" s="23">
        <v>324075.45600000001</v>
      </c>
      <c r="E715" s="22">
        <v>145</v>
      </c>
      <c r="F715" s="23">
        <v>356850.16440000001</v>
      </c>
      <c r="G715" s="22">
        <v>137</v>
      </c>
      <c r="H715" s="23">
        <v>336169.53240000003</v>
      </c>
      <c r="I715" s="116">
        <v>0.1011329547</v>
      </c>
      <c r="J715" s="116">
        <v>8.2089552199999999E-2</v>
      </c>
      <c r="K715" s="116">
        <v>1.75987305E-2</v>
      </c>
      <c r="L715" s="116">
        <v>-5.7953264999999997E-2</v>
      </c>
      <c r="M715" s="116">
        <v>-5.5172414000000003E-2</v>
      </c>
      <c r="N715" s="116">
        <v>-2.9432360000000001E-3</v>
      </c>
      <c r="O715" s="24">
        <v>2.863176E-4</v>
      </c>
      <c r="P715" s="24">
        <v>-1.249567E-3</v>
      </c>
      <c r="Q715" s="24">
        <v>2.1801500000000001E-5</v>
      </c>
      <c r="R715" s="24">
        <v>5.0140799999999999E-5</v>
      </c>
    </row>
    <row r="716" spans="1:18" x14ac:dyDescent="0.2">
      <c r="A716" s="13" t="s">
        <v>667</v>
      </c>
      <c r="B716" s="11" t="str">
        <f>VLOOKUP(A716,[2]Feuil1!$A$4:$B$2591,2,FALSE)</f>
        <v>Angine de poitrine, très courte durée</v>
      </c>
      <c r="C716" s="22">
        <v>934</v>
      </c>
      <c r="D716" s="23">
        <v>237322.14660000001</v>
      </c>
      <c r="E716" s="22">
        <v>901</v>
      </c>
      <c r="F716" s="23">
        <v>229884.27</v>
      </c>
      <c r="G716" s="22">
        <v>712</v>
      </c>
      <c r="H716" s="23">
        <v>181686.62820000001</v>
      </c>
      <c r="I716" s="116">
        <v>-3.1340844999999999E-2</v>
      </c>
      <c r="J716" s="116">
        <v>-3.5331906000000003E-2</v>
      </c>
      <c r="K716" s="116">
        <v>4.1372372999999999E-3</v>
      </c>
      <c r="L716" s="116">
        <v>-0.20966045999999999</v>
      </c>
      <c r="M716" s="116">
        <v>-0.20976692599999999</v>
      </c>
      <c r="N716" s="116">
        <v>1.3472690000000001E-4</v>
      </c>
      <c r="O716" s="24">
        <v>6.7642531999999997E-3</v>
      </c>
      <c r="P716" s="24">
        <v>-2.912202E-3</v>
      </c>
      <c r="Q716" s="24">
        <v>1.13304E-4</v>
      </c>
      <c r="R716" s="24">
        <v>2.70992E-5</v>
      </c>
    </row>
    <row r="717" spans="1:18" ht="22.5" x14ac:dyDescent="0.2">
      <c r="A717" s="13" t="s">
        <v>668</v>
      </c>
      <c r="B717" s="11" t="str">
        <f>VLOOKUP(A717,[2]Feuil1!$A$4:$B$2591,2,FALSE)</f>
        <v>Thrombophlébites veineuses profondes, niveau 1</v>
      </c>
      <c r="C717" s="22">
        <v>547</v>
      </c>
      <c r="D717" s="23">
        <v>753220.34290000005</v>
      </c>
      <c r="E717" s="22">
        <v>451</v>
      </c>
      <c r="F717" s="23">
        <v>615473.98419999995</v>
      </c>
      <c r="G717" s="22">
        <v>394</v>
      </c>
      <c r="H717" s="23">
        <v>538062.94169999997</v>
      </c>
      <c r="I717" s="116">
        <v>-0.18287657800000001</v>
      </c>
      <c r="J717" s="116">
        <v>-0.17550274199999999</v>
      </c>
      <c r="K717" s="116">
        <v>-8.9434330000000006E-3</v>
      </c>
      <c r="L717" s="116">
        <v>-0.125774679</v>
      </c>
      <c r="M717" s="116">
        <v>-0.12638580899999999</v>
      </c>
      <c r="N717" s="116">
        <v>6.9954309999999999E-4</v>
      </c>
      <c r="O717" s="24">
        <v>2.0400129000000002E-3</v>
      </c>
      <c r="P717" s="24">
        <v>-4.6773359999999998E-3</v>
      </c>
      <c r="Q717" s="24">
        <v>6.2699099999999997E-5</v>
      </c>
      <c r="R717" s="24">
        <v>8.0253900000000001E-5</v>
      </c>
    </row>
    <row r="718" spans="1:18" ht="22.5" x14ac:dyDescent="0.2">
      <c r="A718" s="13" t="s">
        <v>669</v>
      </c>
      <c r="B718" s="11" t="str">
        <f>VLOOKUP(A718,[2]Feuil1!$A$4:$B$2591,2,FALSE)</f>
        <v>Thrombophlébites veineuses profondes, niveau 2</v>
      </c>
      <c r="C718" s="22">
        <v>783</v>
      </c>
      <c r="D718" s="23">
        <v>1211041.7046000001</v>
      </c>
      <c r="E718" s="22">
        <v>709</v>
      </c>
      <c r="F718" s="23">
        <v>1087246.3788000001</v>
      </c>
      <c r="G718" s="22">
        <v>664</v>
      </c>
      <c r="H718" s="23">
        <v>1009619.6926</v>
      </c>
      <c r="I718" s="116">
        <v>-0.10222218199999999</v>
      </c>
      <c r="J718" s="116">
        <v>-9.4508301000000003E-2</v>
      </c>
      <c r="K718" s="116">
        <v>-8.5189970000000004E-3</v>
      </c>
      <c r="L718" s="116">
        <v>-7.1397511999999996E-2</v>
      </c>
      <c r="M718" s="116">
        <v>-6.3469676000000003E-2</v>
      </c>
      <c r="N718" s="116">
        <v>-8.4651139999999993E-3</v>
      </c>
      <c r="O718" s="24">
        <v>1.6105365E-3</v>
      </c>
      <c r="P718" s="24">
        <v>-4.6903659999999996E-3</v>
      </c>
      <c r="Q718" s="24">
        <v>1.0566550000000001E-4</v>
      </c>
      <c r="R718" s="24">
        <v>1.5058819999999999E-4</v>
      </c>
    </row>
    <row r="719" spans="1:18" ht="22.5" x14ac:dyDescent="0.2">
      <c r="A719" s="13" t="s">
        <v>670</v>
      </c>
      <c r="B719" s="11" t="str">
        <f>VLOOKUP(A719,[2]Feuil1!$A$4:$B$2591,2,FALSE)</f>
        <v>Thrombophlébites veineuses profondes, niveau 3</v>
      </c>
      <c r="C719" s="22">
        <v>1307</v>
      </c>
      <c r="D719" s="23">
        <v>2887289.9778</v>
      </c>
      <c r="E719" s="22">
        <v>1311</v>
      </c>
      <c r="F719" s="23">
        <v>2871524.1941999998</v>
      </c>
      <c r="G719" s="22">
        <v>1424</v>
      </c>
      <c r="H719" s="23">
        <v>3105136.3276</v>
      </c>
      <c r="I719" s="116">
        <v>-5.4604090000000003E-3</v>
      </c>
      <c r="J719" s="116">
        <v>3.0604438000000002E-3</v>
      </c>
      <c r="K719" s="116">
        <v>-8.4948550000000008E-3</v>
      </c>
      <c r="L719" s="116">
        <v>8.1354750200000006E-2</v>
      </c>
      <c r="M719" s="116">
        <v>8.6193745200000005E-2</v>
      </c>
      <c r="N719" s="116">
        <v>-4.4550019999999996E-3</v>
      </c>
      <c r="O719" s="24">
        <v>-4.0442359999999997E-3</v>
      </c>
      <c r="P719" s="24">
        <v>1.41153318E-2</v>
      </c>
      <c r="Q719" s="24">
        <v>2.26608E-4</v>
      </c>
      <c r="R719" s="24">
        <v>4.6314179999999998E-4</v>
      </c>
    </row>
    <row r="720" spans="1:18" ht="22.5" x14ac:dyDescent="0.2">
      <c r="A720" s="13" t="s">
        <v>671</v>
      </c>
      <c r="B720" s="11" t="str">
        <f>VLOOKUP(A720,[2]Feuil1!$A$4:$B$2591,2,FALSE)</f>
        <v>Thrombophlébites veineuses profondes, niveau 4</v>
      </c>
      <c r="C720" s="22">
        <v>58</v>
      </c>
      <c r="D720" s="23">
        <v>164925.1024</v>
      </c>
      <c r="E720" s="22">
        <v>54</v>
      </c>
      <c r="F720" s="23">
        <v>154195.98300000001</v>
      </c>
      <c r="G720" s="22">
        <v>44</v>
      </c>
      <c r="H720" s="23">
        <v>125182.4219</v>
      </c>
      <c r="I720" s="116">
        <v>-6.5054496000000003E-2</v>
      </c>
      <c r="J720" s="116">
        <v>-6.8965517000000004E-2</v>
      </c>
      <c r="K720" s="116">
        <v>4.2007266000000003E-3</v>
      </c>
      <c r="L720" s="116">
        <v>-0.18816029100000001</v>
      </c>
      <c r="M720" s="116">
        <v>-0.185185185</v>
      </c>
      <c r="N720" s="116">
        <v>-3.6512670000000001E-3</v>
      </c>
      <c r="O720" s="24">
        <v>3.5789699999999998E-4</v>
      </c>
      <c r="P720" s="24">
        <v>-1.7530600000000001E-3</v>
      </c>
      <c r="Q720" s="24">
        <v>7.0019318999999999E-6</v>
      </c>
      <c r="R720" s="24">
        <v>1.8671399999999999E-5</v>
      </c>
    </row>
    <row r="721" spans="1:18" ht="22.5" x14ac:dyDescent="0.2">
      <c r="A721" s="13" t="s">
        <v>672</v>
      </c>
      <c r="B721" s="11" t="str">
        <f>VLOOKUP(A721,[2]Feuil1!$A$4:$B$2591,2,FALSE)</f>
        <v>Thrombophlébites veineuses profondes, très courte durée</v>
      </c>
      <c r="C721" s="22">
        <v>532</v>
      </c>
      <c r="D721" s="23">
        <v>174470.53260000001</v>
      </c>
      <c r="E721" s="22">
        <v>536</v>
      </c>
      <c r="F721" s="23">
        <v>176159.2274</v>
      </c>
      <c r="G721" s="22">
        <v>591</v>
      </c>
      <c r="H721" s="23">
        <v>193223.42389999999</v>
      </c>
      <c r="I721" s="116">
        <v>9.6789686000000007E-3</v>
      </c>
      <c r="J721" s="116">
        <v>7.5187969999999998E-3</v>
      </c>
      <c r="K721" s="116">
        <v>2.1440509000000001E-3</v>
      </c>
      <c r="L721" s="116">
        <v>9.6868025299999994E-2</v>
      </c>
      <c r="M721" s="116">
        <v>0.1026119403</v>
      </c>
      <c r="N721" s="116">
        <v>-5.209371E-3</v>
      </c>
      <c r="O721" s="24">
        <v>-1.9684329999999999E-3</v>
      </c>
      <c r="P721" s="24">
        <v>1.0310543000000001E-3</v>
      </c>
      <c r="Q721" s="24">
        <v>9.40487E-5</v>
      </c>
      <c r="R721" s="24">
        <v>2.8819900000000002E-5</v>
      </c>
    </row>
    <row r="722" spans="1:18" ht="22.5" x14ac:dyDescent="0.2">
      <c r="A722" s="13" t="s">
        <v>673</v>
      </c>
      <c r="B722" s="11" t="str">
        <f>VLOOKUP(A722,[2]Feuil1!$A$4:$B$2591,2,FALSE)</f>
        <v>Arythmies et troubles de la conduction cardiaque, niveau 1</v>
      </c>
      <c r="C722" s="22">
        <v>9982</v>
      </c>
      <c r="D722" s="23">
        <v>6065714.2342999997</v>
      </c>
      <c r="E722" s="22">
        <v>9700</v>
      </c>
      <c r="F722" s="23">
        <v>5874382.7761000004</v>
      </c>
      <c r="G722" s="22">
        <v>9078</v>
      </c>
      <c r="H722" s="23">
        <v>5501725.6490000002</v>
      </c>
      <c r="I722" s="116">
        <v>-3.1543105000000002E-2</v>
      </c>
      <c r="J722" s="116">
        <v>-2.8250852E-2</v>
      </c>
      <c r="K722" s="116">
        <v>-3.3879660000000001E-3</v>
      </c>
      <c r="L722" s="116">
        <v>-6.3437665000000004E-2</v>
      </c>
      <c r="M722" s="116">
        <v>-6.4123711E-2</v>
      </c>
      <c r="N722" s="116">
        <v>7.3305229999999998E-4</v>
      </c>
      <c r="O722" s="24">
        <v>2.2261193200000001E-2</v>
      </c>
      <c r="P722" s="24">
        <v>-2.251672E-2</v>
      </c>
      <c r="Q722" s="24">
        <v>1.4446259E-3</v>
      </c>
      <c r="R722" s="24">
        <v>8.2060130000000001E-4</v>
      </c>
    </row>
    <row r="723" spans="1:18" ht="22.5" x14ac:dyDescent="0.2">
      <c r="A723" s="13" t="s">
        <v>674</v>
      </c>
      <c r="B723" s="11" t="str">
        <f>VLOOKUP(A723,[2]Feuil1!$A$4:$B$2591,2,FALSE)</f>
        <v>Arythmies et troubles de la conduction cardiaque, niveau 2</v>
      </c>
      <c r="C723" s="22">
        <v>4671</v>
      </c>
      <c r="D723" s="23">
        <v>4880202.3343000002</v>
      </c>
      <c r="E723" s="22">
        <v>4474</v>
      </c>
      <c r="F723" s="23">
        <v>4669615.1935999999</v>
      </c>
      <c r="G723" s="22">
        <v>4207</v>
      </c>
      <c r="H723" s="23">
        <v>4397554.9437999995</v>
      </c>
      <c r="I723" s="116">
        <v>-4.3151312999999997E-2</v>
      </c>
      <c r="J723" s="116">
        <v>-4.2175123000000002E-2</v>
      </c>
      <c r="K723" s="116">
        <v>-1.0191740000000001E-3</v>
      </c>
      <c r="L723" s="116">
        <v>-5.8261814000000002E-2</v>
      </c>
      <c r="M723" s="116">
        <v>-5.9678139999999998E-2</v>
      </c>
      <c r="N723" s="116">
        <v>1.5062149E-3</v>
      </c>
      <c r="O723" s="24">
        <v>9.5558498000000002E-3</v>
      </c>
      <c r="P723" s="24">
        <v>-1.6438446999999998E-2</v>
      </c>
      <c r="Q723" s="24">
        <v>6.6948020000000003E-4</v>
      </c>
      <c r="R723" s="24">
        <v>6.5591040000000003E-4</v>
      </c>
    </row>
    <row r="724" spans="1:18" ht="22.5" x14ac:dyDescent="0.2">
      <c r="A724" s="13" t="s">
        <v>675</v>
      </c>
      <c r="B724" s="11" t="str">
        <f>VLOOKUP(A724,[2]Feuil1!$A$4:$B$2591,2,FALSE)</f>
        <v>Arythmies et troubles de la conduction cardiaque, niveau 3</v>
      </c>
      <c r="C724" s="22">
        <v>1922</v>
      </c>
      <c r="D724" s="23">
        <v>2921112.8435999998</v>
      </c>
      <c r="E724" s="22">
        <v>1862</v>
      </c>
      <c r="F724" s="23">
        <v>2819136.7593999999</v>
      </c>
      <c r="G724" s="22">
        <v>1827</v>
      </c>
      <c r="H724" s="23">
        <v>2767869.5394000001</v>
      </c>
      <c r="I724" s="116">
        <v>-3.4910011999999997E-2</v>
      </c>
      <c r="J724" s="116">
        <v>-3.1217482000000001E-2</v>
      </c>
      <c r="K724" s="116">
        <v>-3.811516E-3</v>
      </c>
      <c r="L724" s="116">
        <v>-1.8185432000000001E-2</v>
      </c>
      <c r="M724" s="116">
        <v>-1.8796991999999998E-2</v>
      </c>
      <c r="N724" s="116">
        <v>6.2327610000000001E-4</v>
      </c>
      <c r="O724" s="24">
        <v>1.2526395E-3</v>
      </c>
      <c r="P724" s="24">
        <v>-3.0976720000000001E-3</v>
      </c>
      <c r="Q724" s="24">
        <v>2.9073929999999998E-4</v>
      </c>
      <c r="R724" s="24">
        <v>4.1283729999999999E-4</v>
      </c>
    </row>
    <row r="725" spans="1:18" ht="22.5" x14ac:dyDescent="0.2">
      <c r="A725" s="13" t="s">
        <v>676</v>
      </c>
      <c r="B725" s="11" t="str">
        <f>VLOOKUP(A725,[2]Feuil1!$A$4:$B$2591,2,FALSE)</f>
        <v>Arythmies et troubles de la conduction cardiaque, niveau 4</v>
      </c>
      <c r="C725" s="22">
        <v>617</v>
      </c>
      <c r="D725" s="23">
        <v>1386551.72</v>
      </c>
      <c r="E725" s="22">
        <v>686</v>
      </c>
      <c r="F725" s="23">
        <v>1550217.9547999999</v>
      </c>
      <c r="G725" s="22">
        <v>762</v>
      </c>
      <c r="H725" s="23">
        <v>1708907.0075999999</v>
      </c>
      <c r="I725" s="116">
        <v>0.11803831939999999</v>
      </c>
      <c r="J725" s="116">
        <v>0.1118314425</v>
      </c>
      <c r="K725" s="116">
        <v>5.5825700999999998E-3</v>
      </c>
      <c r="L725" s="116">
        <v>0.10236563980000001</v>
      </c>
      <c r="M725" s="116">
        <v>0.110787172</v>
      </c>
      <c r="N725" s="116">
        <v>-7.5815889999999997E-3</v>
      </c>
      <c r="O725" s="24">
        <v>-2.7200169999999999E-3</v>
      </c>
      <c r="P725" s="24">
        <v>9.5883232000000002E-3</v>
      </c>
      <c r="Q725" s="24">
        <v>1.212607E-4</v>
      </c>
      <c r="R725" s="24">
        <v>2.5488939999999998E-4</v>
      </c>
    </row>
    <row r="726" spans="1:18" ht="22.5" x14ac:dyDescent="0.2">
      <c r="A726" s="13" t="s">
        <v>677</v>
      </c>
      <c r="B726" s="11" t="str">
        <f>VLOOKUP(A726,[2]Feuil1!$A$4:$B$2591,2,FALSE)</f>
        <v>Arythmies et troubles de la conduction cardiaque, très courte durée</v>
      </c>
      <c r="C726" s="22">
        <v>8492</v>
      </c>
      <c r="D726" s="23">
        <v>2167746.523</v>
      </c>
      <c r="E726" s="22">
        <v>9156</v>
      </c>
      <c r="F726" s="23">
        <v>2338337.7204999998</v>
      </c>
      <c r="G726" s="22">
        <v>8934</v>
      </c>
      <c r="H726" s="23">
        <v>2281459.7500999998</v>
      </c>
      <c r="I726" s="116">
        <v>7.8695177500000005E-2</v>
      </c>
      <c r="J726" s="116">
        <v>7.8191238800000007E-2</v>
      </c>
      <c r="K726" s="116">
        <v>4.6739269999999998E-4</v>
      </c>
      <c r="L726" s="116">
        <v>-2.4324103999999999E-2</v>
      </c>
      <c r="M726" s="116">
        <v>-2.4246396E-2</v>
      </c>
      <c r="N726" s="116">
        <v>-7.9639000000000001E-5</v>
      </c>
      <c r="O726" s="24">
        <v>7.9453132999999995E-3</v>
      </c>
      <c r="P726" s="24">
        <v>-3.4366850000000001E-3</v>
      </c>
      <c r="Q726" s="24">
        <v>1.4217104E-3</v>
      </c>
      <c r="R726" s="24">
        <v>3.4028759999999998E-4</v>
      </c>
    </row>
    <row r="727" spans="1:18" ht="22.5" x14ac:dyDescent="0.2">
      <c r="A727" s="13" t="s">
        <v>678</v>
      </c>
      <c r="B727" s="11" t="str">
        <f>VLOOKUP(A727,[2]Feuil1!$A$4:$B$2591,2,FALSE)</f>
        <v>Insuffisances cardiaques et états de choc circulatoire, niveau 1</v>
      </c>
      <c r="C727" s="22">
        <v>7300</v>
      </c>
      <c r="D727" s="23">
        <v>8991802.9710000008</v>
      </c>
      <c r="E727" s="22">
        <v>6849</v>
      </c>
      <c r="F727" s="23">
        <v>8442878.4820000008</v>
      </c>
      <c r="G727" s="22">
        <v>6524</v>
      </c>
      <c r="H727" s="23">
        <v>8038854.2262000004</v>
      </c>
      <c r="I727" s="116">
        <v>-6.1047210999999997E-2</v>
      </c>
      <c r="J727" s="116">
        <v>-6.1780821999999999E-2</v>
      </c>
      <c r="K727" s="116">
        <v>7.8191899999999995E-4</v>
      </c>
      <c r="L727" s="116">
        <v>-4.7853852000000002E-2</v>
      </c>
      <c r="M727" s="116">
        <v>-4.7452183000000002E-2</v>
      </c>
      <c r="N727" s="116">
        <v>-4.21679E-4</v>
      </c>
      <c r="O727" s="24">
        <v>1.1631652399999999E-2</v>
      </c>
      <c r="P727" s="24">
        <v>-2.4411987E-2</v>
      </c>
      <c r="Q727" s="24">
        <v>1.0381955E-3</v>
      </c>
      <c r="R727" s="24">
        <v>1.1990226999999999E-3</v>
      </c>
    </row>
    <row r="728" spans="1:18" ht="22.5" x14ac:dyDescent="0.2">
      <c r="A728" s="13" t="s">
        <v>679</v>
      </c>
      <c r="B728" s="11" t="str">
        <f>VLOOKUP(A728,[2]Feuil1!$A$4:$B$2591,2,FALSE)</f>
        <v>Insuffisances cardiaques et états de choc circulatoire, niveau 2</v>
      </c>
      <c r="C728" s="22">
        <v>11606</v>
      </c>
      <c r="D728" s="23">
        <v>19433295.009</v>
      </c>
      <c r="E728" s="22">
        <v>11860</v>
      </c>
      <c r="F728" s="23">
        <v>19828681.074000001</v>
      </c>
      <c r="G728" s="22">
        <v>11839</v>
      </c>
      <c r="H728" s="23">
        <v>19802724.274999999</v>
      </c>
      <c r="I728" s="116">
        <v>2.0345806800000001E-2</v>
      </c>
      <c r="J728" s="116">
        <v>2.1885231799999998E-2</v>
      </c>
      <c r="K728" s="116">
        <v>-1.506456E-3</v>
      </c>
      <c r="L728" s="116">
        <v>-1.3090529999999999E-3</v>
      </c>
      <c r="M728" s="116">
        <v>-1.770658E-3</v>
      </c>
      <c r="N728" s="116">
        <v>4.6242320000000001E-4</v>
      </c>
      <c r="O728" s="24">
        <v>7.5158370000000003E-4</v>
      </c>
      <c r="P728" s="24">
        <v>-1.568364E-3</v>
      </c>
      <c r="Q728" s="24">
        <v>1.8839970999999999E-3</v>
      </c>
      <c r="R728" s="24">
        <v>2.9536444000000002E-3</v>
      </c>
    </row>
    <row r="729" spans="1:18" ht="22.5" x14ac:dyDescent="0.2">
      <c r="A729" s="13" t="s">
        <v>680</v>
      </c>
      <c r="B729" s="11" t="str">
        <f>VLOOKUP(A729,[2]Feuil1!$A$4:$B$2591,2,FALSE)</f>
        <v>Insuffisances cardiaques et états de choc circulatoire, niveau 3</v>
      </c>
      <c r="C729" s="22">
        <v>4681</v>
      </c>
      <c r="D729" s="23">
        <v>9409484.3836000003</v>
      </c>
      <c r="E729" s="22">
        <v>5076</v>
      </c>
      <c r="F729" s="23">
        <v>10189343.661</v>
      </c>
      <c r="G729" s="22">
        <v>5253</v>
      </c>
      <c r="H729" s="23">
        <v>10527405.963</v>
      </c>
      <c r="I729" s="116">
        <v>8.2880128799999994E-2</v>
      </c>
      <c r="J729" s="116">
        <v>8.4383678700000006E-2</v>
      </c>
      <c r="K729" s="116">
        <v>-1.386548E-3</v>
      </c>
      <c r="L729" s="116">
        <v>3.3178025299999997E-2</v>
      </c>
      <c r="M729" s="116">
        <v>3.4869976400000002E-2</v>
      </c>
      <c r="N729" s="116">
        <v>-1.634941E-3</v>
      </c>
      <c r="O729" s="24">
        <v>-6.3347769999999998E-3</v>
      </c>
      <c r="P729" s="24">
        <v>2.0426428600000001E-2</v>
      </c>
      <c r="Q729" s="24">
        <v>8.3593519999999996E-4</v>
      </c>
      <c r="R729" s="24">
        <v>1.5701987999999999E-3</v>
      </c>
    </row>
    <row r="730" spans="1:18" ht="22.5" x14ac:dyDescent="0.2">
      <c r="A730" s="13" t="s">
        <v>681</v>
      </c>
      <c r="B730" s="11" t="str">
        <f>VLOOKUP(A730,[2]Feuil1!$A$4:$B$2591,2,FALSE)</f>
        <v>Insuffisances cardiaques et états de choc circulatoire, niveau 4</v>
      </c>
      <c r="C730" s="22">
        <v>1202</v>
      </c>
      <c r="D730" s="23">
        <v>3255601.18</v>
      </c>
      <c r="E730" s="22">
        <v>1220</v>
      </c>
      <c r="F730" s="23">
        <v>3356930.1477999999</v>
      </c>
      <c r="G730" s="22">
        <v>1323</v>
      </c>
      <c r="H730" s="23">
        <v>3574873.1110999999</v>
      </c>
      <c r="I730" s="116">
        <v>3.1124502700000001E-2</v>
      </c>
      <c r="J730" s="116">
        <v>1.4975041600000001E-2</v>
      </c>
      <c r="K730" s="116">
        <v>1.5911190400000001E-2</v>
      </c>
      <c r="L730" s="116">
        <v>6.4923294100000001E-2</v>
      </c>
      <c r="M730" s="116">
        <v>8.4426229500000005E-2</v>
      </c>
      <c r="N730" s="116">
        <v>-1.7984566E-2</v>
      </c>
      <c r="O730" s="24">
        <v>-3.6863389999999998E-3</v>
      </c>
      <c r="P730" s="24">
        <v>1.3168567900000001E-2</v>
      </c>
      <c r="Q730" s="24">
        <v>2.105354E-4</v>
      </c>
      <c r="R730" s="24">
        <v>5.332046E-4</v>
      </c>
    </row>
    <row r="731" spans="1:18" ht="22.5" x14ac:dyDescent="0.2">
      <c r="A731" s="13" t="s">
        <v>682</v>
      </c>
      <c r="B731" s="11" t="str">
        <f>VLOOKUP(A731,[2]Feuil1!$A$4:$B$2591,2,FALSE)</f>
        <v>Insuffisances cardiaques et états de choc circulatoire, très courte durée</v>
      </c>
      <c r="C731" s="22">
        <v>2989</v>
      </c>
      <c r="D731" s="23">
        <v>900119.16520000005</v>
      </c>
      <c r="E731" s="22">
        <v>3201</v>
      </c>
      <c r="F731" s="23">
        <v>963029.31539999996</v>
      </c>
      <c r="G731" s="22">
        <v>3171</v>
      </c>
      <c r="H731" s="23">
        <v>955219.71810000006</v>
      </c>
      <c r="I731" s="116">
        <v>6.9890912900000005E-2</v>
      </c>
      <c r="J731" s="116">
        <v>7.0926731300000004E-2</v>
      </c>
      <c r="K731" s="116">
        <v>-9.6721700000000003E-4</v>
      </c>
      <c r="L731" s="116">
        <v>-8.1094080000000002E-3</v>
      </c>
      <c r="M731" s="116">
        <v>-9.3720709999999992E-3</v>
      </c>
      <c r="N731" s="116">
        <v>1.2746093E-3</v>
      </c>
      <c r="O731" s="24">
        <v>1.0736910000000001E-3</v>
      </c>
      <c r="P731" s="24">
        <v>-4.7187200000000002E-4</v>
      </c>
      <c r="Q731" s="24">
        <v>5.046165E-4</v>
      </c>
      <c r="R731" s="24">
        <v>1.4247430000000001E-4</v>
      </c>
    </row>
    <row r="732" spans="1:18" ht="33.75" x14ac:dyDescent="0.2">
      <c r="A732" s="13" t="s">
        <v>683</v>
      </c>
      <c r="B732" s="11" t="str">
        <f>VLOOKUP(A732,[2]Feuil1!$A$4:$B$2591,2,FALSE)</f>
        <v>Cardiopathies congénitales et valvulopathies, âge inférieur à 18 ans, niveau 1</v>
      </c>
      <c r="C732" s="22">
        <v>35</v>
      </c>
      <c r="D732" s="23">
        <v>14041.807500000001</v>
      </c>
      <c r="E732" s="22">
        <v>22</v>
      </c>
      <c r="F732" s="23">
        <v>8683.0071000000007</v>
      </c>
      <c r="G732" s="22">
        <v>19</v>
      </c>
      <c r="H732" s="23">
        <v>7660.9044999999996</v>
      </c>
      <c r="I732" s="116">
        <v>-0.38163180899999999</v>
      </c>
      <c r="J732" s="116">
        <v>-0.37142857099999999</v>
      </c>
      <c r="K732" s="116">
        <v>-1.6232423999999999E-2</v>
      </c>
      <c r="L732" s="116">
        <v>-0.117712975</v>
      </c>
      <c r="M732" s="116">
        <v>-0.13636363600000001</v>
      </c>
      <c r="N732" s="116">
        <v>2.15955023E-2</v>
      </c>
      <c r="O732" s="24">
        <v>1.073691E-4</v>
      </c>
      <c r="P732" s="24">
        <v>-6.1758000000000001E-5</v>
      </c>
      <c r="Q732" s="24">
        <v>3.0235614999999998E-6</v>
      </c>
      <c r="R732" s="24">
        <v>1.1426502000000001E-6</v>
      </c>
    </row>
    <row r="733" spans="1:18" ht="33.75" x14ac:dyDescent="0.2">
      <c r="A733" s="13" t="s">
        <v>684</v>
      </c>
      <c r="B733" s="11" t="str">
        <f>VLOOKUP(A733,[2]Feuil1!$A$4:$B$2591,2,FALSE)</f>
        <v>Cardiopathies congénitales et valvulopathies, âge inférieur à 18 ans, niveau 2</v>
      </c>
      <c r="C733" s="22">
        <v>2</v>
      </c>
      <c r="D733" s="23">
        <v>5836.2614999999996</v>
      </c>
      <c r="E733" s="22" t="s">
        <v>3213</v>
      </c>
      <c r="F733" s="23" t="s">
        <v>3213</v>
      </c>
      <c r="G733" s="22">
        <v>2</v>
      </c>
      <c r="H733" s="23">
        <v>5836.2614999999996</v>
      </c>
      <c r="I733" s="116" t="s">
        <v>3213</v>
      </c>
      <c r="J733" s="116" t="s">
        <v>3213</v>
      </c>
      <c r="K733" s="116" t="s">
        <v>3213</v>
      </c>
      <c r="L733" s="116" t="s">
        <v>3213</v>
      </c>
      <c r="M733" s="116" t="s">
        <v>3213</v>
      </c>
      <c r="N733" s="116" t="s">
        <v>3213</v>
      </c>
      <c r="O733" s="24" t="s">
        <v>3213</v>
      </c>
      <c r="P733" s="24" t="s">
        <v>3213</v>
      </c>
      <c r="Q733" s="24">
        <v>3.1826962999999999E-7</v>
      </c>
      <c r="R733" s="24">
        <v>8.7049845999999999E-7</v>
      </c>
    </row>
    <row r="734" spans="1:18" ht="33.75" x14ac:dyDescent="0.2">
      <c r="A734" s="13" t="s">
        <v>685</v>
      </c>
      <c r="B734" s="11" t="str">
        <f>VLOOKUP(A734,[2]Feuil1!$A$4:$B$2591,2,FALSE)</f>
        <v>Cardiopathies congénitales et valvulopathies, âge inférieur à 18 ans, niveau 3</v>
      </c>
      <c r="C734" s="22">
        <v>1</v>
      </c>
      <c r="D734" s="23">
        <v>3017.37</v>
      </c>
      <c r="E734" s="22" t="s">
        <v>3213</v>
      </c>
      <c r="F734" s="23" t="s">
        <v>3213</v>
      </c>
      <c r="G734" s="22" t="s">
        <v>3213</v>
      </c>
      <c r="H734" s="23" t="s">
        <v>3213</v>
      </c>
      <c r="I734" s="116" t="s">
        <v>3213</v>
      </c>
      <c r="J734" s="116" t="s">
        <v>3213</v>
      </c>
      <c r="K734" s="116" t="s">
        <v>3213</v>
      </c>
      <c r="L734" s="116" t="s">
        <v>3213</v>
      </c>
      <c r="M734" s="116" t="s">
        <v>3213</v>
      </c>
      <c r="N734" s="116" t="s">
        <v>3213</v>
      </c>
      <c r="O734" s="24" t="s">
        <v>3213</v>
      </c>
      <c r="P734" s="24" t="s">
        <v>3213</v>
      </c>
      <c r="Q734" s="24" t="s">
        <v>3213</v>
      </c>
      <c r="R734" s="24" t="s">
        <v>3214</v>
      </c>
    </row>
    <row r="735" spans="1:18" ht="33.75" x14ac:dyDescent="0.2">
      <c r="A735" s="13" t="s">
        <v>686</v>
      </c>
      <c r="B735" s="11" t="str">
        <f>VLOOKUP(A735,[2]Feuil1!$A$4:$B$2591,2,FALSE)</f>
        <v>Cardiopathies congénitales et valvulopathies, âge inférieur à 18 ans, niveau 4</v>
      </c>
      <c r="C735" s="22" t="s">
        <v>3213</v>
      </c>
      <c r="D735" s="23" t="s">
        <v>3213</v>
      </c>
      <c r="E735" s="22">
        <v>1</v>
      </c>
      <c r="F735" s="23">
        <v>4288.82</v>
      </c>
      <c r="G735" s="22" t="s">
        <v>3213</v>
      </c>
      <c r="H735" s="23" t="s">
        <v>3213</v>
      </c>
      <c r="I735" s="116" t="s">
        <v>3213</v>
      </c>
      <c r="J735" s="116" t="s">
        <v>3213</v>
      </c>
      <c r="K735" s="116" t="s">
        <v>3213</v>
      </c>
      <c r="L735" s="116" t="s">
        <v>3213</v>
      </c>
      <c r="M735" s="116" t="s">
        <v>3213</v>
      </c>
      <c r="N735" s="116" t="s">
        <v>3213</v>
      </c>
      <c r="O735" s="24" t="s">
        <v>3213</v>
      </c>
      <c r="P735" s="24" t="s">
        <v>3213</v>
      </c>
      <c r="Q735" s="24" t="s">
        <v>3213</v>
      </c>
      <c r="R735" s="24" t="s">
        <v>3214</v>
      </c>
    </row>
    <row r="736" spans="1:18" ht="33.75" x14ac:dyDescent="0.2">
      <c r="A736" s="13" t="s">
        <v>687</v>
      </c>
      <c r="B736" s="11" t="str">
        <f>VLOOKUP(A736,[2]Feuil1!$A$4:$B$2591,2,FALSE)</f>
        <v>Cardiopathies congénitales et valvulopathies, âge inférieur à 18 ans, très courte durée</v>
      </c>
      <c r="C736" s="22" t="s">
        <v>3213</v>
      </c>
      <c r="D736" s="23" t="s">
        <v>3213</v>
      </c>
      <c r="E736" s="22">
        <v>5</v>
      </c>
      <c r="F736" s="23">
        <v>1036.4601</v>
      </c>
      <c r="G736" s="22">
        <v>3</v>
      </c>
      <c r="H736" s="23">
        <v>613.29</v>
      </c>
      <c r="I736" s="116" t="s">
        <v>3213</v>
      </c>
      <c r="J736" s="116" t="s">
        <v>3213</v>
      </c>
      <c r="K736" s="116" t="s">
        <v>3213</v>
      </c>
      <c r="L736" s="116">
        <v>-0.40828402400000002</v>
      </c>
      <c r="M736" s="116">
        <v>-0.4</v>
      </c>
      <c r="N736" s="116">
        <v>-1.3806706E-2</v>
      </c>
      <c r="O736" s="24">
        <v>7.1579400000000001E-5</v>
      </c>
      <c r="P736" s="24">
        <v>-2.5568999999999999E-5</v>
      </c>
      <c r="Q736" s="24">
        <v>4.7740445000000002E-7</v>
      </c>
      <c r="R736" s="24">
        <v>9.1474311000000006E-8</v>
      </c>
    </row>
    <row r="737" spans="1:18" ht="33.75" x14ac:dyDescent="0.2">
      <c r="A737" s="13" t="s">
        <v>688</v>
      </c>
      <c r="B737" s="11" t="str">
        <f>VLOOKUP(A737,[2]Feuil1!$A$4:$B$2591,2,FALSE)</f>
        <v>Cardiopathies congénitales et valvulopathies, âge supérieur à 17 ans, niveau 1</v>
      </c>
      <c r="C737" s="22">
        <v>541</v>
      </c>
      <c r="D737" s="23">
        <v>540379.23010000004</v>
      </c>
      <c r="E737" s="22">
        <v>435</v>
      </c>
      <c r="F737" s="23">
        <v>431645.49930000002</v>
      </c>
      <c r="G737" s="22">
        <v>433</v>
      </c>
      <c r="H737" s="23">
        <v>429793.72450000001</v>
      </c>
      <c r="I737" s="116">
        <v>-0.20121744999999999</v>
      </c>
      <c r="J737" s="116">
        <v>-0.19593345700000001</v>
      </c>
      <c r="K737" s="116">
        <v>-6.5715870000000003E-3</v>
      </c>
      <c r="L737" s="116">
        <v>-4.2900359999999997E-3</v>
      </c>
      <c r="M737" s="116">
        <v>-4.597701E-3</v>
      </c>
      <c r="N737" s="116">
        <v>3.0908610000000001E-4</v>
      </c>
      <c r="O737" s="24">
        <v>7.1579400000000001E-5</v>
      </c>
      <c r="P737" s="24">
        <v>-1.11888E-4</v>
      </c>
      <c r="Q737" s="24">
        <v>6.8905400000000006E-5</v>
      </c>
      <c r="R737" s="24">
        <v>6.4105199999999997E-5</v>
      </c>
    </row>
    <row r="738" spans="1:18" ht="33.75" x14ac:dyDescent="0.2">
      <c r="A738" s="13" t="s">
        <v>689</v>
      </c>
      <c r="B738" s="11" t="str">
        <f>VLOOKUP(A738,[2]Feuil1!$A$4:$B$2591,2,FALSE)</f>
        <v>Cardiopathies congénitales et valvulopathies, âge supérieur à 17 ans, niveau 2</v>
      </c>
      <c r="C738" s="22">
        <v>439</v>
      </c>
      <c r="D738" s="23">
        <v>619660.53960000002</v>
      </c>
      <c r="E738" s="22">
        <v>384</v>
      </c>
      <c r="F738" s="23">
        <v>541194.23640000005</v>
      </c>
      <c r="G738" s="22">
        <v>358</v>
      </c>
      <c r="H738" s="23">
        <v>502333.02250000002</v>
      </c>
      <c r="I738" s="116">
        <v>-0.126627884</v>
      </c>
      <c r="J738" s="116">
        <v>-0.12528473800000001</v>
      </c>
      <c r="K738" s="116">
        <v>-1.5355239999999999E-3</v>
      </c>
      <c r="L738" s="116">
        <v>-7.1806408000000002E-2</v>
      </c>
      <c r="M738" s="116">
        <v>-6.7708332999999996E-2</v>
      </c>
      <c r="N738" s="116">
        <v>-4.3956999999999998E-3</v>
      </c>
      <c r="O738" s="24">
        <v>9.3053220000000004E-4</v>
      </c>
      <c r="P738" s="24">
        <v>-2.3480760000000002E-3</v>
      </c>
      <c r="Q738" s="24">
        <v>5.6970299999999999E-5</v>
      </c>
      <c r="R738" s="24">
        <v>7.4924699999999998E-5</v>
      </c>
    </row>
    <row r="739" spans="1:18" ht="33.75" x14ac:dyDescent="0.2">
      <c r="A739" s="13" t="s">
        <v>690</v>
      </c>
      <c r="B739" s="11" t="str">
        <f>VLOOKUP(A739,[2]Feuil1!$A$4:$B$2591,2,FALSE)</f>
        <v>Cardiopathies congénitales et valvulopathies, âge supérieur à 17 ans, niveau 3</v>
      </c>
      <c r="C739" s="22">
        <v>76</v>
      </c>
      <c r="D739" s="23">
        <v>147710.60449999999</v>
      </c>
      <c r="E739" s="22">
        <v>69</v>
      </c>
      <c r="F739" s="23">
        <v>131873.16310000001</v>
      </c>
      <c r="G739" s="22">
        <v>86</v>
      </c>
      <c r="H739" s="23">
        <v>162743.2138</v>
      </c>
      <c r="I739" s="116">
        <v>-0.107219393</v>
      </c>
      <c r="J739" s="116">
        <v>-9.2105263000000007E-2</v>
      </c>
      <c r="K739" s="116">
        <v>-1.6647447999999999E-2</v>
      </c>
      <c r="L739" s="116">
        <v>0.23408895320000001</v>
      </c>
      <c r="M739" s="116">
        <v>0.2463768116</v>
      </c>
      <c r="N739" s="116">
        <v>-9.8588630000000007E-3</v>
      </c>
      <c r="O739" s="24">
        <v>-6.08425E-4</v>
      </c>
      <c r="P739" s="24">
        <v>1.8652327999999999E-3</v>
      </c>
      <c r="Q739" s="24">
        <v>1.36856E-5</v>
      </c>
      <c r="R739" s="24">
        <v>2.4273700000000001E-5</v>
      </c>
    </row>
    <row r="740" spans="1:18" ht="33.75" x14ac:dyDescent="0.2">
      <c r="A740" s="13" t="s">
        <v>691</v>
      </c>
      <c r="B740" s="11" t="str">
        <f>VLOOKUP(A740,[2]Feuil1!$A$4:$B$2591,2,FALSE)</f>
        <v>Cardiopathies congénitales et valvulopathies, âge supérieur à 17 ans, niveau 4</v>
      </c>
      <c r="C740" s="22">
        <v>28</v>
      </c>
      <c r="D740" s="23">
        <v>75868.256099999999</v>
      </c>
      <c r="E740" s="22">
        <v>18</v>
      </c>
      <c r="F740" s="23">
        <v>48974.1561</v>
      </c>
      <c r="G740" s="22">
        <v>25</v>
      </c>
      <c r="H740" s="23">
        <v>69332.989799999996</v>
      </c>
      <c r="I740" s="116">
        <v>-0.35448422499999999</v>
      </c>
      <c r="J740" s="116">
        <v>-0.35714285699999998</v>
      </c>
      <c r="K740" s="116">
        <v>4.1356492999999996E-3</v>
      </c>
      <c r="L740" s="116">
        <v>0.4157056562</v>
      </c>
      <c r="M740" s="116">
        <v>0.38888888890000001</v>
      </c>
      <c r="N740" s="116">
        <v>1.9308072499999999E-2</v>
      </c>
      <c r="O740" s="24">
        <v>-2.5052800000000002E-4</v>
      </c>
      <c r="P740" s="24">
        <v>1.2301231000000001E-3</v>
      </c>
      <c r="Q740" s="24">
        <v>3.9783704000000001E-6</v>
      </c>
      <c r="R740" s="24">
        <v>1.03413E-5</v>
      </c>
    </row>
    <row r="741" spans="1:18" ht="33.75" x14ac:dyDescent="0.2">
      <c r="A741" s="13" t="s">
        <v>692</v>
      </c>
      <c r="B741" s="11" t="str">
        <f>VLOOKUP(A741,[2]Feuil1!$A$4:$B$2591,2,FALSE)</f>
        <v>Cardiopathies congénitales et valvulopathies, âge supérieur à 17 ans, très courte durée</v>
      </c>
      <c r="C741" s="22">
        <v>394</v>
      </c>
      <c r="D741" s="23">
        <v>110035.09</v>
      </c>
      <c r="E741" s="22">
        <v>319</v>
      </c>
      <c r="F741" s="23">
        <v>88940.691800000001</v>
      </c>
      <c r="G741" s="22">
        <v>351</v>
      </c>
      <c r="H741" s="23">
        <v>97378.999200000006</v>
      </c>
      <c r="I741" s="116">
        <v>-0.19170610199999999</v>
      </c>
      <c r="J741" s="116">
        <v>-0.19035532999999999</v>
      </c>
      <c r="K741" s="116">
        <v>-1.6683519999999999E-3</v>
      </c>
      <c r="L741" s="116">
        <v>9.4875666299999994E-2</v>
      </c>
      <c r="M741" s="116">
        <v>0.10031347960000001</v>
      </c>
      <c r="N741" s="116">
        <v>-4.942058E-3</v>
      </c>
      <c r="O741" s="24">
        <v>-1.1452700000000001E-3</v>
      </c>
      <c r="P741" s="24">
        <v>5.0986010000000003E-4</v>
      </c>
      <c r="Q741" s="24">
        <v>5.5856300000000003E-5</v>
      </c>
      <c r="R741" s="24">
        <v>1.4524399999999999E-5</v>
      </c>
    </row>
    <row r="742" spans="1:18" ht="22.5" x14ac:dyDescent="0.2">
      <c r="A742" s="13" t="s">
        <v>693</v>
      </c>
      <c r="B742" s="11" t="str">
        <f>VLOOKUP(A742,[2]Feuil1!$A$4:$B$2591,2,FALSE)</f>
        <v>Troubles vasculaires périphériques, niveau 1</v>
      </c>
      <c r="C742" s="22">
        <v>7178</v>
      </c>
      <c r="D742" s="23">
        <v>5676612.8256000001</v>
      </c>
      <c r="E742" s="22">
        <v>6730</v>
      </c>
      <c r="F742" s="23">
        <v>5294505.9803999998</v>
      </c>
      <c r="G742" s="22">
        <v>6187</v>
      </c>
      <c r="H742" s="23">
        <v>4837004.8716000002</v>
      </c>
      <c r="I742" s="116">
        <v>-6.7312472999999998E-2</v>
      </c>
      <c r="J742" s="116">
        <v>-6.2412927999999999E-2</v>
      </c>
      <c r="K742" s="116">
        <v>-5.2256949999999998E-3</v>
      </c>
      <c r="L742" s="116">
        <v>-8.6410537999999995E-2</v>
      </c>
      <c r="M742" s="116">
        <v>-8.0683507000000002E-2</v>
      </c>
      <c r="N742" s="116">
        <v>-6.2296620000000004E-3</v>
      </c>
      <c r="O742" s="24">
        <v>1.9433807000000001E-2</v>
      </c>
      <c r="P742" s="24">
        <v>-2.7643170000000002E-2</v>
      </c>
      <c r="Q742" s="24">
        <v>9.8456710000000003E-4</v>
      </c>
      <c r="R742" s="24">
        <v>7.2145589999999995E-4</v>
      </c>
    </row>
    <row r="743" spans="1:18" ht="22.5" x14ac:dyDescent="0.2">
      <c r="A743" s="13" t="s">
        <v>694</v>
      </c>
      <c r="B743" s="11" t="str">
        <f>VLOOKUP(A743,[2]Feuil1!$A$4:$B$2591,2,FALSE)</f>
        <v>Troubles vasculaires périphériques, niveau 2</v>
      </c>
      <c r="C743" s="22">
        <v>1798</v>
      </c>
      <c r="D743" s="23">
        <v>3119104.4042000002</v>
      </c>
      <c r="E743" s="22">
        <v>1769</v>
      </c>
      <c r="F743" s="23">
        <v>3102568.858</v>
      </c>
      <c r="G743" s="22">
        <v>1651</v>
      </c>
      <c r="H743" s="23">
        <v>2869036.0104999999</v>
      </c>
      <c r="I743" s="116">
        <v>-5.301376E-3</v>
      </c>
      <c r="J743" s="116">
        <v>-1.6129032000000001E-2</v>
      </c>
      <c r="K743" s="116">
        <v>1.1005158500000001E-2</v>
      </c>
      <c r="L743" s="116">
        <v>-7.5270801999999998E-2</v>
      </c>
      <c r="M743" s="116">
        <v>-6.6704352999999994E-2</v>
      </c>
      <c r="N743" s="116">
        <v>-9.1787099999999996E-3</v>
      </c>
      <c r="O743" s="24">
        <v>4.2231845999999998E-3</v>
      </c>
      <c r="P743" s="24">
        <v>-1.4110541000000001E-2</v>
      </c>
      <c r="Q743" s="24">
        <v>2.6273159999999998E-4</v>
      </c>
      <c r="R743" s="24">
        <v>4.2792660000000001E-4</v>
      </c>
    </row>
    <row r="744" spans="1:18" ht="22.5" x14ac:dyDescent="0.2">
      <c r="A744" s="13" t="s">
        <v>695</v>
      </c>
      <c r="B744" s="11" t="str">
        <f>VLOOKUP(A744,[2]Feuil1!$A$4:$B$2591,2,FALSE)</f>
        <v>Troubles vasculaires périphériques, niveau 3</v>
      </c>
      <c r="C744" s="22">
        <v>1005</v>
      </c>
      <c r="D744" s="23">
        <v>2382598.0507999999</v>
      </c>
      <c r="E744" s="22">
        <v>1031</v>
      </c>
      <c r="F744" s="23">
        <v>2445723.2566999998</v>
      </c>
      <c r="G744" s="22">
        <v>974</v>
      </c>
      <c r="H744" s="23">
        <v>2288380.0987</v>
      </c>
      <c r="I744" s="116">
        <v>2.64942741E-2</v>
      </c>
      <c r="J744" s="116">
        <v>2.5870646800000001E-2</v>
      </c>
      <c r="K744" s="116">
        <v>6.0790059999999996E-4</v>
      </c>
      <c r="L744" s="116">
        <v>-6.4333999000000003E-2</v>
      </c>
      <c r="M744" s="116">
        <v>-5.5286130000000003E-2</v>
      </c>
      <c r="N744" s="116">
        <v>-9.5773649999999991E-3</v>
      </c>
      <c r="O744" s="24">
        <v>2.0400129000000002E-3</v>
      </c>
      <c r="P744" s="24">
        <v>-9.5070009999999993E-3</v>
      </c>
      <c r="Q744" s="24">
        <v>1.549973E-4</v>
      </c>
      <c r="R744" s="24">
        <v>3.4131979999999998E-4</v>
      </c>
    </row>
    <row r="745" spans="1:18" ht="22.5" x14ac:dyDescent="0.2">
      <c r="A745" s="13" t="s">
        <v>696</v>
      </c>
      <c r="B745" s="11" t="str">
        <f>VLOOKUP(A745,[2]Feuil1!$A$4:$B$2591,2,FALSE)</f>
        <v>Troubles vasculaires périphériques, niveau 4</v>
      </c>
      <c r="C745" s="22">
        <v>270</v>
      </c>
      <c r="D745" s="23">
        <v>943611.34180000005</v>
      </c>
      <c r="E745" s="22">
        <v>333</v>
      </c>
      <c r="F745" s="23">
        <v>1154201.6418999999</v>
      </c>
      <c r="G745" s="22">
        <v>285</v>
      </c>
      <c r="H745" s="23">
        <v>990094.62769999995</v>
      </c>
      <c r="I745" s="116">
        <v>0.22317482929999999</v>
      </c>
      <c r="J745" s="116">
        <v>0.2333333333</v>
      </c>
      <c r="K745" s="116">
        <v>-8.2366249999999992E-3</v>
      </c>
      <c r="L745" s="116">
        <v>-0.142182274</v>
      </c>
      <c r="M745" s="116">
        <v>-0.144144144</v>
      </c>
      <c r="N745" s="116">
        <v>2.2922902999999999E-3</v>
      </c>
      <c r="O745" s="24">
        <v>1.7179056E-3</v>
      </c>
      <c r="P745" s="24">
        <v>-9.9156880000000006E-3</v>
      </c>
      <c r="Q745" s="24">
        <v>4.5353399999999998E-5</v>
      </c>
      <c r="R745" s="24">
        <v>1.4767599999999999E-4</v>
      </c>
    </row>
    <row r="746" spans="1:18" ht="22.5" x14ac:dyDescent="0.2">
      <c r="A746" s="13" t="s">
        <v>697</v>
      </c>
      <c r="B746" s="11" t="str">
        <f>VLOOKUP(A746,[2]Feuil1!$A$4:$B$2591,2,FALSE)</f>
        <v>Troubles vasculaires périphériques, très courte durée</v>
      </c>
      <c r="C746" s="22">
        <v>3858</v>
      </c>
      <c r="D746" s="23">
        <v>1819562.6910000001</v>
      </c>
      <c r="E746" s="22">
        <v>3619</v>
      </c>
      <c r="F746" s="23">
        <v>1708429.659</v>
      </c>
      <c r="G746" s="22">
        <v>3683</v>
      </c>
      <c r="H746" s="23">
        <v>1735856.4839999999</v>
      </c>
      <c r="I746" s="116">
        <v>-6.1076780999999997E-2</v>
      </c>
      <c r="J746" s="116">
        <v>-6.1949195999999998E-2</v>
      </c>
      <c r="K746" s="116">
        <v>9.3003010000000002E-4</v>
      </c>
      <c r="L746" s="116">
        <v>1.60538216E-2</v>
      </c>
      <c r="M746" s="116">
        <v>1.76844432E-2</v>
      </c>
      <c r="N746" s="116">
        <v>-1.6022860000000001E-3</v>
      </c>
      <c r="O746" s="24">
        <v>-2.2905410000000001E-3</v>
      </c>
      <c r="P746" s="24">
        <v>1.6571858999999999E-3</v>
      </c>
      <c r="Q746" s="24">
        <v>5.8609350000000005E-4</v>
      </c>
      <c r="R746" s="24">
        <v>2.5890899999999998E-4</v>
      </c>
    </row>
    <row r="747" spans="1:18" x14ac:dyDescent="0.2">
      <c r="A747" s="13" t="s">
        <v>698</v>
      </c>
      <c r="B747" s="11" t="str">
        <f>VLOOKUP(A747,[2]Feuil1!$A$4:$B$2591,2,FALSE)</f>
        <v>Douleurs thoraciques, niveau 1</v>
      </c>
      <c r="C747" s="22">
        <v>2891</v>
      </c>
      <c r="D747" s="23">
        <v>1272481.8551</v>
      </c>
      <c r="E747" s="22">
        <v>2725</v>
      </c>
      <c r="F747" s="23">
        <v>1190137.6942</v>
      </c>
      <c r="G747" s="22">
        <v>2469</v>
      </c>
      <c r="H747" s="23">
        <v>1074596.1614999999</v>
      </c>
      <c r="I747" s="116">
        <v>-6.4711461999999997E-2</v>
      </c>
      <c r="J747" s="116">
        <v>-5.7419577999999999E-2</v>
      </c>
      <c r="K747" s="116">
        <v>-7.736087E-3</v>
      </c>
      <c r="L747" s="116">
        <v>-9.7082492000000006E-2</v>
      </c>
      <c r="M747" s="116">
        <v>-9.3944953999999997E-2</v>
      </c>
      <c r="N747" s="116">
        <v>-3.4628549999999999E-3</v>
      </c>
      <c r="O747" s="24">
        <v>9.1621631000000005E-3</v>
      </c>
      <c r="P747" s="24">
        <v>-6.9812600000000004E-3</v>
      </c>
      <c r="Q747" s="24">
        <v>3.9290389999999998E-4</v>
      </c>
      <c r="R747" s="24">
        <v>1.6027970000000001E-4</v>
      </c>
    </row>
    <row r="748" spans="1:18" x14ac:dyDescent="0.2">
      <c r="A748" s="13" t="s">
        <v>699</v>
      </c>
      <c r="B748" s="11" t="str">
        <f>VLOOKUP(A748,[2]Feuil1!$A$4:$B$2591,2,FALSE)</f>
        <v>Douleurs thoraciques, niveau 2</v>
      </c>
      <c r="C748" s="22">
        <v>1439</v>
      </c>
      <c r="D748" s="23">
        <v>1712149.9368</v>
      </c>
      <c r="E748" s="22">
        <v>1389</v>
      </c>
      <c r="F748" s="23">
        <v>1653213.6703999999</v>
      </c>
      <c r="G748" s="22">
        <v>1263</v>
      </c>
      <c r="H748" s="23">
        <v>1487579.2320000001</v>
      </c>
      <c r="I748" s="116">
        <v>-3.4422374999999998E-2</v>
      </c>
      <c r="J748" s="116">
        <v>-3.4746352000000001E-2</v>
      </c>
      <c r="K748" s="116">
        <v>3.3563929999999998E-4</v>
      </c>
      <c r="L748" s="116">
        <v>-0.100189371</v>
      </c>
      <c r="M748" s="116">
        <v>-9.0712742999999998E-2</v>
      </c>
      <c r="N748" s="116">
        <v>-1.042204E-2</v>
      </c>
      <c r="O748" s="24">
        <v>4.5095022000000004E-3</v>
      </c>
      <c r="P748" s="24">
        <v>-1.0007978000000001E-2</v>
      </c>
      <c r="Q748" s="24">
        <v>2.0098730000000001E-4</v>
      </c>
      <c r="R748" s="24">
        <v>2.218776E-4</v>
      </c>
    </row>
    <row r="749" spans="1:18" x14ac:dyDescent="0.2">
      <c r="A749" s="13" t="s">
        <v>700</v>
      </c>
      <c r="B749" s="11" t="str">
        <f>VLOOKUP(A749,[2]Feuil1!$A$4:$B$2591,2,FALSE)</f>
        <v>Douleurs thoraciques, niveau 3</v>
      </c>
      <c r="C749" s="22">
        <v>2</v>
      </c>
      <c r="D749" s="23">
        <v>3204.06</v>
      </c>
      <c r="E749" s="22" t="s">
        <v>3213</v>
      </c>
      <c r="F749" s="23" t="s">
        <v>3213</v>
      </c>
      <c r="G749" s="22">
        <v>2</v>
      </c>
      <c r="H749" s="23">
        <v>3316.2021</v>
      </c>
      <c r="I749" s="116" t="s">
        <v>3213</v>
      </c>
      <c r="J749" s="116" t="s">
        <v>3213</v>
      </c>
      <c r="K749" s="116" t="s">
        <v>3213</v>
      </c>
      <c r="L749" s="116" t="s">
        <v>3213</v>
      </c>
      <c r="M749" s="116" t="s">
        <v>3213</v>
      </c>
      <c r="N749" s="116" t="s">
        <v>3213</v>
      </c>
      <c r="O749" s="24" t="s">
        <v>3213</v>
      </c>
      <c r="P749" s="24" t="s">
        <v>3213</v>
      </c>
      <c r="Q749" s="24">
        <v>3.1826962999999999E-7</v>
      </c>
      <c r="R749" s="24">
        <v>4.9462293999999999E-7</v>
      </c>
    </row>
    <row r="750" spans="1:18" x14ac:dyDescent="0.2">
      <c r="A750" s="13" t="s">
        <v>701</v>
      </c>
      <c r="B750" s="11" t="str">
        <f>VLOOKUP(A750,[2]Feuil1!$A$4:$B$2591,2,FALSE)</f>
        <v>Douleurs thoraciques, niveau 4</v>
      </c>
      <c r="C750" s="22" t="s">
        <v>3213</v>
      </c>
      <c r="D750" s="23" t="s">
        <v>3213</v>
      </c>
      <c r="E750" s="22">
        <v>1</v>
      </c>
      <c r="F750" s="23">
        <v>2295.12</v>
      </c>
      <c r="G750" s="22">
        <v>1</v>
      </c>
      <c r="H750" s="23">
        <v>2295.12</v>
      </c>
      <c r="I750" s="116" t="s">
        <v>3213</v>
      </c>
      <c r="J750" s="116" t="s">
        <v>3213</v>
      </c>
      <c r="K750" s="116" t="s">
        <v>3213</v>
      </c>
      <c r="L750" s="116">
        <v>0</v>
      </c>
      <c r="M750" s="116">
        <v>0</v>
      </c>
      <c r="N750" s="116">
        <v>0</v>
      </c>
      <c r="O750" s="24">
        <v>0</v>
      </c>
      <c r="P750" s="24">
        <v>0</v>
      </c>
      <c r="Q750" s="24">
        <v>1.5913482000000001E-7</v>
      </c>
      <c r="R750" s="24">
        <v>3.4232503999999998E-7</v>
      </c>
    </row>
    <row r="751" spans="1:18" x14ac:dyDescent="0.2">
      <c r="A751" s="13" t="s">
        <v>702</v>
      </c>
      <c r="B751" s="11" t="str">
        <f>VLOOKUP(A751,[2]Feuil1!$A$4:$B$2591,2,FALSE)</f>
        <v>Douleurs thoraciques, très courte durée</v>
      </c>
      <c r="C751" s="22">
        <v>13939</v>
      </c>
      <c r="D751" s="23">
        <v>3995983.7152</v>
      </c>
      <c r="E751" s="22">
        <v>16408</v>
      </c>
      <c r="F751" s="23">
        <v>4708880.7258000001</v>
      </c>
      <c r="G751" s="22">
        <v>16237</v>
      </c>
      <c r="H751" s="23">
        <v>4650040.8603999997</v>
      </c>
      <c r="I751" s="116">
        <v>0.1784033823</v>
      </c>
      <c r="J751" s="116">
        <v>0.17712891889999999</v>
      </c>
      <c r="K751" s="116">
        <v>1.0826881000000001E-3</v>
      </c>
      <c r="L751" s="116">
        <v>-1.249551E-2</v>
      </c>
      <c r="M751" s="116">
        <v>-1.0421745E-2</v>
      </c>
      <c r="N751" s="116">
        <v>-2.095604E-3</v>
      </c>
      <c r="O751" s="24">
        <v>6.1200387000000002E-3</v>
      </c>
      <c r="P751" s="24">
        <v>-3.5552270000000002E-3</v>
      </c>
      <c r="Q751" s="24">
        <v>2.5838720000000001E-3</v>
      </c>
      <c r="R751" s="24">
        <v>6.9356959999999999E-4</v>
      </c>
    </row>
    <row r="752" spans="1:18" x14ac:dyDescent="0.2">
      <c r="A752" s="13" t="s">
        <v>703</v>
      </c>
      <c r="B752" s="11" t="str">
        <f>VLOOKUP(A752,[2]Feuil1!$A$4:$B$2591,2,FALSE)</f>
        <v>Arrêt cardiaque, niveau 1</v>
      </c>
      <c r="C752" s="22">
        <v>136</v>
      </c>
      <c r="D752" s="23">
        <v>72900.300900000002</v>
      </c>
      <c r="E752" s="22">
        <v>153</v>
      </c>
      <c r="F752" s="23">
        <v>81681.820500000002</v>
      </c>
      <c r="G752" s="22">
        <v>177</v>
      </c>
      <c r="H752" s="23">
        <v>94943.599799999996</v>
      </c>
      <c r="I752" s="116">
        <v>0.1204593053</v>
      </c>
      <c r="J752" s="116">
        <v>0.125</v>
      </c>
      <c r="K752" s="116">
        <v>-4.0361729999999997E-3</v>
      </c>
      <c r="L752" s="116">
        <v>0.1623590074</v>
      </c>
      <c r="M752" s="116">
        <v>0.15686274510000001</v>
      </c>
      <c r="N752" s="116">
        <v>4.7510063999999996E-3</v>
      </c>
      <c r="O752" s="24">
        <v>-8.5895299999999997E-4</v>
      </c>
      <c r="P752" s="24">
        <v>8.0130429999999996E-4</v>
      </c>
      <c r="Q752" s="24">
        <v>2.81669E-5</v>
      </c>
      <c r="R752" s="24">
        <v>1.4161199999999999E-5</v>
      </c>
    </row>
    <row r="753" spans="1:18" x14ac:dyDescent="0.2">
      <c r="A753" s="13" t="s">
        <v>704</v>
      </c>
      <c r="B753" s="11" t="str">
        <f>VLOOKUP(A753,[2]Feuil1!$A$4:$B$2591,2,FALSE)</f>
        <v>Arrêt cardiaque, niveau 2</v>
      </c>
      <c r="C753" s="22">
        <v>34</v>
      </c>
      <c r="D753" s="23">
        <v>36554.420299999998</v>
      </c>
      <c r="E753" s="22">
        <v>28</v>
      </c>
      <c r="F753" s="23">
        <v>29091.2657</v>
      </c>
      <c r="G753" s="22">
        <v>29</v>
      </c>
      <c r="H753" s="23">
        <v>30952.429599999999</v>
      </c>
      <c r="I753" s="116">
        <v>-0.20416558500000001</v>
      </c>
      <c r="J753" s="116">
        <v>-0.17647058800000001</v>
      </c>
      <c r="K753" s="116">
        <v>-3.3629639000000003E-2</v>
      </c>
      <c r="L753" s="116">
        <v>6.3976724799999996E-2</v>
      </c>
      <c r="M753" s="116">
        <v>3.5714285700000001E-2</v>
      </c>
      <c r="N753" s="116">
        <v>2.72878722E-2</v>
      </c>
      <c r="O753" s="24">
        <v>-3.5790000000000001E-5</v>
      </c>
      <c r="P753" s="24">
        <v>1.1245539999999999E-4</v>
      </c>
      <c r="Q753" s="24">
        <v>4.6149096999999997E-6</v>
      </c>
      <c r="R753" s="24">
        <v>4.6166613E-6</v>
      </c>
    </row>
    <row r="754" spans="1:18" x14ac:dyDescent="0.2">
      <c r="A754" s="13" t="s">
        <v>705</v>
      </c>
      <c r="B754" s="11" t="str">
        <f>VLOOKUP(A754,[2]Feuil1!$A$4:$B$2591,2,FALSE)</f>
        <v>Arrêt cardiaque, niveau 3</v>
      </c>
      <c r="C754" s="22">
        <v>24</v>
      </c>
      <c r="D754" s="23">
        <v>54426.433599999997</v>
      </c>
      <c r="E754" s="22">
        <v>27</v>
      </c>
      <c r="F754" s="23">
        <v>61384.862000000001</v>
      </c>
      <c r="G754" s="22">
        <v>31</v>
      </c>
      <c r="H754" s="23">
        <v>70049.656600000002</v>
      </c>
      <c r="I754" s="116">
        <v>0.12785016290000001</v>
      </c>
      <c r="J754" s="116">
        <v>0.125</v>
      </c>
      <c r="K754" s="116">
        <v>2.5334781000000001E-3</v>
      </c>
      <c r="L754" s="116">
        <v>0.14115523469999999</v>
      </c>
      <c r="M754" s="116">
        <v>0.14814814809999999</v>
      </c>
      <c r="N754" s="116">
        <v>-6.0906019999999996E-3</v>
      </c>
      <c r="O754" s="24">
        <v>-1.4315899999999999E-4</v>
      </c>
      <c r="P754" s="24">
        <v>5.2354490000000001E-4</v>
      </c>
      <c r="Q754" s="24">
        <v>4.9331793000000003E-6</v>
      </c>
      <c r="R754" s="24">
        <v>1.0448100000000001E-5</v>
      </c>
    </row>
    <row r="755" spans="1:18" x14ac:dyDescent="0.2">
      <c r="A755" s="13" t="s">
        <v>706</v>
      </c>
      <c r="B755" s="11" t="str">
        <f>VLOOKUP(A755,[2]Feuil1!$A$4:$B$2591,2,FALSE)</f>
        <v>Arrêt cardiaque, niveau 4</v>
      </c>
      <c r="C755" s="22">
        <v>38</v>
      </c>
      <c r="D755" s="23">
        <v>120665.2328</v>
      </c>
      <c r="E755" s="22">
        <v>42</v>
      </c>
      <c r="F755" s="23">
        <v>132818.5656</v>
      </c>
      <c r="G755" s="22">
        <v>46</v>
      </c>
      <c r="H755" s="23">
        <v>144785.878</v>
      </c>
      <c r="I755" s="116">
        <v>0.1007194245</v>
      </c>
      <c r="J755" s="116">
        <v>0.1052631579</v>
      </c>
      <c r="K755" s="116">
        <v>-4.1109969999999999E-3</v>
      </c>
      <c r="L755" s="116">
        <v>9.0102707700000007E-2</v>
      </c>
      <c r="M755" s="116">
        <v>9.5238095199999998E-2</v>
      </c>
      <c r="N755" s="116">
        <v>-4.6888320000000004E-3</v>
      </c>
      <c r="O755" s="24">
        <v>-1.4315899999999999E-4</v>
      </c>
      <c r="P755" s="24">
        <v>7.2308989999999998E-4</v>
      </c>
      <c r="Q755" s="24">
        <v>7.3202014999999997E-6</v>
      </c>
      <c r="R755" s="24">
        <v>2.15953E-5</v>
      </c>
    </row>
    <row r="756" spans="1:18" x14ac:dyDescent="0.2">
      <c r="A756" s="13" t="s">
        <v>707</v>
      </c>
      <c r="B756" s="11" t="str">
        <f>VLOOKUP(A756,[2]Feuil1!$A$4:$B$2591,2,FALSE)</f>
        <v>Hypertension artérielle, niveau 1</v>
      </c>
      <c r="C756" s="22">
        <v>1845</v>
      </c>
      <c r="D756" s="23">
        <v>1647031.2372999999</v>
      </c>
      <c r="E756" s="22">
        <v>1664</v>
      </c>
      <c r="F756" s="23">
        <v>1479277.3296999999</v>
      </c>
      <c r="G756" s="22">
        <v>1606</v>
      </c>
      <c r="H756" s="23">
        <v>1418546.1412</v>
      </c>
      <c r="I756" s="116">
        <v>-0.101852293</v>
      </c>
      <c r="J756" s="116">
        <v>-9.8102981000000006E-2</v>
      </c>
      <c r="K756" s="116">
        <v>-4.1571389999999998E-3</v>
      </c>
      <c r="L756" s="116">
        <v>-4.1054633E-2</v>
      </c>
      <c r="M756" s="116">
        <v>-3.4855769000000002E-2</v>
      </c>
      <c r="N756" s="116">
        <v>-6.4227340000000003E-3</v>
      </c>
      <c r="O756" s="24">
        <v>2.0758026000000001E-3</v>
      </c>
      <c r="P756" s="24">
        <v>-3.669505E-3</v>
      </c>
      <c r="Q756" s="24">
        <v>2.555705E-4</v>
      </c>
      <c r="R756" s="24">
        <v>2.1158099999999999E-4</v>
      </c>
    </row>
    <row r="757" spans="1:18" x14ac:dyDescent="0.2">
      <c r="A757" s="13" t="s">
        <v>708</v>
      </c>
      <c r="B757" s="11" t="str">
        <f>VLOOKUP(A757,[2]Feuil1!$A$4:$B$2591,2,FALSE)</f>
        <v>Hypertension artérielle, niveau 2</v>
      </c>
      <c r="C757" s="22">
        <v>1380</v>
      </c>
      <c r="D757" s="23">
        <v>1792317.3191</v>
      </c>
      <c r="E757" s="22">
        <v>1275</v>
      </c>
      <c r="F757" s="23">
        <v>1651059.2756000001</v>
      </c>
      <c r="G757" s="22">
        <v>1150</v>
      </c>
      <c r="H757" s="23">
        <v>1477928.3192</v>
      </c>
      <c r="I757" s="116">
        <v>-7.8813076999999995E-2</v>
      </c>
      <c r="J757" s="116">
        <v>-7.6086956999999997E-2</v>
      </c>
      <c r="K757" s="116">
        <v>-2.9506250000000001E-3</v>
      </c>
      <c r="L757" s="116">
        <v>-0.10486053300000001</v>
      </c>
      <c r="M757" s="116">
        <v>-9.8039215999999998E-2</v>
      </c>
      <c r="N757" s="116">
        <v>-7.5627649999999999E-3</v>
      </c>
      <c r="O757" s="24">
        <v>4.4737125000000001E-3</v>
      </c>
      <c r="P757" s="24">
        <v>-1.0460933E-2</v>
      </c>
      <c r="Q757" s="24">
        <v>1.83005E-4</v>
      </c>
      <c r="R757" s="24">
        <v>2.204381E-4</v>
      </c>
    </row>
    <row r="758" spans="1:18" x14ac:dyDescent="0.2">
      <c r="A758" s="13" t="s">
        <v>709</v>
      </c>
      <c r="B758" s="11" t="str">
        <f>VLOOKUP(A758,[2]Feuil1!$A$4:$B$2591,2,FALSE)</f>
        <v>Hypertension artérielle, niveau 3</v>
      </c>
      <c r="C758" s="22">
        <v>648</v>
      </c>
      <c r="D758" s="23">
        <v>1117498.0932</v>
      </c>
      <c r="E758" s="22">
        <v>641</v>
      </c>
      <c r="F758" s="23">
        <v>1099596.3631</v>
      </c>
      <c r="G758" s="22">
        <v>605</v>
      </c>
      <c r="H758" s="23">
        <v>1041441.5113</v>
      </c>
      <c r="I758" s="116">
        <v>-1.6019472999999999E-2</v>
      </c>
      <c r="J758" s="116">
        <v>-1.0802469E-2</v>
      </c>
      <c r="K758" s="116">
        <v>-5.2739750000000002E-3</v>
      </c>
      <c r="L758" s="116">
        <v>-5.2887454E-2</v>
      </c>
      <c r="M758" s="116">
        <v>-5.6162245999999999E-2</v>
      </c>
      <c r="N758" s="116">
        <v>3.4696563999999999E-3</v>
      </c>
      <c r="O758" s="24">
        <v>1.2884292000000001E-3</v>
      </c>
      <c r="P758" s="24">
        <v>-3.5138370000000001E-3</v>
      </c>
      <c r="Q758" s="24">
        <v>9.6276599999999999E-5</v>
      </c>
      <c r="R758" s="24">
        <v>1.5533459999999999E-4</v>
      </c>
    </row>
    <row r="759" spans="1:18" x14ac:dyDescent="0.2">
      <c r="A759" s="13" t="s">
        <v>710</v>
      </c>
      <c r="B759" s="11" t="str">
        <f>VLOOKUP(A759,[2]Feuil1!$A$4:$B$2591,2,FALSE)</f>
        <v>Hypertension artérielle, niveau 4</v>
      </c>
      <c r="C759" s="22">
        <v>157</v>
      </c>
      <c r="D759" s="23">
        <v>396650.09499999997</v>
      </c>
      <c r="E759" s="22">
        <v>195</v>
      </c>
      <c r="F759" s="23">
        <v>484086.37089999998</v>
      </c>
      <c r="G759" s="22">
        <v>193</v>
      </c>
      <c r="H759" s="23">
        <v>484652.17229999998</v>
      </c>
      <c r="I759" s="116">
        <v>0.22043679560000001</v>
      </c>
      <c r="J759" s="116">
        <v>0.24203821659999999</v>
      </c>
      <c r="K759" s="116">
        <v>-1.7391912999999998E-2</v>
      </c>
      <c r="L759" s="116">
        <v>1.1688026E-3</v>
      </c>
      <c r="M759" s="116">
        <v>-1.0256410000000001E-2</v>
      </c>
      <c r="N759" s="116">
        <v>1.1543608800000001E-2</v>
      </c>
      <c r="O759" s="24">
        <v>7.1579400000000001E-5</v>
      </c>
      <c r="P759" s="24">
        <v>3.4186900000000003E-5</v>
      </c>
      <c r="Q759" s="24">
        <v>3.0713000000000002E-5</v>
      </c>
      <c r="R759" s="24">
        <v>7.2287500000000002E-5</v>
      </c>
    </row>
    <row r="760" spans="1:18" x14ac:dyDescent="0.2">
      <c r="A760" s="13" t="s">
        <v>711</v>
      </c>
      <c r="B760" s="11" t="str">
        <f>VLOOKUP(A760,[2]Feuil1!$A$4:$B$2591,2,FALSE)</f>
        <v>Hypertension artérielle, très courte durée</v>
      </c>
      <c r="C760" s="22">
        <v>1587</v>
      </c>
      <c r="D760" s="23">
        <v>385887.60979999998</v>
      </c>
      <c r="E760" s="22">
        <v>1811</v>
      </c>
      <c r="F760" s="23">
        <v>440591.66690000001</v>
      </c>
      <c r="G760" s="22">
        <v>1866</v>
      </c>
      <c r="H760" s="23">
        <v>454322.5907</v>
      </c>
      <c r="I760" s="116">
        <v>0.1417616314</v>
      </c>
      <c r="J760" s="116">
        <v>0.1411468179</v>
      </c>
      <c r="K760" s="116">
        <v>5.3876810000000005E-4</v>
      </c>
      <c r="L760" s="116">
        <v>3.11647379E-2</v>
      </c>
      <c r="M760" s="116">
        <v>3.0369961300000001E-2</v>
      </c>
      <c r="N760" s="116">
        <v>7.7135059999999995E-4</v>
      </c>
      <c r="O760" s="24">
        <v>-1.9684329999999999E-3</v>
      </c>
      <c r="P760" s="24">
        <v>8.2965100000000004E-4</v>
      </c>
      <c r="Q760" s="24">
        <v>2.969456E-4</v>
      </c>
      <c r="R760" s="24">
        <v>6.7763799999999997E-5</v>
      </c>
    </row>
    <row r="761" spans="1:18" x14ac:dyDescent="0.2">
      <c r="A761" s="13" t="s">
        <v>712</v>
      </c>
      <c r="B761" s="11" t="str">
        <f>VLOOKUP(A761,[2]Feuil1!$A$4:$B$2591,2,FALSE)</f>
        <v>Athérosclérose coronarienne, niveau 1</v>
      </c>
      <c r="C761" s="22">
        <v>1113</v>
      </c>
      <c r="D761" s="23">
        <v>644283.6372</v>
      </c>
      <c r="E761" s="22">
        <v>1011</v>
      </c>
      <c r="F761" s="23">
        <v>580584.58259999997</v>
      </c>
      <c r="G761" s="22">
        <v>1015</v>
      </c>
      <c r="H761" s="23">
        <v>579262.72719999996</v>
      </c>
      <c r="I761" s="116">
        <v>-9.8868030999999995E-2</v>
      </c>
      <c r="J761" s="116">
        <v>-9.1644205000000006E-2</v>
      </c>
      <c r="K761" s="116">
        <v>-7.9526389999999992E-3</v>
      </c>
      <c r="L761" s="116">
        <v>-2.2767659999999999E-3</v>
      </c>
      <c r="M761" s="116">
        <v>3.9564787000000001E-3</v>
      </c>
      <c r="N761" s="116">
        <v>-6.2086809999999997E-3</v>
      </c>
      <c r="O761" s="24">
        <v>-1.4315899999999999E-4</v>
      </c>
      <c r="P761" s="24">
        <v>-7.9869000000000004E-5</v>
      </c>
      <c r="Q761" s="24">
        <v>1.615218E-4</v>
      </c>
      <c r="R761" s="24">
        <v>8.6398999999999997E-5</v>
      </c>
    </row>
    <row r="762" spans="1:18" x14ac:dyDescent="0.2">
      <c r="A762" s="13" t="s">
        <v>713</v>
      </c>
      <c r="B762" s="11" t="str">
        <f>VLOOKUP(A762,[2]Feuil1!$A$4:$B$2591,2,FALSE)</f>
        <v>Athérosclérose coronarienne, niveau 2</v>
      </c>
      <c r="C762" s="22">
        <v>509</v>
      </c>
      <c r="D762" s="23">
        <v>808359.1078</v>
      </c>
      <c r="E762" s="22">
        <v>426</v>
      </c>
      <c r="F762" s="23">
        <v>678355.26520000002</v>
      </c>
      <c r="G762" s="22">
        <v>403</v>
      </c>
      <c r="H762" s="23">
        <v>641876.38119999995</v>
      </c>
      <c r="I762" s="116">
        <v>-0.160824368</v>
      </c>
      <c r="J762" s="116">
        <v>-0.16306483299999999</v>
      </c>
      <c r="K762" s="116">
        <v>2.6769875999999998E-3</v>
      </c>
      <c r="L762" s="116">
        <v>-5.3775485999999997E-2</v>
      </c>
      <c r="M762" s="116">
        <v>-5.3990610000000001E-2</v>
      </c>
      <c r="N762" s="116">
        <v>2.27402E-4</v>
      </c>
      <c r="O762" s="24">
        <v>8.2316310000000005E-4</v>
      </c>
      <c r="P762" s="24">
        <v>-2.2041299999999999E-3</v>
      </c>
      <c r="Q762" s="24">
        <v>6.4131299999999994E-5</v>
      </c>
      <c r="R762" s="24">
        <v>9.5738100000000004E-5</v>
      </c>
    </row>
    <row r="763" spans="1:18" x14ac:dyDescent="0.2">
      <c r="A763" s="13" t="s">
        <v>714</v>
      </c>
      <c r="B763" s="11" t="str">
        <f>VLOOKUP(A763,[2]Feuil1!$A$4:$B$2591,2,FALSE)</f>
        <v>Athérosclérose coronarienne, niveau 3</v>
      </c>
      <c r="C763" s="22">
        <v>307</v>
      </c>
      <c r="D763" s="23">
        <v>568282.84589999996</v>
      </c>
      <c r="E763" s="22">
        <v>288</v>
      </c>
      <c r="F763" s="23">
        <v>537370.79779999994</v>
      </c>
      <c r="G763" s="22">
        <v>285</v>
      </c>
      <c r="H763" s="23">
        <v>528787.73160000006</v>
      </c>
      <c r="I763" s="116">
        <v>-5.4395533000000003E-2</v>
      </c>
      <c r="J763" s="116">
        <v>-6.1889250999999999E-2</v>
      </c>
      <c r="K763" s="116">
        <v>7.9880954000000007E-3</v>
      </c>
      <c r="L763" s="116">
        <v>-1.5972335000000001E-2</v>
      </c>
      <c r="M763" s="116">
        <v>-1.0416666999999999E-2</v>
      </c>
      <c r="N763" s="116">
        <v>-5.6141489999999997E-3</v>
      </c>
      <c r="O763" s="24">
        <v>1.073691E-4</v>
      </c>
      <c r="P763" s="24">
        <v>-5.1860700000000003E-4</v>
      </c>
      <c r="Q763" s="24">
        <v>4.5353399999999998E-5</v>
      </c>
      <c r="R763" s="24">
        <v>7.8870500000000003E-5</v>
      </c>
    </row>
    <row r="764" spans="1:18" x14ac:dyDescent="0.2">
      <c r="A764" s="13" t="s">
        <v>715</v>
      </c>
      <c r="B764" s="11" t="str">
        <f>VLOOKUP(A764,[2]Feuil1!$A$4:$B$2591,2,FALSE)</f>
        <v>Athérosclérose coronarienne, niveau 4</v>
      </c>
      <c r="C764" s="22">
        <v>98</v>
      </c>
      <c r="D764" s="23">
        <v>270106.01380000002</v>
      </c>
      <c r="E764" s="22">
        <v>122</v>
      </c>
      <c r="F764" s="23">
        <v>335557.71990000003</v>
      </c>
      <c r="G764" s="22">
        <v>145</v>
      </c>
      <c r="H764" s="23">
        <v>397207.64390000002</v>
      </c>
      <c r="I764" s="116">
        <v>0.24231858140000001</v>
      </c>
      <c r="J764" s="116">
        <v>0.24489795919999999</v>
      </c>
      <c r="K764" s="116">
        <v>-2.071959E-3</v>
      </c>
      <c r="L764" s="116">
        <v>0.18372375399999999</v>
      </c>
      <c r="M764" s="116">
        <v>0.18852459020000001</v>
      </c>
      <c r="N764" s="116">
        <v>-4.0393240000000004E-3</v>
      </c>
      <c r="O764" s="24">
        <v>-8.2316300000000002E-4</v>
      </c>
      <c r="P764" s="24">
        <v>3.7250169000000001E-3</v>
      </c>
      <c r="Q764" s="24">
        <v>2.3074500000000001E-5</v>
      </c>
      <c r="R764" s="24">
        <v>5.9244899999999999E-5</v>
      </c>
    </row>
    <row r="765" spans="1:18" ht="22.5" x14ac:dyDescent="0.2">
      <c r="A765" s="13" t="s">
        <v>716</v>
      </c>
      <c r="B765" s="11" t="str">
        <f>VLOOKUP(A765,[2]Feuil1!$A$4:$B$2591,2,FALSE)</f>
        <v>Athérosclérose coronarienne, très courte durée</v>
      </c>
      <c r="C765" s="22">
        <v>483</v>
      </c>
      <c r="D765" s="23">
        <v>156007.56</v>
      </c>
      <c r="E765" s="22">
        <v>575</v>
      </c>
      <c r="F765" s="23">
        <v>185650.28200000001</v>
      </c>
      <c r="G765" s="22">
        <v>468</v>
      </c>
      <c r="H765" s="23">
        <v>151260.48199999999</v>
      </c>
      <c r="I765" s="116">
        <v>0.19000824059999999</v>
      </c>
      <c r="J765" s="116">
        <v>0.1904761905</v>
      </c>
      <c r="K765" s="116">
        <v>-3.9307799999999999E-4</v>
      </c>
      <c r="L765" s="116">
        <v>-0.18523968599999999</v>
      </c>
      <c r="M765" s="116">
        <v>-0.186086957</v>
      </c>
      <c r="N765" s="116">
        <v>1.0409836999999999E-3</v>
      </c>
      <c r="O765" s="24">
        <v>3.8294979000000002E-3</v>
      </c>
      <c r="P765" s="24">
        <v>-2.0779029999999999E-3</v>
      </c>
      <c r="Q765" s="24">
        <v>7.4475100000000001E-5</v>
      </c>
      <c r="R765" s="24">
        <v>2.2561E-5</v>
      </c>
    </row>
    <row r="766" spans="1:18" ht="22.5" x14ac:dyDescent="0.2">
      <c r="A766" s="13" t="s">
        <v>717</v>
      </c>
      <c r="B766" s="11" t="str">
        <f>VLOOKUP(A766,[2]Feuil1!$A$4:$B$2591,2,FALSE)</f>
        <v>Autres affections de l'appareil circulatoire, niveau 1</v>
      </c>
      <c r="C766" s="22">
        <v>3658</v>
      </c>
      <c r="D766" s="23">
        <v>3163669.2420000001</v>
      </c>
      <c r="E766" s="22">
        <v>3326</v>
      </c>
      <c r="F766" s="23">
        <v>2868727.6943000001</v>
      </c>
      <c r="G766" s="22">
        <v>3032</v>
      </c>
      <c r="H766" s="23">
        <v>2622370.3928</v>
      </c>
      <c r="I766" s="116">
        <v>-9.3227681000000007E-2</v>
      </c>
      <c r="J766" s="116">
        <v>-9.0759978000000005E-2</v>
      </c>
      <c r="K766" s="116">
        <v>-2.7140279999999998E-3</v>
      </c>
      <c r="L766" s="116">
        <v>-8.5876851000000004E-2</v>
      </c>
      <c r="M766" s="116">
        <v>-8.8394468000000004E-2</v>
      </c>
      <c r="N766" s="116">
        <v>2.761739E-3</v>
      </c>
      <c r="O766" s="24">
        <v>1.0522171699999999E-2</v>
      </c>
      <c r="P766" s="24">
        <v>-1.4885420999999999E-2</v>
      </c>
      <c r="Q766" s="24">
        <v>4.8249680000000001E-4</v>
      </c>
      <c r="R766" s="24">
        <v>3.9113560000000002E-4</v>
      </c>
    </row>
    <row r="767" spans="1:18" ht="22.5" x14ac:dyDescent="0.2">
      <c r="A767" s="13" t="s">
        <v>718</v>
      </c>
      <c r="B767" s="11" t="str">
        <f>VLOOKUP(A767,[2]Feuil1!$A$4:$B$2591,2,FALSE)</f>
        <v>Autres affections de l'appareil circulatoire, niveau 2</v>
      </c>
      <c r="C767" s="22">
        <v>1689</v>
      </c>
      <c r="D767" s="23">
        <v>2679766.1982</v>
      </c>
      <c r="E767" s="22">
        <v>1592</v>
      </c>
      <c r="F767" s="23">
        <v>2529638.9811</v>
      </c>
      <c r="G767" s="22">
        <v>1661</v>
      </c>
      <c r="H767" s="23">
        <v>2628575.2201</v>
      </c>
      <c r="I767" s="116">
        <v>-5.6022506E-2</v>
      </c>
      <c r="J767" s="116">
        <v>-5.7430431999999997E-2</v>
      </c>
      <c r="K767" s="116">
        <v>1.493711E-3</v>
      </c>
      <c r="L767" s="116">
        <v>3.9110813699999997E-2</v>
      </c>
      <c r="M767" s="116">
        <v>4.3341708499999999E-2</v>
      </c>
      <c r="N767" s="116">
        <v>-4.0551379999999998E-3</v>
      </c>
      <c r="O767" s="24">
        <v>-2.4694890000000001E-3</v>
      </c>
      <c r="P767" s="24">
        <v>5.9779337000000002E-3</v>
      </c>
      <c r="Q767" s="24">
        <v>2.6432289999999998E-4</v>
      </c>
      <c r="R767" s="24">
        <v>3.9206100000000003E-4</v>
      </c>
    </row>
    <row r="768" spans="1:18" ht="22.5" x14ac:dyDescent="0.2">
      <c r="A768" s="13" t="s">
        <v>719</v>
      </c>
      <c r="B768" s="11" t="str">
        <f>VLOOKUP(A768,[2]Feuil1!$A$4:$B$2591,2,FALSE)</f>
        <v>Autres affections de l'appareil circulatoire, niveau 3</v>
      </c>
      <c r="C768" s="22">
        <v>397</v>
      </c>
      <c r="D768" s="23">
        <v>878156.24730000005</v>
      </c>
      <c r="E768" s="22">
        <v>380</v>
      </c>
      <c r="F768" s="23">
        <v>829869.37600000005</v>
      </c>
      <c r="G768" s="22">
        <v>445</v>
      </c>
      <c r="H768" s="23">
        <v>976526.91399999999</v>
      </c>
      <c r="I768" s="116">
        <v>-5.4986650999999998E-2</v>
      </c>
      <c r="J768" s="116">
        <v>-4.2821158999999998E-2</v>
      </c>
      <c r="K768" s="116">
        <v>-1.2709738E-2</v>
      </c>
      <c r="L768" s="116">
        <v>0.17672364139999999</v>
      </c>
      <c r="M768" s="116">
        <v>0.1710526316</v>
      </c>
      <c r="N768" s="116">
        <v>4.8426601E-3</v>
      </c>
      <c r="O768" s="24">
        <v>-2.3263300000000002E-3</v>
      </c>
      <c r="P768" s="24">
        <v>8.8613540000000001E-3</v>
      </c>
      <c r="Q768" s="24">
        <v>7.0815000000000006E-5</v>
      </c>
      <c r="R768" s="24">
        <v>1.4565229999999999E-4</v>
      </c>
    </row>
    <row r="769" spans="1:18" ht="22.5" x14ac:dyDescent="0.2">
      <c r="A769" s="13" t="s">
        <v>720</v>
      </c>
      <c r="B769" s="11" t="str">
        <f>VLOOKUP(A769,[2]Feuil1!$A$4:$B$2591,2,FALSE)</f>
        <v>Autres affections de l'appareil circulatoire, niveau 4</v>
      </c>
      <c r="C769" s="22">
        <v>91</v>
      </c>
      <c r="D769" s="23">
        <v>284023.57880000002</v>
      </c>
      <c r="E769" s="22">
        <v>73</v>
      </c>
      <c r="F769" s="23">
        <v>241834.299</v>
      </c>
      <c r="G769" s="22">
        <v>117</v>
      </c>
      <c r="H769" s="23">
        <v>375672.85690000001</v>
      </c>
      <c r="I769" s="116">
        <v>-0.14854147000000001</v>
      </c>
      <c r="J769" s="116">
        <v>-0.19780219800000001</v>
      </c>
      <c r="K769" s="116">
        <v>6.1407209099999999E-2</v>
      </c>
      <c r="L769" s="116">
        <v>0.55343083449999997</v>
      </c>
      <c r="M769" s="116">
        <v>0.60273972600000003</v>
      </c>
      <c r="N769" s="116">
        <v>-3.0765377E-2</v>
      </c>
      <c r="O769" s="24">
        <v>-1.574747E-3</v>
      </c>
      <c r="P769" s="24">
        <v>8.0868044999999993E-3</v>
      </c>
      <c r="Q769" s="24">
        <v>1.8618799999999999E-5</v>
      </c>
      <c r="R769" s="24">
        <v>5.6032899999999997E-5</v>
      </c>
    </row>
    <row r="770" spans="1:18" ht="22.5" x14ac:dyDescent="0.2">
      <c r="A770" s="13" t="s">
        <v>721</v>
      </c>
      <c r="B770" s="11" t="str">
        <f>VLOOKUP(A770,[2]Feuil1!$A$4:$B$2591,2,FALSE)</f>
        <v>Autres affections de l'appareil circulatoire, très courte durée</v>
      </c>
      <c r="C770" s="22">
        <v>3489</v>
      </c>
      <c r="D770" s="23">
        <v>899154.96920000005</v>
      </c>
      <c r="E770" s="22">
        <v>2716</v>
      </c>
      <c r="F770" s="23">
        <v>704243.98840000003</v>
      </c>
      <c r="G770" s="22">
        <v>2788</v>
      </c>
      <c r="H770" s="23">
        <v>720924.91720000003</v>
      </c>
      <c r="I770" s="116">
        <v>-0.21677128800000001</v>
      </c>
      <c r="J770" s="116">
        <v>-0.22155345400000001</v>
      </c>
      <c r="K770" s="116">
        <v>6.1432164999999997E-3</v>
      </c>
      <c r="L770" s="116">
        <v>2.3686292099999999E-2</v>
      </c>
      <c r="M770" s="116">
        <v>2.65095729E-2</v>
      </c>
      <c r="N770" s="116">
        <v>-2.7503699999999998E-3</v>
      </c>
      <c r="O770" s="24">
        <v>-2.576858E-3</v>
      </c>
      <c r="P770" s="24">
        <v>1.0078965E-3</v>
      </c>
      <c r="Q770" s="24">
        <v>4.436679E-4</v>
      </c>
      <c r="R770" s="24">
        <v>1.0752840000000001E-4</v>
      </c>
    </row>
    <row r="771" spans="1:18" ht="22.5" x14ac:dyDescent="0.2">
      <c r="A771" s="13" t="s">
        <v>722</v>
      </c>
      <c r="B771" s="11" t="str">
        <f>VLOOKUP(A771,[2]Feuil1!$A$4:$B$2591,2,FALSE)</f>
        <v>Endocardites aiguës et subaiguës, niveau 1</v>
      </c>
      <c r="C771" s="22">
        <v>9</v>
      </c>
      <c r="D771" s="23">
        <v>2743.672</v>
      </c>
      <c r="E771" s="22">
        <v>10</v>
      </c>
      <c r="F771" s="23">
        <v>2980.0947999999999</v>
      </c>
      <c r="G771" s="22">
        <v>9</v>
      </c>
      <c r="H771" s="23">
        <v>2667.7831999999999</v>
      </c>
      <c r="I771" s="116">
        <v>8.6170212800000007E-2</v>
      </c>
      <c r="J771" s="116">
        <v>0.11111111110000001</v>
      </c>
      <c r="K771" s="116">
        <v>-2.2446809000000002E-2</v>
      </c>
      <c r="L771" s="116">
        <v>-0.104799216</v>
      </c>
      <c r="M771" s="116">
        <v>-0.1</v>
      </c>
      <c r="N771" s="116">
        <v>-5.332463E-3</v>
      </c>
      <c r="O771" s="24">
        <v>3.5789700000000001E-5</v>
      </c>
      <c r="P771" s="24">
        <v>-1.8870999999999999E-5</v>
      </c>
      <c r="Q771" s="24">
        <v>1.4322133E-6</v>
      </c>
      <c r="R771" s="24">
        <v>3.9790903000000002E-7</v>
      </c>
    </row>
    <row r="772" spans="1:18" ht="22.5" x14ac:dyDescent="0.2">
      <c r="A772" s="13" t="s">
        <v>723</v>
      </c>
      <c r="B772" s="11" t="str">
        <f>VLOOKUP(A772,[2]Feuil1!$A$4:$B$2591,2,FALSE)</f>
        <v>Endocardites aiguës et subaiguës, niveau 2</v>
      </c>
      <c r="C772" s="22">
        <v>100</v>
      </c>
      <c r="D772" s="23">
        <v>199904.35980000001</v>
      </c>
      <c r="E772" s="22">
        <v>92</v>
      </c>
      <c r="F772" s="23">
        <v>176524.79579999999</v>
      </c>
      <c r="G772" s="22">
        <v>114</v>
      </c>
      <c r="H772" s="23">
        <v>210850.41440000001</v>
      </c>
      <c r="I772" s="116">
        <v>-0.116953747</v>
      </c>
      <c r="J772" s="116">
        <v>-0.08</v>
      </c>
      <c r="K772" s="116">
        <v>-4.0167117000000002E-2</v>
      </c>
      <c r="L772" s="116">
        <v>0.19445210769999999</v>
      </c>
      <c r="M772" s="116">
        <v>0.23913043480000001</v>
      </c>
      <c r="N772" s="116">
        <v>-3.6056194E-2</v>
      </c>
      <c r="O772" s="24">
        <v>-7.8737299999999996E-4</v>
      </c>
      <c r="P772" s="24">
        <v>2.0740253999999999E-3</v>
      </c>
      <c r="Q772" s="24">
        <v>1.8141399999999999E-5</v>
      </c>
      <c r="R772" s="24">
        <v>3.1449099999999997E-5</v>
      </c>
    </row>
    <row r="773" spans="1:18" ht="22.5" x14ac:dyDescent="0.2">
      <c r="A773" s="13" t="s">
        <v>724</v>
      </c>
      <c r="B773" s="11" t="str">
        <f>VLOOKUP(A773,[2]Feuil1!$A$4:$B$2591,2,FALSE)</f>
        <v>Endocardites aiguës et subaiguës, niveau 3</v>
      </c>
      <c r="C773" s="22">
        <v>62</v>
      </c>
      <c r="D773" s="23">
        <v>188804.3878</v>
      </c>
      <c r="E773" s="22">
        <v>61</v>
      </c>
      <c r="F773" s="23">
        <v>190404.6948</v>
      </c>
      <c r="G773" s="22">
        <v>73</v>
      </c>
      <c r="H773" s="23">
        <v>222801.35339999999</v>
      </c>
      <c r="I773" s="116">
        <v>8.4760053000000005E-3</v>
      </c>
      <c r="J773" s="116">
        <v>-1.6129032000000001E-2</v>
      </c>
      <c r="K773" s="116">
        <v>2.5008398899999999E-2</v>
      </c>
      <c r="L773" s="116">
        <v>0.1701463225</v>
      </c>
      <c r="M773" s="116">
        <v>0.1967213115</v>
      </c>
      <c r="N773" s="116">
        <v>-2.2206498000000002E-2</v>
      </c>
      <c r="O773" s="24">
        <v>-4.2947599999999998E-4</v>
      </c>
      <c r="P773" s="24">
        <v>1.9574736000000001E-3</v>
      </c>
      <c r="Q773" s="24">
        <v>1.16168E-5</v>
      </c>
      <c r="R773" s="24">
        <v>3.3231600000000002E-5</v>
      </c>
    </row>
    <row r="774" spans="1:18" ht="22.5" x14ac:dyDescent="0.2">
      <c r="A774" s="13" t="s">
        <v>725</v>
      </c>
      <c r="B774" s="11" t="str">
        <f>VLOOKUP(A774,[2]Feuil1!$A$4:$B$2591,2,FALSE)</f>
        <v>Endocardites aiguës et subaiguës, niveau 4</v>
      </c>
      <c r="C774" s="22">
        <v>107</v>
      </c>
      <c r="D774" s="23">
        <v>421919.75290000002</v>
      </c>
      <c r="E774" s="22">
        <v>118</v>
      </c>
      <c r="F774" s="23">
        <v>459338.83840000001</v>
      </c>
      <c r="G774" s="22">
        <v>140</v>
      </c>
      <c r="H774" s="23">
        <v>522827.63319999998</v>
      </c>
      <c r="I774" s="116">
        <v>8.8687683500000003E-2</v>
      </c>
      <c r="J774" s="116">
        <v>0.1028037383</v>
      </c>
      <c r="K774" s="116">
        <v>-1.2800150999999999E-2</v>
      </c>
      <c r="L774" s="116">
        <v>0.13821778060000001</v>
      </c>
      <c r="M774" s="116">
        <v>0.186440678</v>
      </c>
      <c r="N774" s="116">
        <v>-4.0645013000000001E-2</v>
      </c>
      <c r="O774" s="24">
        <v>-7.8737299999999996E-4</v>
      </c>
      <c r="P774" s="24">
        <v>3.8361252999999998E-3</v>
      </c>
      <c r="Q774" s="24">
        <v>2.2278900000000001E-5</v>
      </c>
      <c r="R774" s="24">
        <v>7.7981500000000005E-5</v>
      </c>
    </row>
    <row r="775" spans="1:18" ht="22.5" x14ac:dyDescent="0.2">
      <c r="A775" s="13" t="s">
        <v>726</v>
      </c>
      <c r="B775" s="11" t="str">
        <f>VLOOKUP(A775,[2]Feuil1!$A$4:$B$2591,2,FALSE)</f>
        <v>Transferts et autres séjours courts pour endocardites aiguës et subaiguës</v>
      </c>
      <c r="C775" s="22">
        <v>24</v>
      </c>
      <c r="D775" s="23">
        <v>3824.3427999999999</v>
      </c>
      <c r="E775" s="22">
        <v>39</v>
      </c>
      <c r="F775" s="23">
        <v>6286.2241000000004</v>
      </c>
      <c r="G775" s="22">
        <v>29</v>
      </c>
      <c r="H775" s="23">
        <v>4695.3730999999998</v>
      </c>
      <c r="I775" s="116">
        <v>0.64373970349999998</v>
      </c>
      <c r="J775" s="116">
        <v>0.625</v>
      </c>
      <c r="K775" s="116">
        <v>1.15321252E-2</v>
      </c>
      <c r="L775" s="116">
        <v>-0.253069406</v>
      </c>
      <c r="M775" s="116">
        <v>-0.256410256</v>
      </c>
      <c r="N775" s="116">
        <v>4.4928676000000004E-3</v>
      </c>
      <c r="O775" s="24">
        <v>3.5789699999999998E-4</v>
      </c>
      <c r="P775" s="24">
        <v>-9.6123000000000001E-5</v>
      </c>
      <c r="Q775" s="24">
        <v>4.6149096999999997E-6</v>
      </c>
      <c r="R775" s="24">
        <v>7.0033103E-7</v>
      </c>
    </row>
    <row r="776" spans="1:18" ht="33.75" x14ac:dyDescent="0.2">
      <c r="A776" s="13" t="s">
        <v>727</v>
      </c>
      <c r="B776" s="11" t="str">
        <f>VLOOKUP(A776,[2]Feuil1!$A$4:$B$2591,2,FALSE)</f>
        <v>Surveillances de greffes de coeur sans acte diagnostique par voie vasculaire, niveau 1</v>
      </c>
      <c r="C776" s="22">
        <v>10</v>
      </c>
      <c r="D776" s="23">
        <v>5641.5536000000002</v>
      </c>
      <c r="E776" s="22">
        <v>11</v>
      </c>
      <c r="F776" s="23">
        <v>6209.424</v>
      </c>
      <c r="G776" s="22">
        <v>8</v>
      </c>
      <c r="H776" s="23">
        <v>4542.9632000000001</v>
      </c>
      <c r="I776" s="116">
        <v>0.1006585136</v>
      </c>
      <c r="J776" s="116">
        <v>0.1</v>
      </c>
      <c r="K776" s="116">
        <v>5.9864879999999997E-4</v>
      </c>
      <c r="L776" s="116">
        <v>-0.26837606800000002</v>
      </c>
      <c r="M776" s="116">
        <v>-0.27272727299999999</v>
      </c>
      <c r="N776" s="116">
        <v>5.9829059999999996E-3</v>
      </c>
      <c r="O776" s="24">
        <v>1.073691E-4</v>
      </c>
      <c r="P776" s="24">
        <v>-1.00691E-4</v>
      </c>
      <c r="Q776" s="24">
        <v>1.2730785000000001E-6</v>
      </c>
      <c r="R776" s="24">
        <v>6.7759856999999998E-7</v>
      </c>
    </row>
    <row r="777" spans="1:18" ht="22.5" x14ac:dyDescent="0.2">
      <c r="A777" s="13" t="s">
        <v>728</v>
      </c>
      <c r="B777" s="11" t="str">
        <f>VLOOKUP(A777,[2]Feuil1!$A$4:$B$2591,2,FALSE)</f>
        <v>Explorations et surveillance pour affections de l'appareil circulatoire</v>
      </c>
      <c r="C777" s="22">
        <v>1153</v>
      </c>
      <c r="D777" s="23">
        <v>730169.54559999995</v>
      </c>
      <c r="E777" s="22">
        <v>1360</v>
      </c>
      <c r="F777" s="23">
        <v>898721.03469999996</v>
      </c>
      <c r="G777" s="22">
        <v>1692</v>
      </c>
      <c r="H777" s="23">
        <v>1091850.3045999999</v>
      </c>
      <c r="I777" s="116">
        <v>0.2308388375</v>
      </c>
      <c r="J777" s="116">
        <v>0.1795316565</v>
      </c>
      <c r="K777" s="116">
        <v>4.3497926200000002E-2</v>
      </c>
      <c r="L777" s="116">
        <v>0.2148934569</v>
      </c>
      <c r="M777" s="116">
        <v>0.2441176471</v>
      </c>
      <c r="N777" s="116">
        <v>-2.3489893000000001E-2</v>
      </c>
      <c r="O777" s="24">
        <v>-1.1882180000000001E-2</v>
      </c>
      <c r="P777" s="24">
        <v>1.16692729E-2</v>
      </c>
      <c r="Q777" s="24">
        <v>2.6925609999999998E-4</v>
      </c>
      <c r="R777" s="24">
        <v>1.6285320000000001E-4</v>
      </c>
    </row>
    <row r="778" spans="1:18" ht="22.5" x14ac:dyDescent="0.2">
      <c r="A778" s="13" t="s">
        <v>729</v>
      </c>
      <c r="B778" s="11" t="str">
        <f>VLOOKUP(A778,[2]Feuil1!$A$4:$B$2591,2,FALSE)</f>
        <v>Infarctus aigu du myocarde avec décès : séjours de moins de 2 jours</v>
      </c>
      <c r="C778" s="22">
        <v>188</v>
      </c>
      <c r="D778" s="23">
        <v>253723.3548</v>
      </c>
      <c r="E778" s="22">
        <v>146</v>
      </c>
      <c r="F778" s="23">
        <v>198071.70680000001</v>
      </c>
      <c r="G778" s="22">
        <v>160</v>
      </c>
      <c r="H778" s="23">
        <v>216814.00459999999</v>
      </c>
      <c r="I778" s="116">
        <v>-0.21933987099999999</v>
      </c>
      <c r="J778" s="116">
        <v>-0.223404255</v>
      </c>
      <c r="K778" s="116">
        <v>5.2335903000000003E-3</v>
      </c>
      <c r="L778" s="116">
        <v>9.4623801199999996E-2</v>
      </c>
      <c r="M778" s="116">
        <v>9.5890410999999995E-2</v>
      </c>
      <c r="N778" s="116">
        <v>-1.155781E-3</v>
      </c>
      <c r="O778" s="24">
        <v>-5.0105600000000005E-4</v>
      </c>
      <c r="P778" s="24">
        <v>1.1324486999999999E-3</v>
      </c>
      <c r="Q778" s="24">
        <v>2.54616E-5</v>
      </c>
      <c r="R778" s="24">
        <v>3.2338600000000002E-5</v>
      </c>
    </row>
    <row r="779" spans="1:18" ht="22.5" x14ac:dyDescent="0.2">
      <c r="A779" s="13" t="s">
        <v>730</v>
      </c>
      <c r="B779" s="11" t="str">
        <f>VLOOKUP(A779,[2]Feuil1!$A$4:$B$2591,2,FALSE)</f>
        <v>Autres affections de la CMD 05 avec décès : séjours de moins de 2 jours</v>
      </c>
      <c r="C779" s="22">
        <v>559</v>
      </c>
      <c r="D779" s="23">
        <v>247094.7169</v>
      </c>
      <c r="E779" s="22">
        <v>570</v>
      </c>
      <c r="F779" s="23">
        <v>252191.20619999999</v>
      </c>
      <c r="G779" s="22">
        <v>512</v>
      </c>
      <c r="H779" s="23">
        <v>226329.46580000001</v>
      </c>
      <c r="I779" s="116">
        <v>2.06256506E-2</v>
      </c>
      <c r="J779" s="116">
        <v>1.9677996400000002E-2</v>
      </c>
      <c r="K779" s="116">
        <v>9.2936609999999997E-4</v>
      </c>
      <c r="L779" s="116">
        <v>-0.10254814499999999</v>
      </c>
      <c r="M779" s="116">
        <v>-0.101754386</v>
      </c>
      <c r="N779" s="116">
        <v>-8.8367700000000003E-4</v>
      </c>
      <c r="O779" s="24">
        <v>2.0758026000000001E-3</v>
      </c>
      <c r="P779" s="24">
        <v>-1.56262E-3</v>
      </c>
      <c r="Q779" s="24">
        <v>8.1477000000000006E-5</v>
      </c>
      <c r="R779" s="24">
        <v>3.3757799999999997E-5</v>
      </c>
    </row>
    <row r="780" spans="1:18" ht="22.5" x14ac:dyDescent="0.2">
      <c r="A780" s="13" t="s">
        <v>731</v>
      </c>
      <c r="B780" s="11" t="str">
        <f>VLOOKUP(A780,[2]Feuil1!$A$4:$B$2591,2,FALSE)</f>
        <v>Symptômes et autres recours aux soins de la CMD 05, très courte durée</v>
      </c>
      <c r="C780" s="22">
        <v>703</v>
      </c>
      <c r="D780" s="23">
        <v>184907.47659999999</v>
      </c>
      <c r="E780" s="22">
        <v>836</v>
      </c>
      <c r="F780" s="23">
        <v>220228.22260000001</v>
      </c>
      <c r="G780" s="22">
        <v>929</v>
      </c>
      <c r="H780" s="23">
        <v>243565.32930000001</v>
      </c>
      <c r="I780" s="116">
        <v>0.1910184848</v>
      </c>
      <c r="J780" s="116">
        <v>0.1891891892</v>
      </c>
      <c r="K780" s="116">
        <v>1.5382713E-3</v>
      </c>
      <c r="L780" s="116">
        <v>0.1059678293</v>
      </c>
      <c r="M780" s="116">
        <v>0.11124401909999999</v>
      </c>
      <c r="N780" s="116">
        <v>-4.7480029999999998E-3</v>
      </c>
      <c r="O780" s="24">
        <v>-3.328442E-3</v>
      </c>
      <c r="P780" s="24">
        <v>1.4100765999999999E-3</v>
      </c>
      <c r="Q780" s="24">
        <v>1.478362E-4</v>
      </c>
      <c r="R780" s="24">
        <v>3.6328600000000003E-5</v>
      </c>
    </row>
    <row r="781" spans="1:18" ht="22.5" x14ac:dyDescent="0.2">
      <c r="A781" s="13" t="s">
        <v>732</v>
      </c>
      <c r="B781" s="11" t="str">
        <f>VLOOKUP(A781,[2]Feuil1!$A$4:$B$2591,2,FALSE)</f>
        <v>Symptômes et autres recours aux soins de la CMD 05</v>
      </c>
      <c r="C781" s="22">
        <v>1318</v>
      </c>
      <c r="D781" s="23">
        <v>1174720.6643000001</v>
      </c>
      <c r="E781" s="22">
        <v>1260</v>
      </c>
      <c r="F781" s="23">
        <v>1081664.3599</v>
      </c>
      <c r="G781" s="22">
        <v>1376</v>
      </c>
      <c r="H781" s="23">
        <v>1203342.5125</v>
      </c>
      <c r="I781" s="116">
        <v>-7.9215687000000007E-2</v>
      </c>
      <c r="J781" s="116">
        <v>-4.4006070000000001E-2</v>
      </c>
      <c r="K781" s="116">
        <v>-3.6830376999999997E-2</v>
      </c>
      <c r="L781" s="116">
        <v>0.1124915982</v>
      </c>
      <c r="M781" s="116">
        <v>9.2063492100000005E-2</v>
      </c>
      <c r="N781" s="116">
        <v>1.87059693E-2</v>
      </c>
      <c r="O781" s="24">
        <v>-4.1516050000000001E-3</v>
      </c>
      <c r="P781" s="24">
        <v>7.3520475000000002E-3</v>
      </c>
      <c r="Q781" s="24">
        <v>2.1896949999999999E-4</v>
      </c>
      <c r="R781" s="24">
        <v>1.7948270000000001E-4</v>
      </c>
    </row>
    <row r="782" spans="1:18" x14ac:dyDescent="0.2">
      <c r="A782" s="13" t="s">
        <v>733</v>
      </c>
      <c r="B782" s="11" t="str">
        <f>VLOOKUP(A782,[2]Feuil1!$A$4:$B$2591,2,FALSE)</f>
        <v>Résections rectales, niveau 1</v>
      </c>
      <c r="C782" s="22">
        <v>4006</v>
      </c>
      <c r="D782" s="23">
        <v>17855194.408</v>
      </c>
      <c r="E782" s="22">
        <v>3649</v>
      </c>
      <c r="F782" s="23">
        <v>16231505.884</v>
      </c>
      <c r="G782" s="22">
        <v>3485</v>
      </c>
      <c r="H782" s="23">
        <v>15472343.955</v>
      </c>
      <c r="I782" s="116">
        <v>-9.093648E-2</v>
      </c>
      <c r="J782" s="116">
        <v>-8.9116325999999996E-2</v>
      </c>
      <c r="K782" s="116">
        <v>-1.9982289999999998E-3</v>
      </c>
      <c r="L782" s="116">
        <v>-4.6770886999999997E-2</v>
      </c>
      <c r="M782" s="116">
        <v>-4.4943820000000002E-2</v>
      </c>
      <c r="N782" s="116">
        <v>-1.9130460000000001E-3</v>
      </c>
      <c r="O782" s="24">
        <v>5.8695107999999999E-3</v>
      </c>
      <c r="P782" s="24">
        <v>-4.5870145000000001E-2</v>
      </c>
      <c r="Q782" s="24">
        <v>5.5458479999999995E-4</v>
      </c>
      <c r="R782" s="24">
        <v>2.3077533000000002E-3</v>
      </c>
    </row>
    <row r="783" spans="1:18" x14ac:dyDescent="0.2">
      <c r="A783" s="13" t="s">
        <v>734</v>
      </c>
      <c r="B783" s="11" t="str">
        <f>VLOOKUP(A783,[2]Feuil1!$A$4:$B$2591,2,FALSE)</f>
        <v>Résections rectales, niveau 2</v>
      </c>
      <c r="C783" s="22">
        <v>3263</v>
      </c>
      <c r="D783" s="23">
        <v>17334033.642000001</v>
      </c>
      <c r="E783" s="22">
        <v>3100</v>
      </c>
      <c r="F783" s="23">
        <v>16440575.995999999</v>
      </c>
      <c r="G783" s="22">
        <v>3069</v>
      </c>
      <c r="H783" s="23">
        <v>16249969.335000001</v>
      </c>
      <c r="I783" s="116">
        <v>-5.1543551E-2</v>
      </c>
      <c r="J783" s="116">
        <v>-4.9954030000000003E-2</v>
      </c>
      <c r="K783" s="116">
        <v>-1.6730989999999999E-3</v>
      </c>
      <c r="L783" s="116">
        <v>-1.1593673000000001E-2</v>
      </c>
      <c r="M783" s="116">
        <v>-0.01</v>
      </c>
      <c r="N783" s="116">
        <v>-1.6097710000000001E-3</v>
      </c>
      <c r="O783" s="24">
        <v>1.1094806999999999E-3</v>
      </c>
      <c r="P783" s="24">
        <v>-1.1516851999999999E-2</v>
      </c>
      <c r="Q783" s="24">
        <v>4.8838470000000004E-4</v>
      </c>
      <c r="R783" s="24">
        <v>2.4237388000000002E-3</v>
      </c>
    </row>
    <row r="784" spans="1:18" x14ac:dyDescent="0.2">
      <c r="A784" s="13" t="s">
        <v>735</v>
      </c>
      <c r="B784" s="11" t="str">
        <f>VLOOKUP(A784,[2]Feuil1!$A$4:$B$2591,2,FALSE)</f>
        <v>Résections rectales, niveau 3</v>
      </c>
      <c r="C784" s="22">
        <v>2318</v>
      </c>
      <c r="D784" s="23">
        <v>15442443.539000001</v>
      </c>
      <c r="E784" s="22">
        <v>2331</v>
      </c>
      <c r="F784" s="23">
        <v>15466182.547</v>
      </c>
      <c r="G784" s="22">
        <v>2472</v>
      </c>
      <c r="H784" s="23">
        <v>16365019.501</v>
      </c>
      <c r="I784" s="116">
        <v>1.5372572000000001E-3</v>
      </c>
      <c r="J784" s="116">
        <v>5.6082830000000004E-3</v>
      </c>
      <c r="K784" s="116">
        <v>-4.048322E-3</v>
      </c>
      <c r="L784" s="116">
        <v>5.8116277399999999E-2</v>
      </c>
      <c r="M784" s="116">
        <v>6.0489060499999997E-2</v>
      </c>
      <c r="N784" s="116">
        <v>-2.2374420000000001E-3</v>
      </c>
      <c r="O784" s="24">
        <v>-5.046348E-3</v>
      </c>
      <c r="P784" s="24">
        <v>5.4309601499999999E-2</v>
      </c>
      <c r="Q784" s="24">
        <v>3.9338129999999999E-4</v>
      </c>
      <c r="R784" s="24">
        <v>2.4408988999999998E-3</v>
      </c>
    </row>
    <row r="785" spans="1:18" x14ac:dyDescent="0.2">
      <c r="A785" s="13" t="s">
        <v>736</v>
      </c>
      <c r="B785" s="11" t="str">
        <f>VLOOKUP(A785,[2]Feuil1!$A$4:$B$2591,2,FALSE)</f>
        <v>Résections rectales, niveau 4</v>
      </c>
      <c r="C785" s="22">
        <v>1143</v>
      </c>
      <c r="D785" s="23">
        <v>9876564.1087999996</v>
      </c>
      <c r="E785" s="22">
        <v>1157</v>
      </c>
      <c r="F785" s="23">
        <v>10025202.055</v>
      </c>
      <c r="G785" s="22">
        <v>1179</v>
      </c>
      <c r="H785" s="23">
        <v>10226604.369000001</v>
      </c>
      <c r="I785" s="116">
        <v>1.5049560199999999E-2</v>
      </c>
      <c r="J785" s="116">
        <v>1.22484689E-2</v>
      </c>
      <c r="K785" s="116">
        <v>2.7671973E-3</v>
      </c>
      <c r="L785" s="116">
        <v>2.0089601499999998E-2</v>
      </c>
      <c r="M785" s="116">
        <v>1.9014693199999998E-2</v>
      </c>
      <c r="N785" s="116">
        <v>1.0548507E-3</v>
      </c>
      <c r="O785" s="24">
        <v>-7.8737299999999996E-4</v>
      </c>
      <c r="P785" s="24">
        <v>1.21691475E-2</v>
      </c>
      <c r="Q785" s="24">
        <v>1.8761989999999999E-4</v>
      </c>
      <c r="R785" s="24">
        <v>1.5253332000000001E-3</v>
      </c>
    </row>
    <row r="786" spans="1:18" ht="22.5" x14ac:dyDescent="0.2">
      <c r="A786" s="13" t="s">
        <v>737</v>
      </c>
      <c r="B786" s="11" t="str">
        <f>VLOOKUP(A786,[2]Feuil1!$A$4:$B$2591,2,FALSE)</f>
        <v>Interventions majeures sur l'intestin grêle et le côlon, niveau 1</v>
      </c>
      <c r="C786" s="22">
        <v>9213</v>
      </c>
      <c r="D786" s="23">
        <v>32824434.863000002</v>
      </c>
      <c r="E786" s="22">
        <v>9035</v>
      </c>
      <c r="F786" s="23">
        <v>32079869.925000001</v>
      </c>
      <c r="G786" s="22">
        <v>8385</v>
      </c>
      <c r="H786" s="23">
        <v>29577564.210999999</v>
      </c>
      <c r="I786" s="116">
        <v>-2.2683252000000001E-2</v>
      </c>
      <c r="J786" s="116">
        <v>-1.9320525000000002E-2</v>
      </c>
      <c r="K786" s="116">
        <v>-3.4289770000000002E-3</v>
      </c>
      <c r="L786" s="116">
        <v>-7.8002365000000004E-2</v>
      </c>
      <c r="M786" s="116">
        <v>-7.1942445999999993E-2</v>
      </c>
      <c r="N786" s="116">
        <v>-6.5296800000000004E-3</v>
      </c>
      <c r="O786" s="24">
        <v>2.3263304799999999E-2</v>
      </c>
      <c r="P786" s="24">
        <v>-0.151194525</v>
      </c>
      <c r="Q786" s="24">
        <v>1.3343453999999999E-3</v>
      </c>
      <c r="R786" s="24">
        <v>4.4115954000000001E-3</v>
      </c>
    </row>
    <row r="787" spans="1:18" ht="22.5" x14ac:dyDescent="0.2">
      <c r="A787" s="13" t="s">
        <v>738</v>
      </c>
      <c r="B787" s="11" t="str">
        <f>VLOOKUP(A787,[2]Feuil1!$A$4:$B$2591,2,FALSE)</f>
        <v>Interventions majeures sur l'intestin grêle et le côlon, niveau 2</v>
      </c>
      <c r="C787" s="22">
        <v>6814</v>
      </c>
      <c r="D787" s="23">
        <v>31914356.570999999</v>
      </c>
      <c r="E787" s="22">
        <v>6950</v>
      </c>
      <c r="F787" s="23">
        <v>32436258.363000002</v>
      </c>
      <c r="G787" s="22">
        <v>6676</v>
      </c>
      <c r="H787" s="23">
        <v>31150914.528000001</v>
      </c>
      <c r="I787" s="116">
        <v>1.6353197999999999E-2</v>
      </c>
      <c r="J787" s="116">
        <v>1.9958908099999999E-2</v>
      </c>
      <c r="K787" s="116">
        <v>-3.5351520000000002E-3</v>
      </c>
      <c r="L787" s="116">
        <v>-3.9626759999999997E-2</v>
      </c>
      <c r="M787" s="116">
        <v>-3.9424460000000001E-2</v>
      </c>
      <c r="N787" s="116">
        <v>-2.1060299999999999E-4</v>
      </c>
      <c r="O787" s="24">
        <v>9.8063777000000005E-3</v>
      </c>
      <c r="P787" s="24">
        <v>-7.7663151999999999E-2</v>
      </c>
      <c r="Q787" s="24">
        <v>1.062384E-3</v>
      </c>
      <c r="R787" s="24">
        <v>4.6462659999999996E-3</v>
      </c>
    </row>
    <row r="788" spans="1:18" ht="22.5" x14ac:dyDescent="0.2">
      <c r="A788" s="13" t="s">
        <v>739</v>
      </c>
      <c r="B788" s="11" t="str">
        <f>VLOOKUP(A788,[2]Feuil1!$A$4:$B$2591,2,FALSE)</f>
        <v>Interventions majeures sur l'intestin grêle et le côlon, niveau 3</v>
      </c>
      <c r="C788" s="22">
        <v>7993</v>
      </c>
      <c r="D788" s="23">
        <v>48382895.475000001</v>
      </c>
      <c r="E788" s="22">
        <v>8233</v>
      </c>
      <c r="F788" s="23">
        <v>49714446.538000003</v>
      </c>
      <c r="G788" s="22">
        <v>8208</v>
      </c>
      <c r="H788" s="23">
        <v>49539489.616999999</v>
      </c>
      <c r="I788" s="116">
        <v>2.7521111500000001E-2</v>
      </c>
      <c r="J788" s="116">
        <v>3.0026272999999999E-2</v>
      </c>
      <c r="K788" s="116">
        <v>-2.4321339999999999E-3</v>
      </c>
      <c r="L788" s="116">
        <v>-3.5192370000000001E-3</v>
      </c>
      <c r="M788" s="116">
        <v>-3.0365600000000002E-3</v>
      </c>
      <c r="N788" s="116">
        <v>-4.8414699999999998E-4</v>
      </c>
      <c r="O788" s="24">
        <v>8.9474249999999997E-4</v>
      </c>
      <c r="P788" s="24">
        <v>-1.0571262E-2</v>
      </c>
      <c r="Q788" s="24">
        <v>1.3061786000000001E-3</v>
      </c>
      <c r="R788" s="24">
        <v>7.3889851000000003E-3</v>
      </c>
    </row>
    <row r="789" spans="1:18" ht="22.5" x14ac:dyDescent="0.2">
      <c r="A789" s="13" t="s">
        <v>740</v>
      </c>
      <c r="B789" s="11" t="str">
        <f>VLOOKUP(A789,[2]Feuil1!$A$4:$B$2591,2,FALSE)</f>
        <v>Interventions majeures sur l'intestin grêle et le côlon, niveau 4</v>
      </c>
      <c r="C789" s="22">
        <v>2607</v>
      </c>
      <c r="D789" s="23">
        <v>21707186.442000002</v>
      </c>
      <c r="E789" s="22">
        <v>2678</v>
      </c>
      <c r="F789" s="23">
        <v>22222199.760000002</v>
      </c>
      <c r="G789" s="22">
        <v>2835</v>
      </c>
      <c r="H789" s="23">
        <v>23327501.813999999</v>
      </c>
      <c r="I789" s="116">
        <v>2.3725475400000001E-2</v>
      </c>
      <c r="J789" s="116">
        <v>2.7234369000000001E-2</v>
      </c>
      <c r="K789" s="116">
        <v>-3.4158650000000001E-3</v>
      </c>
      <c r="L789" s="116">
        <v>4.9738642700000002E-2</v>
      </c>
      <c r="M789" s="116">
        <v>5.8625840200000001E-2</v>
      </c>
      <c r="N789" s="116">
        <v>-8.3950320000000002E-3</v>
      </c>
      <c r="O789" s="24">
        <v>-5.6189830000000001E-3</v>
      </c>
      <c r="P789" s="24">
        <v>6.6784652900000005E-2</v>
      </c>
      <c r="Q789" s="24">
        <v>4.5114720000000001E-4</v>
      </c>
      <c r="R789" s="24">
        <v>3.4793771000000001E-3</v>
      </c>
    </row>
    <row r="790" spans="1:18" ht="33.75" x14ac:dyDescent="0.2">
      <c r="A790" s="13" t="s">
        <v>741</v>
      </c>
      <c r="B790" s="11" t="str">
        <f>VLOOKUP(A790,[2]Feuil1!$A$4:$B$2591,2,FALSE)</f>
        <v>Interventions sur l'oesophage, l'estomac et le duodénum, âge inférieur à 18 ans, niveau 1</v>
      </c>
      <c r="C790" s="22">
        <v>83</v>
      </c>
      <c r="D790" s="23">
        <v>135495.42000000001</v>
      </c>
      <c r="E790" s="22">
        <v>79</v>
      </c>
      <c r="F790" s="23">
        <v>125761.39350000001</v>
      </c>
      <c r="G790" s="22">
        <v>58</v>
      </c>
      <c r="H790" s="23">
        <v>92543.485000000001</v>
      </c>
      <c r="I790" s="116">
        <v>-7.1840262000000002E-2</v>
      </c>
      <c r="J790" s="116">
        <v>-4.8192771000000002E-2</v>
      </c>
      <c r="K790" s="116">
        <v>-2.4844832000000001E-2</v>
      </c>
      <c r="L790" s="116">
        <v>-0.264134386</v>
      </c>
      <c r="M790" s="116">
        <v>-0.26582278500000001</v>
      </c>
      <c r="N790" s="116">
        <v>2.2997151E-3</v>
      </c>
      <c r="O790" s="24">
        <v>7.5158370000000003E-4</v>
      </c>
      <c r="P790" s="24">
        <v>-2.007095E-3</v>
      </c>
      <c r="Q790" s="24">
        <v>9.2298192999999994E-6</v>
      </c>
      <c r="R790" s="24">
        <v>1.38032E-5</v>
      </c>
    </row>
    <row r="791" spans="1:18" ht="33.75" x14ac:dyDescent="0.2">
      <c r="A791" s="13" t="s">
        <v>742</v>
      </c>
      <c r="B791" s="11" t="str">
        <f>VLOOKUP(A791,[2]Feuil1!$A$4:$B$2591,2,FALSE)</f>
        <v>Interventions sur l'oesophage, l'estomac et le duodénum, âge inférieur à 18 ans, niveau 2</v>
      </c>
      <c r="C791" s="22">
        <v>7</v>
      </c>
      <c r="D791" s="23">
        <v>19565</v>
      </c>
      <c r="E791" s="22">
        <v>7</v>
      </c>
      <c r="F791" s="23">
        <v>19760.650000000001</v>
      </c>
      <c r="G791" s="22">
        <v>5</v>
      </c>
      <c r="H791" s="23">
        <v>14170.65</v>
      </c>
      <c r="I791" s="116">
        <v>0.01</v>
      </c>
      <c r="J791" s="116">
        <v>0</v>
      </c>
      <c r="K791" s="116">
        <v>0.01</v>
      </c>
      <c r="L791" s="116">
        <v>-0.28288543100000002</v>
      </c>
      <c r="M791" s="116">
        <v>-0.28571428599999998</v>
      </c>
      <c r="N791" s="116">
        <v>3.9603959999999997E-3</v>
      </c>
      <c r="O791" s="24">
        <v>7.1579400000000001E-5</v>
      </c>
      <c r="P791" s="24">
        <v>-3.3775899999999998E-4</v>
      </c>
      <c r="Q791" s="24">
        <v>7.9567407999999995E-7</v>
      </c>
      <c r="R791" s="24">
        <v>2.1136011000000002E-6</v>
      </c>
    </row>
    <row r="792" spans="1:18" ht="33.75" x14ac:dyDescent="0.2">
      <c r="A792" s="13" t="s">
        <v>743</v>
      </c>
      <c r="B792" s="11" t="str">
        <f>VLOOKUP(A792,[2]Feuil1!$A$4:$B$2591,2,FALSE)</f>
        <v>Interventions sur l'oesophage, l'estomac et le duodénum, âge inférieur à 18 ans, niveau 3</v>
      </c>
      <c r="C792" s="22" t="s">
        <v>3213</v>
      </c>
      <c r="D792" s="23" t="s">
        <v>3213</v>
      </c>
      <c r="E792" s="22">
        <v>1</v>
      </c>
      <c r="F792" s="23">
        <v>4848.24</v>
      </c>
      <c r="G792" s="22">
        <v>5</v>
      </c>
      <c r="H792" s="23">
        <v>24241.200000000001</v>
      </c>
      <c r="I792" s="116" t="s">
        <v>3213</v>
      </c>
      <c r="J792" s="116" t="s">
        <v>3213</v>
      </c>
      <c r="K792" s="116" t="s">
        <v>3213</v>
      </c>
      <c r="L792" s="116">
        <v>4</v>
      </c>
      <c r="M792" s="116">
        <v>4</v>
      </c>
      <c r="N792" s="116">
        <v>0</v>
      </c>
      <c r="O792" s="24">
        <v>-1.4315899999999999E-4</v>
      </c>
      <c r="P792" s="24">
        <v>1.1717629999999999E-3</v>
      </c>
      <c r="Q792" s="24">
        <v>7.9567407999999995E-7</v>
      </c>
      <c r="R792" s="24">
        <v>3.6156582999999999E-6</v>
      </c>
    </row>
    <row r="793" spans="1:18" ht="33.75" x14ac:dyDescent="0.2">
      <c r="A793" s="13" t="s">
        <v>744</v>
      </c>
      <c r="B793" s="11" t="str">
        <f>VLOOKUP(A793,[2]Feuil1!$A$4:$B$2591,2,FALSE)</f>
        <v>Interventions sur l'oesophage, l'estomac et le duodénum, âge inférieur à 18 ans, niveau 4</v>
      </c>
      <c r="C793" s="22" t="s">
        <v>3213</v>
      </c>
      <c r="D793" s="23" t="s">
        <v>3213</v>
      </c>
      <c r="E793" s="22">
        <v>1</v>
      </c>
      <c r="F793" s="23">
        <v>8462.1455999999998</v>
      </c>
      <c r="G793" s="22">
        <v>3</v>
      </c>
      <c r="H793" s="23">
        <v>24602.9048</v>
      </c>
      <c r="I793" s="116" t="s">
        <v>3213</v>
      </c>
      <c r="J793" s="116" t="s">
        <v>3213</v>
      </c>
      <c r="K793" s="116" t="s">
        <v>3213</v>
      </c>
      <c r="L793" s="116">
        <v>1.9074074074</v>
      </c>
      <c r="M793" s="116">
        <v>2</v>
      </c>
      <c r="N793" s="116">
        <v>-3.0864197999999999E-2</v>
      </c>
      <c r="O793" s="24">
        <v>-7.1579E-5</v>
      </c>
      <c r="P793" s="24">
        <v>9.752583E-4</v>
      </c>
      <c r="Q793" s="24">
        <v>4.7740445000000002E-7</v>
      </c>
      <c r="R793" s="24">
        <v>3.6696077999999999E-6</v>
      </c>
    </row>
    <row r="794" spans="1:18" ht="22.5" x14ac:dyDescent="0.2">
      <c r="A794" s="13" t="s">
        <v>745</v>
      </c>
      <c r="B794" s="11" t="str">
        <f>VLOOKUP(A794,[2]Feuil1!$A$4:$B$2591,2,FALSE)</f>
        <v>Interventions mineures sur l'intestin grêle et le côlon, niveau 1</v>
      </c>
      <c r="C794" s="22">
        <v>2020</v>
      </c>
      <c r="D794" s="23">
        <v>3435838.3339</v>
      </c>
      <c r="E794" s="22">
        <v>1998</v>
      </c>
      <c r="F794" s="23">
        <v>3356717.6253</v>
      </c>
      <c r="G794" s="22">
        <v>1882</v>
      </c>
      <c r="H794" s="23">
        <v>3135044.5252999999</v>
      </c>
      <c r="I794" s="116">
        <v>-2.3028065E-2</v>
      </c>
      <c r="J794" s="116">
        <v>-1.0891089E-2</v>
      </c>
      <c r="K794" s="116">
        <v>-1.2270616E-2</v>
      </c>
      <c r="L794" s="116">
        <v>-6.6038650000000004E-2</v>
      </c>
      <c r="M794" s="116">
        <v>-5.8058058000000003E-2</v>
      </c>
      <c r="N794" s="116">
        <v>-8.4724880000000002E-3</v>
      </c>
      <c r="O794" s="24">
        <v>4.1516052000000001E-3</v>
      </c>
      <c r="P794" s="24">
        <v>-1.3393950999999999E-2</v>
      </c>
      <c r="Q794" s="24">
        <v>2.994917E-4</v>
      </c>
      <c r="R794" s="24">
        <v>4.6760269999999998E-4</v>
      </c>
    </row>
    <row r="795" spans="1:18" ht="22.5" x14ac:dyDescent="0.2">
      <c r="A795" s="13" t="s">
        <v>746</v>
      </c>
      <c r="B795" s="11" t="str">
        <f>VLOOKUP(A795,[2]Feuil1!$A$4:$B$2591,2,FALSE)</f>
        <v>Interventions mineures sur l'intestin grêle et le côlon, niveau 2</v>
      </c>
      <c r="C795" s="22">
        <v>916</v>
      </c>
      <c r="D795" s="23">
        <v>2884195.0125000002</v>
      </c>
      <c r="E795" s="22">
        <v>946</v>
      </c>
      <c r="F795" s="23">
        <v>3005453.8470000001</v>
      </c>
      <c r="G795" s="22">
        <v>920</v>
      </c>
      <c r="H795" s="23">
        <v>2916693.2294999999</v>
      </c>
      <c r="I795" s="116">
        <v>4.2042522800000003E-2</v>
      </c>
      <c r="J795" s="116">
        <v>3.2751091699999998E-2</v>
      </c>
      <c r="K795" s="116">
        <v>8.9967768E-3</v>
      </c>
      <c r="L795" s="116">
        <v>-2.9533183000000001E-2</v>
      </c>
      <c r="M795" s="116">
        <v>-2.7484143999999999E-2</v>
      </c>
      <c r="N795" s="116">
        <v>-2.1069470000000001E-3</v>
      </c>
      <c r="O795" s="24">
        <v>9.3053220000000004E-4</v>
      </c>
      <c r="P795" s="24">
        <v>-5.3631010000000003E-3</v>
      </c>
      <c r="Q795" s="24">
        <v>1.4640399999999999E-4</v>
      </c>
      <c r="R795" s="24">
        <v>4.350348E-4</v>
      </c>
    </row>
    <row r="796" spans="1:18" ht="22.5" x14ac:dyDescent="0.2">
      <c r="A796" s="13" t="s">
        <v>747</v>
      </c>
      <c r="B796" s="11" t="str">
        <f>VLOOKUP(A796,[2]Feuil1!$A$4:$B$2591,2,FALSE)</f>
        <v>Interventions mineures sur l'intestin grêle et le côlon, niveau 3</v>
      </c>
      <c r="C796" s="22">
        <v>424</v>
      </c>
      <c r="D796" s="23">
        <v>2357242.0517000002</v>
      </c>
      <c r="E796" s="22">
        <v>412</v>
      </c>
      <c r="F796" s="23">
        <v>2328724.9424999999</v>
      </c>
      <c r="G796" s="22">
        <v>515</v>
      </c>
      <c r="H796" s="23">
        <v>2862729.0211999998</v>
      </c>
      <c r="I796" s="116">
        <v>-1.2097658000000001E-2</v>
      </c>
      <c r="J796" s="116">
        <v>-2.8301887000000001E-2</v>
      </c>
      <c r="K796" s="116">
        <v>1.66761962E-2</v>
      </c>
      <c r="L796" s="116">
        <v>0.22931178729999999</v>
      </c>
      <c r="M796" s="116">
        <v>0.25</v>
      </c>
      <c r="N796" s="116">
        <v>-1.6550570000000001E-2</v>
      </c>
      <c r="O796" s="24">
        <v>-3.6863389999999998E-3</v>
      </c>
      <c r="P796" s="24">
        <v>3.2265638999999999E-2</v>
      </c>
      <c r="Q796" s="24">
        <v>8.1954399999999996E-5</v>
      </c>
      <c r="R796" s="24">
        <v>4.2698589999999999E-4</v>
      </c>
    </row>
    <row r="797" spans="1:18" ht="22.5" x14ac:dyDescent="0.2">
      <c r="A797" s="13" t="s">
        <v>748</v>
      </c>
      <c r="B797" s="11" t="str">
        <f>VLOOKUP(A797,[2]Feuil1!$A$4:$B$2591,2,FALSE)</f>
        <v>Interventions mineures sur l'intestin grêle et le côlon, niveau 4</v>
      </c>
      <c r="C797" s="22">
        <v>165</v>
      </c>
      <c r="D797" s="23">
        <v>1554928.1592000001</v>
      </c>
      <c r="E797" s="22">
        <v>151</v>
      </c>
      <c r="F797" s="23">
        <v>1478744.3038000001</v>
      </c>
      <c r="G797" s="22">
        <v>163</v>
      </c>
      <c r="H797" s="23">
        <v>1525558.1236</v>
      </c>
      <c r="I797" s="116">
        <v>-4.8995097000000001E-2</v>
      </c>
      <c r="J797" s="116">
        <v>-8.4848485000000001E-2</v>
      </c>
      <c r="K797" s="116">
        <v>3.9177543400000001E-2</v>
      </c>
      <c r="L797" s="116">
        <v>3.1657819199999999E-2</v>
      </c>
      <c r="M797" s="116">
        <v>7.9470198699999994E-2</v>
      </c>
      <c r="N797" s="116">
        <v>-4.4292449999999997E-2</v>
      </c>
      <c r="O797" s="24">
        <v>-4.2947599999999998E-4</v>
      </c>
      <c r="P797" s="24">
        <v>2.8285885000000001E-3</v>
      </c>
      <c r="Q797" s="24">
        <v>2.5939E-5</v>
      </c>
      <c r="R797" s="24">
        <v>2.275422E-4</v>
      </c>
    </row>
    <row r="798" spans="1:18" x14ac:dyDescent="0.2">
      <c r="A798" s="13" t="s">
        <v>749</v>
      </c>
      <c r="B798" s="11" t="str">
        <f>VLOOKUP(A798,[2]Feuil1!$A$4:$B$2591,2,FALSE)</f>
        <v>Appendicectomies compliquées, niveau 1</v>
      </c>
      <c r="C798" s="22">
        <v>8225</v>
      </c>
      <c r="D798" s="23">
        <v>10606353.892999999</v>
      </c>
      <c r="E798" s="22">
        <v>7603</v>
      </c>
      <c r="F798" s="23">
        <v>9772287.2529000007</v>
      </c>
      <c r="G798" s="22">
        <v>7104</v>
      </c>
      <c r="H798" s="23">
        <v>9077518.1433000006</v>
      </c>
      <c r="I798" s="116">
        <v>-7.8638394E-2</v>
      </c>
      <c r="J798" s="116">
        <v>-7.5623099999999999E-2</v>
      </c>
      <c r="K798" s="116">
        <v>-3.2619749999999999E-3</v>
      </c>
      <c r="L798" s="116">
        <v>-7.1095854E-2</v>
      </c>
      <c r="M798" s="116">
        <v>-6.5631987000000003E-2</v>
      </c>
      <c r="N798" s="116">
        <v>-5.8476600000000002E-3</v>
      </c>
      <c r="O798" s="24">
        <v>1.7859060199999999E-2</v>
      </c>
      <c r="P798" s="24">
        <v>-4.1979397000000002E-2</v>
      </c>
      <c r="Q798" s="24">
        <v>1.1304937E-3</v>
      </c>
      <c r="R798" s="24">
        <v>1.353943E-3</v>
      </c>
    </row>
    <row r="799" spans="1:18" x14ac:dyDescent="0.2">
      <c r="A799" s="13" t="s">
        <v>750</v>
      </c>
      <c r="B799" s="11" t="str">
        <f>VLOOKUP(A799,[2]Feuil1!$A$4:$B$2591,2,FALSE)</f>
        <v>Appendicectomies compliquées, niveau 2</v>
      </c>
      <c r="C799" s="22">
        <v>1165</v>
      </c>
      <c r="D799" s="23">
        <v>2341819.4432000001</v>
      </c>
      <c r="E799" s="22">
        <v>1167</v>
      </c>
      <c r="F799" s="23">
        <v>2342556.6405000002</v>
      </c>
      <c r="G799" s="22">
        <v>1251</v>
      </c>
      <c r="H799" s="23">
        <v>2511524.5707</v>
      </c>
      <c r="I799" s="116">
        <v>3.147968E-4</v>
      </c>
      <c r="J799" s="116">
        <v>1.7167382000000001E-3</v>
      </c>
      <c r="K799" s="116">
        <v>-1.399539E-3</v>
      </c>
      <c r="L799" s="116">
        <v>7.2129709599999994E-2</v>
      </c>
      <c r="M799" s="116">
        <v>7.19794344E-2</v>
      </c>
      <c r="N799" s="116">
        <v>1.4018470000000001E-4</v>
      </c>
      <c r="O799" s="24">
        <v>-3.0063350000000002E-3</v>
      </c>
      <c r="P799" s="24">
        <v>1.02093944E-2</v>
      </c>
      <c r="Q799" s="24">
        <v>1.990777E-4</v>
      </c>
      <c r="R799" s="24">
        <v>3.7460249999999998E-4</v>
      </c>
    </row>
    <row r="800" spans="1:18" x14ac:dyDescent="0.2">
      <c r="A800" s="13" t="s">
        <v>751</v>
      </c>
      <c r="B800" s="11" t="str">
        <f>VLOOKUP(A800,[2]Feuil1!$A$4:$B$2591,2,FALSE)</f>
        <v>Appendicectomies compliquées, niveau 3</v>
      </c>
      <c r="C800" s="22">
        <v>596</v>
      </c>
      <c r="D800" s="23">
        <v>1806556.2313000001</v>
      </c>
      <c r="E800" s="22">
        <v>565</v>
      </c>
      <c r="F800" s="23">
        <v>1713629.0961</v>
      </c>
      <c r="G800" s="22">
        <v>602</v>
      </c>
      <c r="H800" s="23">
        <v>1830071.2890000001</v>
      </c>
      <c r="I800" s="116">
        <v>-5.1438827999999999E-2</v>
      </c>
      <c r="J800" s="116">
        <v>-5.2013423000000003E-2</v>
      </c>
      <c r="K800" s="116">
        <v>6.0612130000000004E-4</v>
      </c>
      <c r="L800" s="116">
        <v>6.7950639500000007E-2</v>
      </c>
      <c r="M800" s="116">
        <v>6.5486725699999998E-2</v>
      </c>
      <c r="N800" s="116">
        <v>2.3124771999999999E-3</v>
      </c>
      <c r="O800" s="24">
        <v>-1.324219E-3</v>
      </c>
      <c r="P800" s="24">
        <v>7.0356799000000003E-3</v>
      </c>
      <c r="Q800" s="24">
        <v>9.5799199999999996E-5</v>
      </c>
      <c r="R800" s="24">
        <v>2.7296139999999998E-4</v>
      </c>
    </row>
    <row r="801" spans="1:18" x14ac:dyDescent="0.2">
      <c r="A801" s="13" t="s">
        <v>752</v>
      </c>
      <c r="B801" s="11" t="str">
        <f>VLOOKUP(A801,[2]Feuil1!$A$4:$B$2591,2,FALSE)</f>
        <v>Appendicectomies compliquées, niveau 4</v>
      </c>
      <c r="C801" s="22">
        <v>227</v>
      </c>
      <c r="D801" s="23">
        <v>1127078.7863</v>
      </c>
      <c r="E801" s="22">
        <v>226</v>
      </c>
      <c r="F801" s="23">
        <v>1097014.237</v>
      </c>
      <c r="G801" s="22">
        <v>247</v>
      </c>
      <c r="H801" s="23">
        <v>1186922.2</v>
      </c>
      <c r="I801" s="116">
        <v>-2.6674753999999998E-2</v>
      </c>
      <c r="J801" s="116">
        <v>-4.4052859999999996E-3</v>
      </c>
      <c r="K801" s="116">
        <v>-2.2368005E-2</v>
      </c>
      <c r="L801" s="116">
        <v>8.1956970099999998E-2</v>
      </c>
      <c r="M801" s="116">
        <v>9.2920353999999997E-2</v>
      </c>
      <c r="N801" s="116">
        <v>-1.0031274E-2</v>
      </c>
      <c r="O801" s="24">
        <v>-7.5158400000000002E-4</v>
      </c>
      <c r="P801" s="24">
        <v>5.4324263999999999E-3</v>
      </c>
      <c r="Q801" s="24">
        <v>3.93063E-5</v>
      </c>
      <c r="R801" s="24">
        <v>1.7703350000000001E-4</v>
      </c>
    </row>
    <row r="802" spans="1:18" ht="22.5" x14ac:dyDescent="0.2">
      <c r="A802" s="13" t="s">
        <v>753</v>
      </c>
      <c r="B802" s="11" t="str">
        <f>VLOOKUP(A802,[2]Feuil1!$A$4:$B$2591,2,FALSE)</f>
        <v>Appendicectomies non compliquées, niveau 1</v>
      </c>
      <c r="C802" s="22">
        <v>19824</v>
      </c>
      <c r="D802" s="23">
        <v>20212724.261999998</v>
      </c>
      <c r="E802" s="22">
        <v>17543</v>
      </c>
      <c r="F802" s="23">
        <v>17809439.272</v>
      </c>
      <c r="G802" s="22">
        <v>16156</v>
      </c>
      <c r="H802" s="23">
        <v>16273751.445</v>
      </c>
      <c r="I802" s="116">
        <v>-0.118899608</v>
      </c>
      <c r="J802" s="116">
        <v>-0.11506255</v>
      </c>
      <c r="K802" s="116">
        <v>-4.3359649999999998E-3</v>
      </c>
      <c r="L802" s="116">
        <v>-8.6228869999999999E-2</v>
      </c>
      <c r="M802" s="116">
        <v>-7.9062874000000005E-2</v>
      </c>
      <c r="N802" s="116">
        <v>-7.7812000000000003E-3</v>
      </c>
      <c r="O802" s="24">
        <v>4.9640313499999998E-2</v>
      </c>
      <c r="P802" s="24">
        <v>-9.2789458000000005E-2</v>
      </c>
      <c r="Q802" s="24">
        <v>2.5709820999999999E-3</v>
      </c>
      <c r="R802" s="24">
        <v>2.4272859999999999E-3</v>
      </c>
    </row>
    <row r="803" spans="1:18" ht="22.5" x14ac:dyDescent="0.2">
      <c r="A803" s="13" t="s">
        <v>754</v>
      </c>
      <c r="B803" s="11" t="str">
        <f>VLOOKUP(A803,[2]Feuil1!$A$4:$B$2591,2,FALSE)</f>
        <v>Appendicectomies non compliquées, niveau 2</v>
      </c>
      <c r="C803" s="22">
        <v>925</v>
      </c>
      <c r="D803" s="23">
        <v>1423134.1934</v>
      </c>
      <c r="E803" s="22">
        <v>870</v>
      </c>
      <c r="F803" s="23">
        <v>1334879.5284</v>
      </c>
      <c r="G803" s="22">
        <v>891</v>
      </c>
      <c r="H803" s="23">
        <v>1370014.5293000001</v>
      </c>
      <c r="I803" s="116">
        <v>-6.2014295999999997E-2</v>
      </c>
      <c r="J803" s="116">
        <v>-5.9459458999999999E-2</v>
      </c>
      <c r="K803" s="116">
        <v>-2.7163489999999998E-3</v>
      </c>
      <c r="L803" s="116">
        <v>2.63207279E-2</v>
      </c>
      <c r="M803" s="116">
        <v>2.4137931000000001E-2</v>
      </c>
      <c r="N803" s="116">
        <v>2.1313504999999999E-3</v>
      </c>
      <c r="O803" s="24">
        <v>-7.5158400000000002E-4</v>
      </c>
      <c r="P803" s="24">
        <v>2.1229299999999999E-3</v>
      </c>
      <c r="Q803" s="24">
        <v>1.417891E-4</v>
      </c>
      <c r="R803" s="24">
        <v>2.0434239999999999E-4</v>
      </c>
    </row>
    <row r="804" spans="1:18" ht="22.5" x14ac:dyDescent="0.2">
      <c r="A804" s="13" t="s">
        <v>755</v>
      </c>
      <c r="B804" s="11" t="str">
        <f>VLOOKUP(A804,[2]Feuil1!$A$4:$B$2591,2,FALSE)</f>
        <v>Appendicectomies non compliquées, niveau 3</v>
      </c>
      <c r="C804" s="22">
        <v>229</v>
      </c>
      <c r="D804" s="23">
        <v>640152.20759999997</v>
      </c>
      <c r="E804" s="22">
        <v>225</v>
      </c>
      <c r="F804" s="23">
        <v>634572.20880000002</v>
      </c>
      <c r="G804" s="22">
        <v>229</v>
      </c>
      <c r="H804" s="23">
        <v>646601.3493</v>
      </c>
      <c r="I804" s="116">
        <v>-8.7166750000000001E-3</v>
      </c>
      <c r="J804" s="116">
        <v>-1.7467249000000001E-2</v>
      </c>
      <c r="K804" s="116">
        <v>8.9061395999999998E-3</v>
      </c>
      <c r="L804" s="116">
        <v>1.8956298999999999E-2</v>
      </c>
      <c r="M804" s="116">
        <v>1.7777777799999998E-2</v>
      </c>
      <c r="N804" s="116">
        <v>1.1579356999999999E-3</v>
      </c>
      <c r="O804" s="24">
        <v>-1.4315899999999999E-4</v>
      </c>
      <c r="P804" s="24">
        <v>7.2682569999999998E-4</v>
      </c>
      <c r="Q804" s="24">
        <v>3.6441900000000001E-5</v>
      </c>
      <c r="R804" s="24">
        <v>9.6442799999999998E-5</v>
      </c>
    </row>
    <row r="805" spans="1:18" ht="22.5" x14ac:dyDescent="0.2">
      <c r="A805" s="13" t="s">
        <v>756</v>
      </c>
      <c r="B805" s="11" t="str">
        <f>VLOOKUP(A805,[2]Feuil1!$A$4:$B$2591,2,FALSE)</f>
        <v>Appendicectomies non compliquées, niveau 4</v>
      </c>
      <c r="C805" s="22">
        <v>47</v>
      </c>
      <c r="D805" s="23">
        <v>207148.24799999999</v>
      </c>
      <c r="E805" s="22">
        <v>49</v>
      </c>
      <c r="F805" s="23">
        <v>215235.9</v>
      </c>
      <c r="G805" s="22">
        <v>38</v>
      </c>
      <c r="H805" s="23">
        <v>168188.37599999999</v>
      </c>
      <c r="I805" s="116">
        <v>3.9042821200000001E-2</v>
      </c>
      <c r="J805" s="116">
        <v>4.2553191499999997E-2</v>
      </c>
      <c r="K805" s="116">
        <v>-3.3670900000000001E-3</v>
      </c>
      <c r="L805" s="116">
        <v>-0.21858585899999999</v>
      </c>
      <c r="M805" s="116">
        <v>-0.22448979599999999</v>
      </c>
      <c r="N805" s="116">
        <v>7.6129717999999999E-3</v>
      </c>
      <c r="O805" s="24">
        <v>3.9368669999999999E-4</v>
      </c>
      <c r="P805" s="24">
        <v>-2.8427090000000001E-3</v>
      </c>
      <c r="Q805" s="24">
        <v>6.0471229999999997E-6</v>
      </c>
      <c r="R805" s="24">
        <v>2.50859E-5</v>
      </c>
    </row>
    <row r="806" spans="1:18" ht="33.75" x14ac:dyDescent="0.2">
      <c r="A806" s="13" t="s">
        <v>757</v>
      </c>
      <c r="B806" s="11" t="str">
        <f>VLOOKUP(A806,[2]Feuil1!$A$4:$B$2591,2,FALSE)</f>
        <v>Interventions réparatrices pour hernies et éventrations, âge inférieur à 18 ans, niveau 1</v>
      </c>
      <c r="C806" s="22">
        <v>1256</v>
      </c>
      <c r="D806" s="23">
        <v>836305.29680000001</v>
      </c>
      <c r="E806" s="22">
        <v>1008</v>
      </c>
      <c r="F806" s="23">
        <v>666705.5307</v>
      </c>
      <c r="G806" s="22">
        <v>686</v>
      </c>
      <c r="H806" s="23">
        <v>459085.96419999999</v>
      </c>
      <c r="I806" s="116">
        <v>-0.202796475</v>
      </c>
      <c r="J806" s="116">
        <v>-0.19745222900000001</v>
      </c>
      <c r="K806" s="116">
        <v>-6.6591000000000003E-3</v>
      </c>
      <c r="L806" s="116">
        <v>-0.311411196</v>
      </c>
      <c r="M806" s="116">
        <v>-0.31944444399999999</v>
      </c>
      <c r="N806" s="116">
        <v>1.1803957299999999E-2</v>
      </c>
      <c r="O806" s="24">
        <v>1.15242833E-2</v>
      </c>
      <c r="P806" s="24">
        <v>-1.2544807E-2</v>
      </c>
      <c r="Q806" s="24">
        <v>1.091665E-4</v>
      </c>
      <c r="R806" s="24">
        <v>6.8474199999999996E-5</v>
      </c>
    </row>
    <row r="807" spans="1:18" ht="33.75" x14ac:dyDescent="0.2">
      <c r="A807" s="13" t="s">
        <v>758</v>
      </c>
      <c r="B807" s="11" t="str">
        <f>VLOOKUP(A807,[2]Feuil1!$A$4:$B$2591,2,FALSE)</f>
        <v>Interventions réparatrices pour hernies et éventrations, âge inférieur à 18 ans, niveau 2</v>
      </c>
      <c r="C807" s="22">
        <v>7</v>
      </c>
      <c r="D807" s="23">
        <v>13084.3783</v>
      </c>
      <c r="E807" s="22">
        <v>12</v>
      </c>
      <c r="F807" s="23">
        <v>22874.528399999999</v>
      </c>
      <c r="G807" s="22">
        <v>4</v>
      </c>
      <c r="H807" s="23">
        <v>7532.3082999999997</v>
      </c>
      <c r="I807" s="116">
        <v>0.74823196609999998</v>
      </c>
      <c r="J807" s="116">
        <v>0.71428571429999999</v>
      </c>
      <c r="K807" s="116">
        <v>1.9801980199999999E-2</v>
      </c>
      <c r="L807" s="116">
        <v>-0.67071197400000004</v>
      </c>
      <c r="M807" s="116">
        <v>-0.66666666699999999</v>
      </c>
      <c r="N807" s="116">
        <v>-1.2135922E-2</v>
      </c>
      <c r="O807" s="24">
        <v>2.863176E-4</v>
      </c>
      <c r="P807" s="24">
        <v>-9.2700900000000001E-4</v>
      </c>
      <c r="Q807" s="24">
        <v>6.3653925999999997E-7</v>
      </c>
      <c r="R807" s="24">
        <v>1.1234696999999999E-6</v>
      </c>
    </row>
    <row r="808" spans="1:18" ht="33.75" x14ac:dyDescent="0.2">
      <c r="A808" s="13" t="s">
        <v>759</v>
      </c>
      <c r="B808" s="11" t="str">
        <f>VLOOKUP(A808,[2]Feuil1!$A$4:$B$2591,2,FALSE)</f>
        <v>Interventions réparatrices pour hernies et éventrations, âge inférieur à 18 ans, niveau 3</v>
      </c>
      <c r="C808" s="22">
        <v>1</v>
      </c>
      <c r="D808" s="23">
        <v>3344.94</v>
      </c>
      <c r="E808" s="22">
        <v>1</v>
      </c>
      <c r="F808" s="23">
        <v>3344.94</v>
      </c>
      <c r="G808" s="22" t="s">
        <v>3213</v>
      </c>
      <c r="H808" s="23" t="s">
        <v>3213</v>
      </c>
      <c r="I808" s="116">
        <v>0</v>
      </c>
      <c r="J808" s="116">
        <v>0</v>
      </c>
      <c r="K808" s="116">
        <v>0</v>
      </c>
      <c r="L808" s="116" t="s">
        <v>3213</v>
      </c>
      <c r="M808" s="116" t="s">
        <v>3213</v>
      </c>
      <c r="N808" s="116" t="s">
        <v>3213</v>
      </c>
      <c r="O808" s="24" t="s">
        <v>3213</v>
      </c>
      <c r="P808" s="24" t="s">
        <v>3213</v>
      </c>
      <c r="Q808" s="24" t="s">
        <v>3213</v>
      </c>
      <c r="R808" s="24" t="s">
        <v>3214</v>
      </c>
    </row>
    <row r="809" spans="1:18" ht="33.75" x14ac:dyDescent="0.2">
      <c r="A809" s="13" t="s">
        <v>760</v>
      </c>
      <c r="B809" s="11" t="str">
        <f>VLOOKUP(A809,[2]Feuil1!$A$4:$B$2591,2,FALSE)</f>
        <v>Interventions réparatrices pour hernies et éventrations, âge inférieur à 18 ans, niveau 4</v>
      </c>
      <c r="C809" s="22" t="s">
        <v>3213</v>
      </c>
      <c r="D809" s="23" t="s">
        <v>3213</v>
      </c>
      <c r="E809" s="22" t="s">
        <v>3213</v>
      </c>
      <c r="F809" s="23" t="s">
        <v>3213</v>
      </c>
      <c r="G809" s="22">
        <v>1</v>
      </c>
      <c r="H809" s="23">
        <v>5274.15</v>
      </c>
      <c r="I809" s="116" t="s">
        <v>3213</v>
      </c>
      <c r="J809" s="116" t="s">
        <v>3213</v>
      </c>
      <c r="K809" s="116" t="s">
        <v>3213</v>
      </c>
      <c r="L809" s="116" t="s">
        <v>3213</v>
      </c>
      <c r="M809" s="116" t="s">
        <v>3213</v>
      </c>
      <c r="N809" s="116" t="s">
        <v>3213</v>
      </c>
      <c r="O809" s="24" t="s">
        <v>3213</v>
      </c>
      <c r="P809" s="24" t="s">
        <v>3213</v>
      </c>
      <c r="Q809" s="24">
        <v>1.5913482000000001E-7</v>
      </c>
      <c r="R809" s="24">
        <v>7.8665759999999995E-7</v>
      </c>
    </row>
    <row r="810" spans="1:18" ht="33.75" x14ac:dyDescent="0.2">
      <c r="A810" s="13" t="s">
        <v>761</v>
      </c>
      <c r="B810" s="11" t="str">
        <f>VLOOKUP(A810,[2]Feuil1!$A$4:$B$2591,2,FALSE)</f>
        <v>Interventions réparatrices pour hernies et éventrations, âge inférieur à 18 ans, en ambulatoire</v>
      </c>
      <c r="C810" s="22">
        <v>3082</v>
      </c>
      <c r="D810" s="23">
        <v>2042311.4737</v>
      </c>
      <c r="E810" s="22">
        <v>3000</v>
      </c>
      <c r="F810" s="23">
        <v>1981577.7727999999</v>
      </c>
      <c r="G810" s="22">
        <v>2961</v>
      </c>
      <c r="H810" s="23">
        <v>1955184.9671</v>
      </c>
      <c r="I810" s="116">
        <v>-2.9737726999999999E-2</v>
      </c>
      <c r="J810" s="116">
        <v>-2.6606100000000001E-2</v>
      </c>
      <c r="K810" s="116">
        <v>-3.2172250000000002E-3</v>
      </c>
      <c r="L810" s="116">
        <v>-1.3319086000000001E-2</v>
      </c>
      <c r="M810" s="116">
        <v>-1.2999999999999999E-2</v>
      </c>
      <c r="N810" s="116">
        <v>-3.2328899999999999E-4</v>
      </c>
      <c r="O810" s="24">
        <v>1.3957983000000001E-3</v>
      </c>
      <c r="P810" s="24">
        <v>-1.594708E-3</v>
      </c>
      <c r="Q810" s="24">
        <v>4.711982E-4</v>
      </c>
      <c r="R810" s="24">
        <v>2.916226E-4</v>
      </c>
    </row>
    <row r="811" spans="1:18" ht="33.75" x14ac:dyDescent="0.2">
      <c r="A811" s="13" t="s">
        <v>762</v>
      </c>
      <c r="B811" s="11" t="str">
        <f>VLOOKUP(A811,[2]Feuil1!$A$4:$B$2591,2,FALSE)</f>
        <v>Interventions réparatrices pour hernies inguinales et crurales, âge supérieur à 17 ans, niveau 1</v>
      </c>
      <c r="C811" s="22">
        <v>33332</v>
      </c>
      <c r="D811" s="23">
        <v>38399330.454000004</v>
      </c>
      <c r="E811" s="22">
        <v>29080</v>
      </c>
      <c r="F811" s="23">
        <v>33505379.015000001</v>
      </c>
      <c r="G811" s="22">
        <v>25183</v>
      </c>
      <c r="H811" s="23">
        <v>29035952.570999999</v>
      </c>
      <c r="I811" s="116">
        <v>-0.12744887399999999</v>
      </c>
      <c r="J811" s="116">
        <v>-0.12756510300000001</v>
      </c>
      <c r="K811" s="116">
        <v>1.3322289999999999E-4</v>
      </c>
      <c r="L811" s="116">
        <v>-0.133394296</v>
      </c>
      <c r="M811" s="116">
        <v>-0.13400962899999999</v>
      </c>
      <c r="N811" s="116">
        <v>7.1055369999999997E-4</v>
      </c>
      <c r="O811" s="24">
        <v>0.1394724598</v>
      </c>
      <c r="P811" s="24">
        <v>-0.27005205700000001</v>
      </c>
      <c r="Q811" s="24">
        <v>4.0074921000000001E-3</v>
      </c>
      <c r="R811" s="24">
        <v>4.3308121000000003E-3</v>
      </c>
    </row>
    <row r="812" spans="1:18" ht="33.75" x14ac:dyDescent="0.2">
      <c r="A812" s="13" t="s">
        <v>763</v>
      </c>
      <c r="B812" s="11" t="str">
        <f>VLOOKUP(A812,[2]Feuil1!$A$4:$B$2591,2,FALSE)</f>
        <v>Interventions réparatrices pour hernies inguinales et crurales, âge supérieur à 17 ans, niveau 2</v>
      </c>
      <c r="C812" s="22">
        <v>4205</v>
      </c>
      <c r="D812" s="23">
        <v>8079451.1873000003</v>
      </c>
      <c r="E812" s="22">
        <v>3793</v>
      </c>
      <c r="F812" s="23">
        <v>7292547.3200000003</v>
      </c>
      <c r="G812" s="22">
        <v>3243</v>
      </c>
      <c r="H812" s="23">
        <v>6250735.3755000001</v>
      </c>
      <c r="I812" s="116">
        <v>-9.7395707999999998E-2</v>
      </c>
      <c r="J812" s="116">
        <v>-9.7978597000000001E-2</v>
      </c>
      <c r="K812" s="116">
        <v>6.4620319999999999E-4</v>
      </c>
      <c r="L812" s="116">
        <v>-0.142859813</v>
      </c>
      <c r="M812" s="116">
        <v>-0.14500395499999999</v>
      </c>
      <c r="N812" s="116">
        <v>2.5077798999999998E-3</v>
      </c>
      <c r="O812" s="24">
        <v>1.9684334800000002E-2</v>
      </c>
      <c r="P812" s="24">
        <v>-6.2948448000000004E-2</v>
      </c>
      <c r="Q812" s="24">
        <v>5.1607420000000001E-4</v>
      </c>
      <c r="R812" s="24">
        <v>9.3231870000000004E-4</v>
      </c>
    </row>
    <row r="813" spans="1:18" ht="33.75" x14ac:dyDescent="0.2">
      <c r="A813" s="13" t="s">
        <v>764</v>
      </c>
      <c r="B813" s="11" t="str">
        <f>VLOOKUP(A813,[2]Feuil1!$A$4:$B$2591,2,FALSE)</f>
        <v>Interventions réparatrices pour hernies inguinales et crurales, âge supérieur à 17 ans, niveau 3</v>
      </c>
      <c r="C813" s="22">
        <v>838</v>
      </c>
      <c r="D813" s="23">
        <v>2120125.3769999999</v>
      </c>
      <c r="E813" s="22">
        <v>762</v>
      </c>
      <c r="F813" s="23">
        <v>1922932.8373</v>
      </c>
      <c r="G813" s="22">
        <v>773</v>
      </c>
      <c r="H813" s="23">
        <v>1962598.1546</v>
      </c>
      <c r="I813" s="116">
        <v>-9.3009848000000006E-2</v>
      </c>
      <c r="J813" s="116">
        <v>-9.0692123999999999E-2</v>
      </c>
      <c r="K813" s="116">
        <v>-2.548888E-3</v>
      </c>
      <c r="L813" s="116">
        <v>2.0627510500000001E-2</v>
      </c>
      <c r="M813" s="116">
        <v>1.44356955E-2</v>
      </c>
      <c r="N813" s="116">
        <v>6.1037037999999997E-3</v>
      </c>
      <c r="O813" s="24">
        <v>-3.9368699999999999E-4</v>
      </c>
      <c r="P813" s="24">
        <v>2.3966611000000001E-3</v>
      </c>
      <c r="Q813" s="24">
        <v>1.2301120000000001E-4</v>
      </c>
      <c r="R813" s="24">
        <v>2.9272830000000001E-4</v>
      </c>
    </row>
    <row r="814" spans="1:18" ht="33.75" x14ac:dyDescent="0.2">
      <c r="A814" s="13" t="s">
        <v>765</v>
      </c>
      <c r="B814" s="11" t="str">
        <f>VLOOKUP(A814,[2]Feuil1!$A$4:$B$2591,2,FALSE)</f>
        <v>Interventions réparatrices pour hernies inguinales et crurales, âge supérieur à 17 ans, niveau 4</v>
      </c>
      <c r="C814" s="22">
        <v>131</v>
      </c>
      <c r="D814" s="23">
        <v>518432.72159999999</v>
      </c>
      <c r="E814" s="22">
        <v>155</v>
      </c>
      <c r="F814" s="23">
        <v>604704.61840000004</v>
      </c>
      <c r="G814" s="22">
        <v>121</v>
      </c>
      <c r="H814" s="23">
        <v>459352.78120000003</v>
      </c>
      <c r="I814" s="116">
        <v>0.16640905019999999</v>
      </c>
      <c r="J814" s="116">
        <v>0.1832061069</v>
      </c>
      <c r="K814" s="116">
        <v>-1.4196222E-2</v>
      </c>
      <c r="L814" s="116">
        <v>-0.24036832699999999</v>
      </c>
      <c r="M814" s="116">
        <v>-0.219354839</v>
      </c>
      <c r="N814" s="116">
        <v>-2.6918104000000002E-2</v>
      </c>
      <c r="O814" s="24">
        <v>1.2168497999999999E-3</v>
      </c>
      <c r="P814" s="24">
        <v>-8.7824610000000001E-3</v>
      </c>
      <c r="Q814" s="24">
        <v>1.9255299999999998E-5</v>
      </c>
      <c r="R814" s="24">
        <v>6.8514000000000002E-5</v>
      </c>
    </row>
    <row r="815" spans="1:18" ht="33.75" x14ac:dyDescent="0.2">
      <c r="A815" s="13" t="s">
        <v>766</v>
      </c>
      <c r="B815" s="11" t="str">
        <f>VLOOKUP(A815,[2]Feuil1!$A$4:$B$2591,2,FALSE)</f>
        <v>Interventions réparatrices pour hernies inguinales et crurales, âge supérieur à 17 ans, en ambulatoire</v>
      </c>
      <c r="C815" s="22">
        <v>31371</v>
      </c>
      <c r="D815" s="23">
        <v>35979914.505999997</v>
      </c>
      <c r="E815" s="22">
        <v>34355</v>
      </c>
      <c r="F815" s="23">
        <v>39405778.215000004</v>
      </c>
      <c r="G815" s="22">
        <v>38891</v>
      </c>
      <c r="H815" s="23">
        <v>44614903.684</v>
      </c>
      <c r="I815" s="116">
        <v>9.5216004699999995E-2</v>
      </c>
      <c r="J815" s="116">
        <v>9.5119696500000003E-2</v>
      </c>
      <c r="K815" s="116">
        <v>8.7942999999999995E-5</v>
      </c>
      <c r="L815" s="116">
        <v>0.13219191969999999</v>
      </c>
      <c r="M815" s="116">
        <v>0.13203318289999999</v>
      </c>
      <c r="N815" s="116">
        <v>1.4022270000000001E-4</v>
      </c>
      <c r="O815" s="24">
        <v>-0.162342078</v>
      </c>
      <c r="P815" s="24">
        <v>0.31474621359999999</v>
      </c>
      <c r="Q815" s="24">
        <v>6.1889121E-3</v>
      </c>
      <c r="R815" s="24">
        <v>6.6544661999999996E-3</v>
      </c>
    </row>
    <row r="816" spans="1:18" ht="22.5" x14ac:dyDescent="0.2">
      <c r="A816" s="13" t="s">
        <v>767</v>
      </c>
      <c r="B816" s="11" t="str">
        <f>VLOOKUP(A816,[2]Feuil1!$A$4:$B$2591,2,FALSE)</f>
        <v>Libérations d'adhérences péritonéales, niveau 1</v>
      </c>
      <c r="C816" s="22">
        <v>841</v>
      </c>
      <c r="D816" s="23">
        <v>1210886.2771999999</v>
      </c>
      <c r="E816" s="22">
        <v>886</v>
      </c>
      <c r="F816" s="23">
        <v>1265895.0129</v>
      </c>
      <c r="G816" s="22">
        <v>825</v>
      </c>
      <c r="H816" s="23">
        <v>1157658.8977000001</v>
      </c>
      <c r="I816" s="116">
        <v>4.5428490500000002E-2</v>
      </c>
      <c r="J816" s="116">
        <v>5.3507728900000003E-2</v>
      </c>
      <c r="K816" s="116">
        <v>-7.6688930000000004E-3</v>
      </c>
      <c r="L816" s="116">
        <v>-8.5501651999999997E-2</v>
      </c>
      <c r="M816" s="116">
        <v>-6.8848757999999996E-2</v>
      </c>
      <c r="N816" s="116">
        <v>-1.7884199E-2</v>
      </c>
      <c r="O816" s="24">
        <v>2.1831717E-3</v>
      </c>
      <c r="P816" s="24">
        <v>-6.5398519999999996E-3</v>
      </c>
      <c r="Q816" s="24">
        <v>1.312862E-4</v>
      </c>
      <c r="R816" s="24">
        <v>1.7266880000000001E-4</v>
      </c>
    </row>
    <row r="817" spans="1:18" ht="22.5" x14ac:dyDescent="0.2">
      <c r="A817" s="13" t="s">
        <v>768</v>
      </c>
      <c r="B817" s="11" t="str">
        <f>VLOOKUP(A817,[2]Feuil1!$A$4:$B$2591,2,FALSE)</f>
        <v>Libérations d'adhérences péritonéales, niveau 2</v>
      </c>
      <c r="C817" s="22">
        <v>398</v>
      </c>
      <c r="D817" s="23">
        <v>992922.94110000005</v>
      </c>
      <c r="E817" s="22">
        <v>386</v>
      </c>
      <c r="F817" s="23">
        <v>960790.53150000004</v>
      </c>
      <c r="G817" s="22">
        <v>389</v>
      </c>
      <c r="H817" s="23">
        <v>966506.05379999999</v>
      </c>
      <c r="I817" s="116">
        <v>-3.2361433000000002E-2</v>
      </c>
      <c r="J817" s="116">
        <v>-3.0150753999999998E-2</v>
      </c>
      <c r="K817" s="116">
        <v>-2.279405E-3</v>
      </c>
      <c r="L817" s="116">
        <v>5.9487704000000001E-3</v>
      </c>
      <c r="M817" s="116">
        <v>7.7720206999999999E-3</v>
      </c>
      <c r="N817" s="116">
        <v>-1.8091889999999999E-3</v>
      </c>
      <c r="O817" s="24">
        <v>-1.0736899999999999E-4</v>
      </c>
      <c r="P817" s="24">
        <v>3.4534380000000002E-4</v>
      </c>
      <c r="Q817" s="24">
        <v>6.1903399999999994E-5</v>
      </c>
      <c r="R817" s="24">
        <v>1.441577E-4</v>
      </c>
    </row>
    <row r="818" spans="1:18" ht="22.5" x14ac:dyDescent="0.2">
      <c r="A818" s="13" t="s">
        <v>769</v>
      </c>
      <c r="B818" s="11" t="str">
        <f>VLOOKUP(A818,[2]Feuil1!$A$4:$B$2591,2,FALSE)</f>
        <v>Libérations d'adhérences péritonéales, niveau 3</v>
      </c>
      <c r="C818" s="22">
        <v>319</v>
      </c>
      <c r="D818" s="23">
        <v>1153486.6296999999</v>
      </c>
      <c r="E818" s="22">
        <v>332</v>
      </c>
      <c r="F818" s="23">
        <v>1188943.1529999999</v>
      </c>
      <c r="G818" s="22">
        <v>349</v>
      </c>
      <c r="H818" s="23">
        <v>1267151.2557999999</v>
      </c>
      <c r="I818" s="116">
        <v>3.0738564600000001E-2</v>
      </c>
      <c r="J818" s="116">
        <v>4.07523511E-2</v>
      </c>
      <c r="K818" s="116">
        <v>-9.6216800000000005E-3</v>
      </c>
      <c r="L818" s="116">
        <v>6.5779513999999997E-2</v>
      </c>
      <c r="M818" s="116">
        <v>5.1204819300000003E-2</v>
      </c>
      <c r="N818" s="116">
        <v>1.38647526E-2</v>
      </c>
      <c r="O818" s="24">
        <v>-6.08425E-4</v>
      </c>
      <c r="P818" s="24">
        <v>4.7254964999999998E-3</v>
      </c>
      <c r="Q818" s="24">
        <v>5.5538100000000003E-5</v>
      </c>
      <c r="R818" s="24">
        <v>1.8900000000000001E-4</v>
      </c>
    </row>
    <row r="819" spans="1:18" ht="22.5" x14ac:dyDescent="0.2">
      <c r="A819" s="13" t="s">
        <v>770</v>
      </c>
      <c r="B819" s="11" t="str">
        <f>VLOOKUP(A819,[2]Feuil1!$A$4:$B$2591,2,FALSE)</f>
        <v>Libérations d'adhérences péritonéales, niveau 4</v>
      </c>
      <c r="C819" s="22">
        <v>46</v>
      </c>
      <c r="D819" s="23">
        <v>251490.10819999999</v>
      </c>
      <c r="E819" s="22">
        <v>54</v>
      </c>
      <c r="F819" s="23">
        <v>293882.14919999999</v>
      </c>
      <c r="G819" s="22">
        <v>42</v>
      </c>
      <c r="H819" s="23">
        <v>228701.011</v>
      </c>
      <c r="I819" s="116">
        <v>0.16856345289999999</v>
      </c>
      <c r="J819" s="116">
        <v>0.1739130435</v>
      </c>
      <c r="K819" s="116">
        <v>-4.5570589999999996E-3</v>
      </c>
      <c r="L819" s="116">
        <v>-0.221793458</v>
      </c>
      <c r="M819" s="116">
        <v>-0.222222222</v>
      </c>
      <c r="N819" s="116">
        <v>5.5126790000000001E-4</v>
      </c>
      <c r="O819" s="24">
        <v>4.2947640000000001E-4</v>
      </c>
      <c r="P819" s="24">
        <v>-3.93838E-3</v>
      </c>
      <c r="Q819" s="24">
        <v>6.6836623000000001E-6</v>
      </c>
      <c r="R819" s="24">
        <v>3.41115E-5</v>
      </c>
    </row>
    <row r="820" spans="1:18" ht="22.5" x14ac:dyDescent="0.2">
      <c r="A820" s="13" t="s">
        <v>771</v>
      </c>
      <c r="B820" s="11" t="str">
        <f>VLOOKUP(A820,[2]Feuil1!$A$4:$B$2591,2,FALSE)</f>
        <v>Interventions sur le rectum et l'anus autres que les résections rectales, niveau 1</v>
      </c>
      <c r="C820" s="22">
        <v>17778</v>
      </c>
      <c r="D820" s="23">
        <v>13970087.306</v>
      </c>
      <c r="E820" s="22">
        <v>17335</v>
      </c>
      <c r="F820" s="23">
        <v>13620744.301000001</v>
      </c>
      <c r="G820" s="22">
        <v>15888</v>
      </c>
      <c r="H820" s="23">
        <v>12497074.51</v>
      </c>
      <c r="I820" s="116">
        <v>-2.5006501E-2</v>
      </c>
      <c r="J820" s="116">
        <v>-2.4918439000000001E-2</v>
      </c>
      <c r="K820" s="116">
        <v>-9.0313000000000001E-5</v>
      </c>
      <c r="L820" s="116">
        <v>-8.2496945000000002E-2</v>
      </c>
      <c r="M820" s="116">
        <v>-8.3472743000000002E-2</v>
      </c>
      <c r="N820" s="116">
        <v>1.0646690000000001E-3</v>
      </c>
      <c r="O820" s="24">
        <v>5.1787695500000001E-2</v>
      </c>
      <c r="P820" s="24">
        <v>-6.7894469999999998E-2</v>
      </c>
      <c r="Q820" s="24">
        <v>2.5283340000000001E-3</v>
      </c>
      <c r="R820" s="24">
        <v>1.8639816E-3</v>
      </c>
    </row>
    <row r="821" spans="1:18" ht="22.5" x14ac:dyDescent="0.2">
      <c r="A821" s="13" t="s">
        <v>772</v>
      </c>
      <c r="B821" s="11" t="str">
        <f>VLOOKUP(A821,[2]Feuil1!$A$4:$B$2591,2,FALSE)</f>
        <v>Interventions sur le rectum et l'anus autres que les résections rectales, niveau 2</v>
      </c>
      <c r="C821" s="22">
        <v>1095</v>
      </c>
      <c r="D821" s="23">
        <v>1961573.7572000001</v>
      </c>
      <c r="E821" s="22">
        <v>1011</v>
      </c>
      <c r="F821" s="23">
        <v>1806339.2727999999</v>
      </c>
      <c r="G821" s="22">
        <v>935</v>
      </c>
      <c r="H821" s="23">
        <v>1668957.9868000001</v>
      </c>
      <c r="I821" s="116">
        <v>-7.9137725000000006E-2</v>
      </c>
      <c r="J821" s="116">
        <v>-7.6712328999999996E-2</v>
      </c>
      <c r="K821" s="116">
        <v>-2.6269129999999998E-3</v>
      </c>
      <c r="L821" s="116">
        <v>-7.6055083999999995E-2</v>
      </c>
      <c r="M821" s="116">
        <v>-7.5173095999999995E-2</v>
      </c>
      <c r="N821" s="116">
        <v>-9.5368000000000004E-4</v>
      </c>
      <c r="O821" s="24">
        <v>2.7200172E-3</v>
      </c>
      <c r="P821" s="24">
        <v>-8.3008639999999998E-3</v>
      </c>
      <c r="Q821" s="24">
        <v>1.4879110000000001E-4</v>
      </c>
      <c r="R821" s="24">
        <v>2.4893080000000002E-4</v>
      </c>
    </row>
    <row r="822" spans="1:18" ht="22.5" x14ac:dyDescent="0.2">
      <c r="A822" s="13" t="s">
        <v>773</v>
      </c>
      <c r="B822" s="11" t="str">
        <f>VLOOKUP(A822,[2]Feuil1!$A$4:$B$2591,2,FALSE)</f>
        <v>Interventions sur le rectum et l'anus autres que les résections rectales, niveau 3</v>
      </c>
      <c r="C822" s="22">
        <v>223</v>
      </c>
      <c r="D822" s="23">
        <v>649183.32570000004</v>
      </c>
      <c r="E822" s="22">
        <v>246</v>
      </c>
      <c r="F822" s="23">
        <v>718586.66500000004</v>
      </c>
      <c r="G822" s="22">
        <v>203</v>
      </c>
      <c r="H822" s="23">
        <v>599084.94200000004</v>
      </c>
      <c r="I822" s="116">
        <v>0.10690869059999999</v>
      </c>
      <c r="J822" s="116">
        <v>0.1031390135</v>
      </c>
      <c r="K822" s="116">
        <v>3.4172275999999999E-3</v>
      </c>
      <c r="L822" s="116">
        <v>-0.166301058</v>
      </c>
      <c r="M822" s="116">
        <v>-0.174796748</v>
      </c>
      <c r="N822" s="116">
        <v>1.0295268999999999E-2</v>
      </c>
      <c r="O822" s="24">
        <v>1.5389570999999999E-3</v>
      </c>
      <c r="P822" s="24">
        <v>-7.2205430000000003E-3</v>
      </c>
      <c r="Q822" s="24">
        <v>3.2304400000000002E-5</v>
      </c>
      <c r="R822" s="24">
        <v>8.9355600000000002E-5</v>
      </c>
    </row>
    <row r="823" spans="1:18" ht="22.5" x14ac:dyDescent="0.2">
      <c r="A823" s="13" t="s">
        <v>774</v>
      </c>
      <c r="B823" s="11" t="str">
        <f>VLOOKUP(A823,[2]Feuil1!$A$4:$B$2591,2,FALSE)</f>
        <v>Interventions sur le rectum et l'anus autres que les résections rectales, niveau 4</v>
      </c>
      <c r="C823" s="22">
        <v>45</v>
      </c>
      <c r="D823" s="23">
        <v>207138.245</v>
      </c>
      <c r="E823" s="22">
        <v>60</v>
      </c>
      <c r="F823" s="23">
        <v>275972.42420000001</v>
      </c>
      <c r="G823" s="22">
        <v>73</v>
      </c>
      <c r="H823" s="23">
        <v>337633.25439999998</v>
      </c>
      <c r="I823" s="116">
        <v>0.33231033310000002</v>
      </c>
      <c r="J823" s="116">
        <v>0.33333333329999998</v>
      </c>
      <c r="K823" s="116">
        <v>-7.6725000000000003E-4</v>
      </c>
      <c r="L823" s="116">
        <v>0.2234311286</v>
      </c>
      <c r="M823" s="116">
        <v>0.21666666670000001</v>
      </c>
      <c r="N823" s="116">
        <v>5.5598317000000001E-3</v>
      </c>
      <c r="O823" s="24">
        <v>-4.6526599999999999E-4</v>
      </c>
      <c r="P823" s="24">
        <v>3.7256758000000002E-3</v>
      </c>
      <c r="Q823" s="24">
        <v>1.16168E-5</v>
      </c>
      <c r="R823" s="24">
        <v>5.0359199999999997E-5</v>
      </c>
    </row>
    <row r="824" spans="1:18" ht="33.75" x14ac:dyDescent="0.2">
      <c r="A824" s="13" t="s">
        <v>775</v>
      </c>
      <c r="B824" s="11" t="str">
        <f>VLOOKUP(A824,[2]Feuil1!$A$4:$B$2591,2,FALSE)</f>
        <v>Interventions sur le rectum et l'anus autres que les résections rectales, en ambulatoire</v>
      </c>
      <c r="C824" s="22">
        <v>7399</v>
      </c>
      <c r="D824" s="23">
        <v>5795977.2884</v>
      </c>
      <c r="E824" s="22">
        <v>8234</v>
      </c>
      <c r="F824" s="23">
        <v>6451320.3200000003</v>
      </c>
      <c r="G824" s="22">
        <v>9384</v>
      </c>
      <c r="H824" s="23">
        <v>7353774.1588000003</v>
      </c>
      <c r="I824" s="116">
        <v>0.11306859900000001</v>
      </c>
      <c r="J824" s="116">
        <v>0.1128530883</v>
      </c>
      <c r="K824" s="116">
        <v>1.93656E-4</v>
      </c>
      <c r="L824" s="116">
        <v>0.1398866889</v>
      </c>
      <c r="M824" s="116">
        <v>0.13966480449999999</v>
      </c>
      <c r="N824" s="116">
        <v>1.9469269999999999E-4</v>
      </c>
      <c r="O824" s="24">
        <v>-4.1158155000000002E-2</v>
      </c>
      <c r="P824" s="24">
        <v>5.4528141099999997E-2</v>
      </c>
      <c r="Q824" s="24">
        <v>1.4933211E-3</v>
      </c>
      <c r="R824" s="24">
        <v>1.0968407E-3</v>
      </c>
    </row>
    <row r="825" spans="1:18" ht="22.5" x14ac:dyDescent="0.2">
      <c r="A825" s="13" t="s">
        <v>776</v>
      </c>
      <c r="B825" s="11" t="str">
        <f>VLOOKUP(A825,[2]Feuil1!$A$4:$B$2591,2,FALSE)</f>
        <v>Autres interventions sur le tube digestif en dehors des laparotomies, niveau 1</v>
      </c>
      <c r="C825" s="22">
        <v>1807</v>
      </c>
      <c r="D825" s="23">
        <v>2304633.8544000001</v>
      </c>
      <c r="E825" s="22">
        <v>1823</v>
      </c>
      <c r="F825" s="23">
        <v>2324074.8191999998</v>
      </c>
      <c r="G825" s="22">
        <v>1866</v>
      </c>
      <c r="H825" s="23">
        <v>2369530.2544</v>
      </c>
      <c r="I825" s="116">
        <v>8.4355980000000007E-3</v>
      </c>
      <c r="J825" s="116">
        <v>8.8544548999999993E-3</v>
      </c>
      <c r="K825" s="116">
        <v>-4.1518099999999998E-4</v>
      </c>
      <c r="L825" s="116">
        <v>1.9558507700000002E-2</v>
      </c>
      <c r="M825" s="116">
        <v>2.3587493099999999E-2</v>
      </c>
      <c r="N825" s="116">
        <v>-3.9361420000000001E-3</v>
      </c>
      <c r="O825" s="24">
        <v>-1.5389570000000001E-3</v>
      </c>
      <c r="P825" s="24">
        <v>2.7465121E-3</v>
      </c>
      <c r="Q825" s="24">
        <v>2.969456E-4</v>
      </c>
      <c r="R825" s="24">
        <v>3.534236E-4</v>
      </c>
    </row>
    <row r="826" spans="1:18" ht="22.5" x14ac:dyDescent="0.2">
      <c r="A826" s="13" t="s">
        <v>777</v>
      </c>
      <c r="B826" s="11" t="str">
        <f>VLOOKUP(A826,[2]Feuil1!$A$4:$B$2591,2,FALSE)</f>
        <v>Autres interventions sur le tube digestif en dehors des laparotomies, niveau 2</v>
      </c>
      <c r="C826" s="22">
        <v>641</v>
      </c>
      <c r="D826" s="23">
        <v>1557030.902</v>
      </c>
      <c r="E826" s="22">
        <v>726</v>
      </c>
      <c r="F826" s="23">
        <v>1759855.7161999999</v>
      </c>
      <c r="G826" s="22">
        <v>760</v>
      </c>
      <c r="H826" s="23">
        <v>1835841.8477</v>
      </c>
      <c r="I826" s="116">
        <v>0.13026383350000001</v>
      </c>
      <c r="J826" s="116">
        <v>0.1326053042</v>
      </c>
      <c r="K826" s="116">
        <v>-2.0673319999999999E-3</v>
      </c>
      <c r="L826" s="116">
        <v>4.3177477999999998E-2</v>
      </c>
      <c r="M826" s="116">
        <v>4.68319559E-2</v>
      </c>
      <c r="N826" s="116">
        <v>-3.490988E-3</v>
      </c>
      <c r="O826" s="24">
        <v>-1.21685E-3</v>
      </c>
      <c r="P826" s="24">
        <v>4.5912404E-3</v>
      </c>
      <c r="Q826" s="24">
        <v>1.209425E-4</v>
      </c>
      <c r="R826" s="24">
        <v>2.7382209999999999E-4</v>
      </c>
    </row>
    <row r="827" spans="1:18" ht="22.5" x14ac:dyDescent="0.2">
      <c r="A827" s="13" t="s">
        <v>778</v>
      </c>
      <c r="B827" s="11" t="str">
        <f>VLOOKUP(A827,[2]Feuil1!$A$4:$B$2591,2,FALSE)</f>
        <v>Autres interventions sur le tube digestif en dehors des laparotomies, niveau 3</v>
      </c>
      <c r="C827" s="22">
        <v>444</v>
      </c>
      <c r="D827" s="23">
        <v>1594793.1124</v>
      </c>
      <c r="E827" s="22">
        <v>493</v>
      </c>
      <c r="F827" s="23">
        <v>1771082.6894</v>
      </c>
      <c r="G827" s="22">
        <v>507</v>
      </c>
      <c r="H827" s="23">
        <v>1813415.9664</v>
      </c>
      <c r="I827" s="116">
        <v>0.11054071880000001</v>
      </c>
      <c r="J827" s="116">
        <v>0.1103603604</v>
      </c>
      <c r="K827" s="116">
        <v>1.6243240000000001E-4</v>
      </c>
      <c r="L827" s="116">
        <v>2.3902484799999998E-2</v>
      </c>
      <c r="M827" s="116">
        <v>2.8397565900000001E-2</v>
      </c>
      <c r="N827" s="116">
        <v>-4.370957E-3</v>
      </c>
      <c r="O827" s="24">
        <v>-5.0105600000000005E-4</v>
      </c>
      <c r="P827" s="24">
        <v>2.5578647999999998E-3</v>
      </c>
      <c r="Q827" s="24">
        <v>8.0681399999999996E-5</v>
      </c>
      <c r="R827" s="24">
        <v>2.7047719999999999E-4</v>
      </c>
    </row>
    <row r="828" spans="1:18" ht="22.5" x14ac:dyDescent="0.2">
      <c r="A828" s="13" t="s">
        <v>779</v>
      </c>
      <c r="B828" s="11" t="str">
        <f>VLOOKUP(A828,[2]Feuil1!$A$4:$B$2591,2,FALSE)</f>
        <v>Autres interventions sur le tube digestif en dehors des laparotomies, niveau 4</v>
      </c>
      <c r="C828" s="22">
        <v>139</v>
      </c>
      <c r="D828" s="23">
        <v>811825.61300000001</v>
      </c>
      <c r="E828" s="22">
        <v>159</v>
      </c>
      <c r="F828" s="23">
        <v>920355.79110000003</v>
      </c>
      <c r="G828" s="22">
        <v>192</v>
      </c>
      <c r="H828" s="23">
        <v>1078343.6952</v>
      </c>
      <c r="I828" s="116">
        <v>0.1336865656</v>
      </c>
      <c r="J828" s="116">
        <v>0.14388489209999999</v>
      </c>
      <c r="K828" s="116">
        <v>-8.9155180000000007E-3</v>
      </c>
      <c r="L828" s="116">
        <v>0.17165959689999999</v>
      </c>
      <c r="M828" s="116">
        <v>0.20754716979999999</v>
      </c>
      <c r="N828" s="116">
        <v>-2.9719395999999999E-2</v>
      </c>
      <c r="O828" s="24">
        <v>-1.1810600000000001E-3</v>
      </c>
      <c r="P828" s="24">
        <v>9.5459583000000008E-3</v>
      </c>
      <c r="Q828" s="24">
        <v>3.0553899999999999E-5</v>
      </c>
      <c r="R828" s="24">
        <v>1.608387E-4</v>
      </c>
    </row>
    <row r="829" spans="1:18" ht="33.75" x14ac:dyDescent="0.2">
      <c r="A829" s="13" t="s">
        <v>780</v>
      </c>
      <c r="B829" s="11" t="str">
        <f>VLOOKUP(A829,[2]Feuil1!$A$4:$B$2591,2,FALSE)</f>
        <v>Interventions sur l'oesophage, l'estomac et le duodénum pour tumeurs malignes, âge supérieur à 17 ans, niveau 1</v>
      </c>
      <c r="C829" s="22">
        <v>309</v>
      </c>
      <c r="D829" s="23">
        <v>1470698.4982</v>
      </c>
      <c r="E829" s="22">
        <v>282</v>
      </c>
      <c r="F829" s="23">
        <v>1362462.9735999999</v>
      </c>
      <c r="G829" s="22">
        <v>297</v>
      </c>
      <c r="H829" s="23">
        <v>1413264.9634</v>
      </c>
      <c r="I829" s="116">
        <v>-7.3594639000000003E-2</v>
      </c>
      <c r="J829" s="116">
        <v>-8.7378641000000007E-2</v>
      </c>
      <c r="K829" s="116">
        <v>1.5103747000000001E-2</v>
      </c>
      <c r="L829" s="116">
        <v>3.7286877400000001E-2</v>
      </c>
      <c r="M829" s="116">
        <v>5.31914894E-2</v>
      </c>
      <c r="N829" s="116">
        <v>-1.5101349E-2</v>
      </c>
      <c r="O829" s="24">
        <v>-5.3684499999999999E-4</v>
      </c>
      <c r="P829" s="24">
        <v>3.0695621000000001E-3</v>
      </c>
      <c r="Q829" s="24">
        <v>4.7262999999999998E-5</v>
      </c>
      <c r="R829" s="24">
        <v>2.1079329999999999E-4</v>
      </c>
    </row>
    <row r="830" spans="1:18" ht="33.75" x14ac:dyDescent="0.2">
      <c r="A830" s="13" t="s">
        <v>781</v>
      </c>
      <c r="B830" s="11" t="str">
        <f>VLOOKUP(A830,[2]Feuil1!$A$4:$B$2591,2,FALSE)</f>
        <v>Interventions sur l'oesophage, l'estomac et le duodénum pour tumeurs malignes, âge supérieur à 17 ans, niveau 2</v>
      </c>
      <c r="C830" s="22">
        <v>518</v>
      </c>
      <c r="D830" s="23">
        <v>3460581.6543999999</v>
      </c>
      <c r="E830" s="22">
        <v>457</v>
      </c>
      <c r="F830" s="23">
        <v>3053231.9676999999</v>
      </c>
      <c r="G830" s="22">
        <v>415</v>
      </c>
      <c r="H830" s="23">
        <v>2766408.1453</v>
      </c>
      <c r="I830" s="116">
        <v>-0.117711335</v>
      </c>
      <c r="J830" s="116">
        <v>-0.117760618</v>
      </c>
      <c r="K830" s="116">
        <v>5.5860899999999999E-5</v>
      </c>
      <c r="L830" s="116">
        <v>-9.3941051999999997E-2</v>
      </c>
      <c r="M830" s="116">
        <v>-9.1903719999999994E-2</v>
      </c>
      <c r="N830" s="116">
        <v>-2.2435200000000001E-3</v>
      </c>
      <c r="O830" s="24">
        <v>1.5031674000000001E-3</v>
      </c>
      <c r="P830" s="24">
        <v>-1.7330492999999999E-2</v>
      </c>
      <c r="Q830" s="24">
        <v>6.6040900000000007E-5</v>
      </c>
      <c r="R830" s="24">
        <v>4.1261930000000002E-4</v>
      </c>
    </row>
    <row r="831" spans="1:18" ht="33.75" x14ac:dyDescent="0.2">
      <c r="A831" s="13" t="s">
        <v>782</v>
      </c>
      <c r="B831" s="11" t="str">
        <f>VLOOKUP(A831,[2]Feuil1!$A$4:$B$2591,2,FALSE)</f>
        <v>Interventions sur l'oesophage, l'estomac et le duodénum pour tumeurs malignes, âge supérieur à 17 ans, niveau 3</v>
      </c>
      <c r="C831" s="22">
        <v>551</v>
      </c>
      <c r="D831" s="23">
        <v>4624033.5861999998</v>
      </c>
      <c r="E831" s="22">
        <v>577</v>
      </c>
      <c r="F831" s="23">
        <v>4869045.8844999997</v>
      </c>
      <c r="G831" s="22">
        <v>610</v>
      </c>
      <c r="H831" s="23">
        <v>5146164.7801000001</v>
      </c>
      <c r="I831" s="116">
        <v>5.2986703900000001E-2</v>
      </c>
      <c r="J831" s="116">
        <v>4.7186932799999998E-2</v>
      </c>
      <c r="K831" s="116">
        <v>5.5384294999999998E-3</v>
      </c>
      <c r="L831" s="116">
        <v>5.6914414500000003E-2</v>
      </c>
      <c r="M831" s="116">
        <v>5.7192374400000003E-2</v>
      </c>
      <c r="N831" s="116">
        <v>-2.6292299999999998E-4</v>
      </c>
      <c r="O831" s="24">
        <v>-1.1810600000000001E-3</v>
      </c>
      <c r="P831" s="24">
        <v>1.6744101000000001E-2</v>
      </c>
      <c r="Q831" s="24">
        <v>9.7072199999999995E-5</v>
      </c>
      <c r="R831" s="24">
        <v>7.6756820000000001E-4</v>
      </c>
    </row>
    <row r="832" spans="1:18" ht="33.75" x14ac:dyDescent="0.2">
      <c r="A832" s="13" t="s">
        <v>783</v>
      </c>
      <c r="B832" s="11" t="str">
        <f>VLOOKUP(A832,[2]Feuil1!$A$4:$B$2591,2,FALSE)</f>
        <v>Interventions sur l'oesophage, l'estomac et le duodénum pour tumeurs malignes, âge supérieur à 17 ans, niveau 4</v>
      </c>
      <c r="C832" s="22">
        <v>333</v>
      </c>
      <c r="D832" s="23">
        <v>3847653.7376000001</v>
      </c>
      <c r="E832" s="22">
        <v>348</v>
      </c>
      <c r="F832" s="23">
        <v>3955527.4695000001</v>
      </c>
      <c r="G832" s="22">
        <v>341</v>
      </c>
      <c r="H832" s="23">
        <v>4019795.7014000001</v>
      </c>
      <c r="I832" s="116">
        <v>2.8036236999999999E-2</v>
      </c>
      <c r="J832" s="116">
        <v>4.5045044999999999E-2</v>
      </c>
      <c r="K832" s="116">
        <v>-1.6275669999999999E-2</v>
      </c>
      <c r="L832" s="116">
        <v>1.6247702100000001E-2</v>
      </c>
      <c r="M832" s="116">
        <v>-2.0114943E-2</v>
      </c>
      <c r="N832" s="116">
        <v>3.7109091900000002E-2</v>
      </c>
      <c r="O832" s="24">
        <v>2.5052789999999999E-4</v>
      </c>
      <c r="P832" s="24">
        <v>3.8832204999999999E-3</v>
      </c>
      <c r="Q832" s="24">
        <v>5.4265000000000003E-5</v>
      </c>
      <c r="R832" s="24">
        <v>5.9956630000000005E-4</v>
      </c>
    </row>
    <row r="833" spans="1:18" x14ac:dyDescent="0.2">
      <c r="A833" s="13" t="s">
        <v>784</v>
      </c>
      <c r="B833" s="11" t="str">
        <f>VLOOKUP(A833,[2]Feuil1!$A$4:$B$2591,2,FALSE)</f>
        <v>Hémorroïdectomies, niveau 1</v>
      </c>
      <c r="C833" s="22">
        <v>19184</v>
      </c>
      <c r="D833" s="23">
        <v>20755147.201000001</v>
      </c>
      <c r="E833" s="22">
        <v>18675</v>
      </c>
      <c r="F833" s="23">
        <v>19981376.949999999</v>
      </c>
      <c r="G833" s="22">
        <v>17689</v>
      </c>
      <c r="H833" s="23">
        <v>18817540.646000002</v>
      </c>
      <c r="I833" s="116">
        <v>-3.7280885E-2</v>
      </c>
      <c r="J833" s="116">
        <v>-2.6532527E-2</v>
      </c>
      <c r="K833" s="116">
        <v>-1.1041311999999999E-2</v>
      </c>
      <c r="L833" s="116">
        <v>-5.8246051E-2</v>
      </c>
      <c r="M833" s="116">
        <v>-5.2797858000000003E-2</v>
      </c>
      <c r="N833" s="116">
        <v>-5.75188E-3</v>
      </c>
      <c r="O833" s="24">
        <v>3.52886439E-2</v>
      </c>
      <c r="P833" s="24">
        <v>-7.0321413999999999E-2</v>
      </c>
      <c r="Q833" s="24">
        <v>2.8149358E-3</v>
      </c>
      <c r="R833" s="24">
        <v>2.8067009E-3</v>
      </c>
    </row>
    <row r="834" spans="1:18" x14ac:dyDescent="0.2">
      <c r="A834" s="13" t="s">
        <v>785</v>
      </c>
      <c r="B834" s="11" t="str">
        <f>VLOOKUP(A834,[2]Feuil1!$A$4:$B$2591,2,FALSE)</f>
        <v>Hémorroïdectomies, niveau 2</v>
      </c>
      <c r="C834" s="22">
        <v>1135</v>
      </c>
      <c r="D834" s="23">
        <v>1878791.602</v>
      </c>
      <c r="E834" s="22">
        <v>1119</v>
      </c>
      <c r="F834" s="23">
        <v>1846277.4334</v>
      </c>
      <c r="G834" s="22">
        <v>1060</v>
      </c>
      <c r="H834" s="23">
        <v>1744193.3681999999</v>
      </c>
      <c r="I834" s="116">
        <v>-1.7305893999999999E-2</v>
      </c>
      <c r="J834" s="116">
        <v>-1.4096915999999999E-2</v>
      </c>
      <c r="K834" s="116">
        <v>-3.254861E-3</v>
      </c>
      <c r="L834" s="116">
        <v>-5.5291833999999998E-2</v>
      </c>
      <c r="M834" s="116">
        <v>-5.2725648E-2</v>
      </c>
      <c r="N834" s="116">
        <v>-2.7090209999999998E-3</v>
      </c>
      <c r="O834" s="24">
        <v>2.1115922999999999E-3</v>
      </c>
      <c r="P834" s="24">
        <v>-6.1681319999999998E-3</v>
      </c>
      <c r="Q834" s="24">
        <v>1.686829E-4</v>
      </c>
      <c r="R834" s="24">
        <v>2.6015240000000001E-4</v>
      </c>
    </row>
    <row r="835" spans="1:18" x14ac:dyDescent="0.2">
      <c r="A835" s="13" t="s">
        <v>786</v>
      </c>
      <c r="B835" s="11" t="str">
        <f>VLOOKUP(A835,[2]Feuil1!$A$4:$B$2591,2,FALSE)</f>
        <v>Hémorroïdectomies, niveau 3</v>
      </c>
      <c r="C835" s="22">
        <v>91</v>
      </c>
      <c r="D835" s="23">
        <v>271768.13540000003</v>
      </c>
      <c r="E835" s="22">
        <v>93</v>
      </c>
      <c r="F835" s="23">
        <v>282048.87239999999</v>
      </c>
      <c r="G835" s="22">
        <v>67</v>
      </c>
      <c r="H835" s="23">
        <v>198326.46460000001</v>
      </c>
      <c r="I835" s="116">
        <v>3.7829074300000001E-2</v>
      </c>
      <c r="J835" s="116">
        <v>2.1978022E-2</v>
      </c>
      <c r="K835" s="116">
        <v>1.55101695E-2</v>
      </c>
      <c r="L835" s="116">
        <v>-0.29683652700000002</v>
      </c>
      <c r="M835" s="116">
        <v>-0.27956989199999999</v>
      </c>
      <c r="N835" s="116">
        <v>-2.3967120000000001E-2</v>
      </c>
      <c r="O835" s="24">
        <v>9.3053220000000004E-4</v>
      </c>
      <c r="P835" s="24">
        <v>-5.0586820000000001E-3</v>
      </c>
      <c r="Q835" s="24">
        <v>1.0662000000000001E-5</v>
      </c>
      <c r="R835" s="24">
        <v>2.95811E-5</v>
      </c>
    </row>
    <row r="836" spans="1:18" x14ac:dyDescent="0.2">
      <c r="A836" s="13" t="s">
        <v>787</v>
      </c>
      <c r="B836" s="11" t="str">
        <f>VLOOKUP(A836,[2]Feuil1!$A$4:$B$2591,2,FALSE)</f>
        <v>Hémorroïdectomies, niveau 4</v>
      </c>
      <c r="C836" s="22">
        <v>13</v>
      </c>
      <c r="D836" s="23">
        <v>62375.585500000001</v>
      </c>
      <c r="E836" s="22">
        <v>16</v>
      </c>
      <c r="F836" s="23">
        <v>74897.078500000003</v>
      </c>
      <c r="G836" s="22">
        <v>16</v>
      </c>
      <c r="H836" s="23">
        <v>75175.333899999998</v>
      </c>
      <c r="I836" s="116">
        <v>0.2007434944</v>
      </c>
      <c r="J836" s="116">
        <v>0.2307692308</v>
      </c>
      <c r="K836" s="116">
        <v>-2.4395910999999999E-2</v>
      </c>
      <c r="L836" s="116">
        <v>3.7151702999999999E-3</v>
      </c>
      <c r="M836" s="116">
        <v>0</v>
      </c>
      <c r="N836" s="116">
        <v>3.7151702999999999E-3</v>
      </c>
      <c r="O836" s="24">
        <v>0</v>
      </c>
      <c r="P836" s="24">
        <v>1.6812799999999999E-5</v>
      </c>
      <c r="Q836" s="24">
        <v>2.5461571000000001E-6</v>
      </c>
      <c r="R836" s="24">
        <v>1.12127E-5</v>
      </c>
    </row>
    <row r="837" spans="1:18" x14ac:dyDescent="0.2">
      <c r="A837" s="13" t="s">
        <v>788</v>
      </c>
      <c r="B837" s="11" t="str">
        <f>VLOOKUP(A837,[2]Feuil1!$A$4:$B$2591,2,FALSE)</f>
        <v>Hémorroïdectomies, en ambulatoire</v>
      </c>
      <c r="C837" s="22">
        <v>2803</v>
      </c>
      <c r="D837" s="23">
        <v>2263858.4742000001</v>
      </c>
      <c r="E837" s="22">
        <v>3447</v>
      </c>
      <c r="F837" s="23">
        <v>2805898.9522000002</v>
      </c>
      <c r="G837" s="22">
        <v>4433</v>
      </c>
      <c r="H837" s="23">
        <v>3648018.6908999998</v>
      </c>
      <c r="I837" s="116">
        <v>0.2394321395</v>
      </c>
      <c r="J837" s="116">
        <v>0.22975383520000001</v>
      </c>
      <c r="K837" s="116">
        <v>7.8701151999999996E-3</v>
      </c>
      <c r="L837" s="116">
        <v>0.3001247561</v>
      </c>
      <c r="M837" s="116">
        <v>0.28604583700000002</v>
      </c>
      <c r="N837" s="116">
        <v>1.0947447399999999E-2</v>
      </c>
      <c r="O837" s="24">
        <v>-3.5288644000000001E-2</v>
      </c>
      <c r="P837" s="24">
        <v>5.08826291E-2</v>
      </c>
      <c r="Q837" s="24">
        <v>7.0544460000000005E-4</v>
      </c>
      <c r="R837" s="24">
        <v>5.4411450000000001E-4</v>
      </c>
    </row>
    <row r="838" spans="1:18" ht="33.75" x14ac:dyDescent="0.2">
      <c r="A838" s="13" t="s">
        <v>789</v>
      </c>
      <c r="B838" s="11" t="str">
        <f>VLOOKUP(A838,[2]Feuil1!$A$4:$B$2591,2,FALSE)</f>
        <v>Interventions sur l'oesophage, l'estomac et le duodénum pour ulcères, âge supérieur à 17 ans, niveau 1</v>
      </c>
      <c r="C838" s="22">
        <v>130</v>
      </c>
      <c r="D838" s="23">
        <v>261374.93859999999</v>
      </c>
      <c r="E838" s="22">
        <v>151</v>
      </c>
      <c r="F838" s="23">
        <v>295040.34749999997</v>
      </c>
      <c r="G838" s="22">
        <v>128</v>
      </c>
      <c r="H838" s="23">
        <v>232244.538</v>
      </c>
      <c r="I838" s="116">
        <v>0.12880121210000001</v>
      </c>
      <c r="J838" s="116">
        <v>0.16153846150000001</v>
      </c>
      <c r="K838" s="116">
        <v>-2.8184387000000002E-2</v>
      </c>
      <c r="L838" s="116">
        <v>-0.21283804100000001</v>
      </c>
      <c r="M838" s="116">
        <v>-0.15231788099999999</v>
      </c>
      <c r="N838" s="116">
        <v>-7.1394875999999996E-2</v>
      </c>
      <c r="O838" s="24">
        <v>8.2316310000000005E-4</v>
      </c>
      <c r="P838" s="24">
        <v>-3.7942539999999999E-3</v>
      </c>
      <c r="Q838" s="24">
        <v>2.0369300000000002E-5</v>
      </c>
      <c r="R838" s="24">
        <v>3.4640100000000001E-5</v>
      </c>
    </row>
    <row r="839" spans="1:18" ht="33.75" x14ac:dyDescent="0.2">
      <c r="A839" s="13" t="s">
        <v>790</v>
      </c>
      <c r="B839" s="11" t="str">
        <f>VLOOKUP(A839,[2]Feuil1!$A$4:$B$2591,2,FALSE)</f>
        <v>Interventions sur l'oesophage, l'estomac et le duodénum pour ulcères, âge supérieur à 17 ans, niveau 2</v>
      </c>
      <c r="C839" s="22">
        <v>112</v>
      </c>
      <c r="D839" s="23">
        <v>407604.43219999998</v>
      </c>
      <c r="E839" s="22">
        <v>119</v>
      </c>
      <c r="F839" s="23">
        <v>435162.06020000001</v>
      </c>
      <c r="G839" s="22">
        <v>108</v>
      </c>
      <c r="H839" s="23">
        <v>385823.20020000002</v>
      </c>
      <c r="I839" s="116">
        <v>6.7608754500000007E-2</v>
      </c>
      <c r="J839" s="116">
        <v>6.25E-2</v>
      </c>
      <c r="K839" s="116">
        <v>4.8082395999999999E-3</v>
      </c>
      <c r="L839" s="116">
        <v>-0.11338042700000001</v>
      </c>
      <c r="M839" s="116">
        <v>-9.2436975000000005E-2</v>
      </c>
      <c r="N839" s="116">
        <v>-2.3076580999999999E-2</v>
      </c>
      <c r="O839" s="24">
        <v>3.9368669999999999E-4</v>
      </c>
      <c r="P839" s="24">
        <v>-2.9811569999999999E-3</v>
      </c>
      <c r="Q839" s="24">
        <v>1.7186599999999999E-5</v>
      </c>
      <c r="R839" s="24">
        <v>5.7546900000000003E-5</v>
      </c>
    </row>
    <row r="840" spans="1:18" ht="33.75" x14ac:dyDescent="0.2">
      <c r="A840" s="13" t="s">
        <v>791</v>
      </c>
      <c r="B840" s="11" t="str">
        <f>VLOOKUP(A840,[2]Feuil1!$A$4:$B$2591,2,FALSE)</f>
        <v>Interventions sur l'oesophage, l'estomac et le duodénum pour ulcères, âge supérieur à 17 ans, niveau 3</v>
      </c>
      <c r="C840" s="22">
        <v>115</v>
      </c>
      <c r="D840" s="23">
        <v>756111.79359999998</v>
      </c>
      <c r="E840" s="22">
        <v>118</v>
      </c>
      <c r="F840" s="23">
        <v>754166.38630000001</v>
      </c>
      <c r="G840" s="22">
        <v>149</v>
      </c>
      <c r="H840" s="23">
        <v>992858.25580000004</v>
      </c>
      <c r="I840" s="116">
        <v>-2.5729099999999999E-3</v>
      </c>
      <c r="J840" s="116">
        <v>2.6086956500000001E-2</v>
      </c>
      <c r="K840" s="116">
        <v>-2.7931225E-2</v>
      </c>
      <c r="L840" s="116">
        <v>0.31649762419999999</v>
      </c>
      <c r="M840" s="116">
        <v>0.26271186439999999</v>
      </c>
      <c r="N840" s="116">
        <v>4.25954339E-2</v>
      </c>
      <c r="O840" s="24">
        <v>-1.1094810000000001E-3</v>
      </c>
      <c r="P840" s="24">
        <v>1.4422260100000001E-2</v>
      </c>
      <c r="Q840" s="24">
        <v>2.3711100000000001E-5</v>
      </c>
      <c r="R840" s="24">
        <v>1.4808820000000001E-4</v>
      </c>
    </row>
    <row r="841" spans="1:18" ht="33.75" x14ac:dyDescent="0.2">
      <c r="A841" s="13" t="s">
        <v>792</v>
      </c>
      <c r="B841" s="11" t="str">
        <f>VLOOKUP(A841,[2]Feuil1!$A$4:$B$2591,2,FALSE)</f>
        <v>Interventions sur l'oesophage, l'estomac et le duodénum pour ulcères, âge supérieur à 17 ans, niveau 4</v>
      </c>
      <c r="C841" s="22">
        <v>79</v>
      </c>
      <c r="D841" s="23">
        <v>806449.34519999998</v>
      </c>
      <c r="E841" s="22">
        <v>91</v>
      </c>
      <c r="F841" s="23">
        <v>945259.16339999996</v>
      </c>
      <c r="G841" s="22">
        <v>78</v>
      </c>
      <c r="H841" s="23">
        <v>771573.55680000002</v>
      </c>
      <c r="I841" s="116">
        <v>0.17212465860000001</v>
      </c>
      <c r="J841" s="116">
        <v>0.1518987342</v>
      </c>
      <c r="K841" s="116">
        <v>1.7558769500000002E-2</v>
      </c>
      <c r="L841" s="116">
        <v>-0.18374390099999999</v>
      </c>
      <c r="M841" s="116">
        <v>-0.14285714299999999</v>
      </c>
      <c r="N841" s="116">
        <v>-4.7701217999999997E-2</v>
      </c>
      <c r="O841" s="24">
        <v>4.6526610000000002E-4</v>
      </c>
      <c r="P841" s="24">
        <v>-1.0494445999999999E-2</v>
      </c>
      <c r="Q841" s="24">
        <v>1.24125E-5</v>
      </c>
      <c r="R841" s="24">
        <v>1.150828E-4</v>
      </c>
    </row>
    <row r="842" spans="1:18" ht="22.5" x14ac:dyDescent="0.2">
      <c r="A842" s="13" t="s">
        <v>793</v>
      </c>
      <c r="B842" s="11" t="str">
        <f>VLOOKUP(A842,[2]Feuil1!$A$4:$B$2591,2,FALSE)</f>
        <v>Autres interventions sur le tube digestif par laparotomie, niveau 1</v>
      </c>
      <c r="C842" s="22">
        <v>458</v>
      </c>
      <c r="D842" s="23">
        <v>861567.73349999997</v>
      </c>
      <c r="E842" s="22">
        <v>432</v>
      </c>
      <c r="F842" s="23">
        <v>852542.41810000001</v>
      </c>
      <c r="G842" s="22">
        <v>429</v>
      </c>
      <c r="H842" s="23">
        <v>800821.34409999999</v>
      </c>
      <c r="I842" s="116">
        <v>-1.0475457000000001E-2</v>
      </c>
      <c r="J842" s="116">
        <v>-5.6768559000000003E-2</v>
      </c>
      <c r="K842" s="116">
        <v>4.9079261300000003E-2</v>
      </c>
      <c r="L842" s="116">
        <v>-6.0666863000000001E-2</v>
      </c>
      <c r="M842" s="116">
        <v>-6.9444440000000001E-3</v>
      </c>
      <c r="N842" s="116">
        <v>-5.4098100000000003E-2</v>
      </c>
      <c r="O842" s="24">
        <v>1.073691E-4</v>
      </c>
      <c r="P842" s="24">
        <v>-3.125095E-3</v>
      </c>
      <c r="Q842" s="24">
        <v>6.8268800000000006E-5</v>
      </c>
      <c r="R842" s="24">
        <v>1.194453E-4</v>
      </c>
    </row>
    <row r="843" spans="1:18" ht="22.5" x14ac:dyDescent="0.2">
      <c r="A843" s="13" t="s">
        <v>794</v>
      </c>
      <c r="B843" s="11" t="str">
        <f>VLOOKUP(A843,[2]Feuil1!$A$4:$B$2591,2,FALSE)</f>
        <v>Autres interventions sur le tube digestif par laparotomie, niveau 2</v>
      </c>
      <c r="C843" s="22">
        <v>412</v>
      </c>
      <c r="D843" s="23">
        <v>1104144.4025999999</v>
      </c>
      <c r="E843" s="22">
        <v>388</v>
      </c>
      <c r="F843" s="23">
        <v>1041644.3933999999</v>
      </c>
      <c r="G843" s="22">
        <v>380</v>
      </c>
      <c r="H843" s="23">
        <v>1019058.0111999999</v>
      </c>
      <c r="I843" s="116">
        <v>-5.6604923000000001E-2</v>
      </c>
      <c r="J843" s="116">
        <v>-5.8252427000000002E-2</v>
      </c>
      <c r="K843" s="116">
        <v>1.7494113999999999E-3</v>
      </c>
      <c r="L843" s="116">
        <v>-2.1683391E-2</v>
      </c>
      <c r="M843" s="116">
        <v>-2.0618556999999999E-2</v>
      </c>
      <c r="N843" s="116">
        <v>-1.087251E-3</v>
      </c>
      <c r="O843" s="24">
        <v>2.863176E-4</v>
      </c>
      <c r="P843" s="24">
        <v>-1.364716E-3</v>
      </c>
      <c r="Q843" s="24">
        <v>6.0471199999999998E-5</v>
      </c>
      <c r="R843" s="24">
        <v>1.51996E-4</v>
      </c>
    </row>
    <row r="844" spans="1:18" ht="22.5" x14ac:dyDescent="0.2">
      <c r="A844" s="13" t="s">
        <v>795</v>
      </c>
      <c r="B844" s="11" t="str">
        <f>VLOOKUP(A844,[2]Feuil1!$A$4:$B$2591,2,FALSE)</f>
        <v>Autres interventions sur le tube digestif par laparotomie, niveau 3</v>
      </c>
      <c r="C844" s="22">
        <v>428</v>
      </c>
      <c r="D844" s="23">
        <v>1474933.9975999999</v>
      </c>
      <c r="E844" s="22">
        <v>377</v>
      </c>
      <c r="F844" s="23">
        <v>1298950.2191999999</v>
      </c>
      <c r="G844" s="22">
        <v>407</v>
      </c>
      <c r="H844" s="23">
        <v>1398459.9850999999</v>
      </c>
      <c r="I844" s="116">
        <v>-0.119316375</v>
      </c>
      <c r="J844" s="116">
        <v>-0.119158879</v>
      </c>
      <c r="K844" s="116">
        <v>-1.78803E-4</v>
      </c>
      <c r="L844" s="116">
        <v>7.6607836400000004E-2</v>
      </c>
      <c r="M844" s="116">
        <v>7.9575596799999995E-2</v>
      </c>
      <c r="N844" s="116">
        <v>-2.7490069999999999E-3</v>
      </c>
      <c r="O844" s="24">
        <v>-1.0736910000000001E-3</v>
      </c>
      <c r="P844" s="24">
        <v>6.0125873999999999E-3</v>
      </c>
      <c r="Q844" s="24">
        <v>6.4767899999999994E-5</v>
      </c>
      <c r="R844" s="24">
        <v>2.0858509999999999E-4</v>
      </c>
    </row>
    <row r="845" spans="1:18" ht="22.5" x14ac:dyDescent="0.2">
      <c r="A845" s="13" t="s">
        <v>796</v>
      </c>
      <c r="B845" s="11" t="str">
        <f>VLOOKUP(A845,[2]Feuil1!$A$4:$B$2591,2,FALSE)</f>
        <v>Autres interventions sur le tube digestif par laparotomie, niveau 4</v>
      </c>
      <c r="C845" s="22">
        <v>130</v>
      </c>
      <c r="D845" s="23">
        <v>738309.14249999996</v>
      </c>
      <c r="E845" s="22">
        <v>128</v>
      </c>
      <c r="F845" s="23">
        <v>709062.92379999999</v>
      </c>
      <c r="G845" s="22">
        <v>125</v>
      </c>
      <c r="H845" s="23">
        <v>706699.18409999995</v>
      </c>
      <c r="I845" s="116">
        <v>-3.9612428999999998E-2</v>
      </c>
      <c r="J845" s="116">
        <v>-1.5384615000000001E-2</v>
      </c>
      <c r="K845" s="116">
        <v>-2.4606373000000001E-2</v>
      </c>
      <c r="L845" s="116">
        <v>-3.3336110000000002E-3</v>
      </c>
      <c r="M845" s="116">
        <v>-2.34375E-2</v>
      </c>
      <c r="N845" s="116">
        <v>2.0586382699999999E-2</v>
      </c>
      <c r="O845" s="24">
        <v>1.073691E-4</v>
      </c>
      <c r="P845" s="24">
        <v>-1.42822E-4</v>
      </c>
      <c r="Q845" s="24">
        <v>1.9891899999999998E-5</v>
      </c>
      <c r="R845" s="24">
        <v>1.054066E-4</v>
      </c>
    </row>
    <row r="846" spans="1:18" ht="45" x14ac:dyDescent="0.2">
      <c r="A846" s="13" t="s">
        <v>797</v>
      </c>
      <c r="B846" s="11" t="str">
        <f>VLOOKUP(A846,[2]Feuil1!$A$4:$B$2591,2,FALSE)</f>
        <v>Interventions sur l'oesophage, l'estomac et le duodénum pour affections autres que malignes ou ulcères, âge supérieur à 17 ans, niveau 1</v>
      </c>
      <c r="C846" s="22">
        <v>2817</v>
      </c>
      <c r="D846" s="23">
        <v>5756994.5395</v>
      </c>
      <c r="E846" s="22">
        <v>2978</v>
      </c>
      <c r="F846" s="23">
        <v>6098329.9130999995</v>
      </c>
      <c r="G846" s="22">
        <v>3036</v>
      </c>
      <c r="H846" s="23">
        <v>6150203.7796</v>
      </c>
      <c r="I846" s="116">
        <v>5.92905502E-2</v>
      </c>
      <c r="J846" s="116">
        <v>5.7152999599999997E-2</v>
      </c>
      <c r="K846" s="116">
        <v>2.0219879000000001E-3</v>
      </c>
      <c r="L846" s="116">
        <v>8.5062413999999996E-3</v>
      </c>
      <c r="M846" s="116">
        <v>1.94761585E-2</v>
      </c>
      <c r="N846" s="116">
        <v>-1.0760347E-2</v>
      </c>
      <c r="O846" s="24">
        <v>-2.0758030000000002E-3</v>
      </c>
      <c r="P846" s="24">
        <v>3.1343271000000002E-3</v>
      </c>
      <c r="Q846" s="24">
        <v>4.831333E-4</v>
      </c>
      <c r="R846" s="24">
        <v>9.1732399999999996E-4</v>
      </c>
    </row>
    <row r="847" spans="1:18" ht="45" x14ac:dyDescent="0.2">
      <c r="A847" s="13" t="s">
        <v>798</v>
      </c>
      <c r="B847" s="11" t="str">
        <f>VLOOKUP(A847,[2]Feuil1!$A$4:$B$2591,2,FALSE)</f>
        <v>Interventions sur l'oesophage, l'estomac et le duodénum pour affections autres que malignes ou ulcères, âge supérieur à 17 ans, niveau 2</v>
      </c>
      <c r="C847" s="22">
        <v>1089</v>
      </c>
      <c r="D847" s="23">
        <v>3111263.4920000001</v>
      </c>
      <c r="E847" s="22">
        <v>1110</v>
      </c>
      <c r="F847" s="23">
        <v>3172377.0614999998</v>
      </c>
      <c r="G847" s="22">
        <v>1148</v>
      </c>
      <c r="H847" s="23">
        <v>3277400.4279999998</v>
      </c>
      <c r="I847" s="116">
        <v>1.9642685199999999E-2</v>
      </c>
      <c r="J847" s="116">
        <v>1.9283746599999999E-2</v>
      </c>
      <c r="K847" s="116">
        <v>3.5214799999999999E-4</v>
      </c>
      <c r="L847" s="116">
        <v>3.3105574899999997E-2</v>
      </c>
      <c r="M847" s="116">
        <v>3.4234234199999998E-2</v>
      </c>
      <c r="N847" s="116">
        <v>-1.0912999999999999E-3</v>
      </c>
      <c r="O847" s="24">
        <v>-1.3600089999999999E-3</v>
      </c>
      <c r="P847" s="24">
        <v>6.3457306000000002E-3</v>
      </c>
      <c r="Q847" s="24">
        <v>1.8268679999999999E-4</v>
      </c>
      <c r="R847" s="24">
        <v>4.8883550000000003E-4</v>
      </c>
    </row>
    <row r="848" spans="1:18" ht="45" x14ac:dyDescent="0.2">
      <c r="A848" s="13" t="s">
        <v>799</v>
      </c>
      <c r="B848" s="11" t="str">
        <f>VLOOKUP(A848,[2]Feuil1!$A$4:$B$2591,2,FALSE)</f>
        <v>Interventions sur l'oesophage, l'estomac et le duodénum pour affections autres que malignes ou ulcères, âge supérieur à 17 ans, niveau 3</v>
      </c>
      <c r="C848" s="22">
        <v>485</v>
      </c>
      <c r="D848" s="23">
        <v>2300481.6712000002</v>
      </c>
      <c r="E848" s="22">
        <v>458</v>
      </c>
      <c r="F848" s="23">
        <v>2167553.5984</v>
      </c>
      <c r="G848" s="22">
        <v>485</v>
      </c>
      <c r="H848" s="23">
        <v>2292644.9586</v>
      </c>
      <c r="I848" s="116">
        <v>-5.7782712999999999E-2</v>
      </c>
      <c r="J848" s="116">
        <v>-5.5670102999999999E-2</v>
      </c>
      <c r="K848" s="116">
        <v>-2.237153E-3</v>
      </c>
      <c r="L848" s="116">
        <v>5.7710849799999998E-2</v>
      </c>
      <c r="M848" s="116">
        <v>5.8951965100000003E-2</v>
      </c>
      <c r="N848" s="116">
        <v>-1.172022E-3</v>
      </c>
      <c r="O848" s="24">
        <v>-9.6632200000000004E-4</v>
      </c>
      <c r="P848" s="24">
        <v>7.5582805999999999E-3</v>
      </c>
      <c r="Q848" s="24">
        <v>7.7180400000000004E-5</v>
      </c>
      <c r="R848" s="24">
        <v>3.419559E-4</v>
      </c>
    </row>
    <row r="849" spans="1:18" ht="45" x14ac:dyDescent="0.2">
      <c r="A849" s="13" t="s">
        <v>800</v>
      </c>
      <c r="B849" s="11" t="str">
        <f>VLOOKUP(A849,[2]Feuil1!$A$4:$B$2591,2,FALSE)</f>
        <v>Interventions sur l'oesophage, l'estomac et le duodénum pour affections autres que malignes ou ulcères, âge supérieur à 17 ans, niveau 4</v>
      </c>
      <c r="C849" s="22">
        <v>111</v>
      </c>
      <c r="D849" s="23">
        <v>768420.49080000003</v>
      </c>
      <c r="E849" s="22">
        <v>98</v>
      </c>
      <c r="F849" s="23">
        <v>712413.02</v>
      </c>
      <c r="G849" s="22">
        <v>108</v>
      </c>
      <c r="H849" s="23">
        <v>752940.58680000005</v>
      </c>
      <c r="I849" s="116">
        <v>-7.2886487999999999E-2</v>
      </c>
      <c r="J849" s="116">
        <v>-0.11711711700000001</v>
      </c>
      <c r="K849" s="116">
        <v>5.00979576E-2</v>
      </c>
      <c r="L849" s="116">
        <v>5.6887740200000002E-2</v>
      </c>
      <c r="M849" s="116">
        <v>0.1020408163</v>
      </c>
      <c r="N849" s="116">
        <v>-4.0972236000000002E-2</v>
      </c>
      <c r="O849" s="24">
        <v>-3.5789699999999998E-4</v>
      </c>
      <c r="P849" s="24">
        <v>2.4487599999999999E-3</v>
      </c>
      <c r="Q849" s="24">
        <v>1.7186599999999999E-5</v>
      </c>
      <c r="R849" s="24">
        <v>1.1230369999999999E-4</v>
      </c>
    </row>
    <row r="850" spans="1:18" ht="22.5" x14ac:dyDescent="0.2">
      <c r="A850" s="13" t="s">
        <v>801</v>
      </c>
      <c r="B850" s="11" t="str">
        <f>VLOOKUP(A850,[2]Feuil1!$A$4:$B$2591,2,FALSE)</f>
        <v>Certaines interventions pour stomies, niveau 1</v>
      </c>
      <c r="C850" s="22">
        <v>121</v>
      </c>
      <c r="D850" s="23">
        <v>128584.91039999999</v>
      </c>
      <c r="E850" s="22">
        <v>146</v>
      </c>
      <c r="F850" s="23">
        <v>150256.20759999999</v>
      </c>
      <c r="G850" s="22">
        <v>89</v>
      </c>
      <c r="H850" s="23">
        <v>91398.783299999996</v>
      </c>
      <c r="I850" s="116">
        <v>0.1685368612</v>
      </c>
      <c r="J850" s="116">
        <v>0.20661157020000001</v>
      </c>
      <c r="K850" s="116">
        <v>-3.1555066999999999E-2</v>
      </c>
      <c r="L850" s="116">
        <v>-0.39171376200000002</v>
      </c>
      <c r="M850" s="116">
        <v>-0.390410959</v>
      </c>
      <c r="N850" s="116">
        <v>-2.1371820000000001E-3</v>
      </c>
      <c r="O850" s="24">
        <v>2.0400129000000002E-3</v>
      </c>
      <c r="P850" s="24">
        <v>-3.5562879999999999E-3</v>
      </c>
      <c r="Q850" s="24">
        <v>1.4163E-5</v>
      </c>
      <c r="R850" s="24">
        <v>1.36324E-5</v>
      </c>
    </row>
    <row r="851" spans="1:18" ht="22.5" x14ac:dyDescent="0.2">
      <c r="A851" s="13" t="s">
        <v>802</v>
      </c>
      <c r="B851" s="11" t="str">
        <f>VLOOKUP(A851,[2]Feuil1!$A$4:$B$2591,2,FALSE)</f>
        <v>Certaines interventions pour stomies, niveau 2</v>
      </c>
      <c r="C851" s="22">
        <v>75</v>
      </c>
      <c r="D851" s="23">
        <v>227213.712</v>
      </c>
      <c r="E851" s="22">
        <v>90</v>
      </c>
      <c r="F851" s="23">
        <v>273829.68609999999</v>
      </c>
      <c r="G851" s="22">
        <v>85</v>
      </c>
      <c r="H851" s="23">
        <v>255471.4768</v>
      </c>
      <c r="I851" s="116">
        <v>0.20516356029999999</v>
      </c>
      <c r="J851" s="116">
        <v>0.2</v>
      </c>
      <c r="K851" s="116">
        <v>4.3029669E-3</v>
      </c>
      <c r="L851" s="116">
        <v>-6.7042435999999997E-2</v>
      </c>
      <c r="M851" s="116">
        <v>-5.5555555999999999E-2</v>
      </c>
      <c r="N851" s="116">
        <v>-1.2162579999999999E-2</v>
      </c>
      <c r="O851" s="24">
        <v>1.7894849999999999E-4</v>
      </c>
      <c r="P851" s="24">
        <v>-1.109241E-3</v>
      </c>
      <c r="Q851" s="24">
        <v>1.35265E-5</v>
      </c>
      <c r="R851" s="24">
        <v>3.8104400000000001E-5</v>
      </c>
    </row>
    <row r="852" spans="1:18" ht="22.5" x14ac:dyDescent="0.2">
      <c r="A852" s="13" t="s">
        <v>803</v>
      </c>
      <c r="B852" s="11" t="str">
        <f>VLOOKUP(A852,[2]Feuil1!$A$4:$B$2591,2,FALSE)</f>
        <v>Certaines interventions pour stomies, niveau 3</v>
      </c>
      <c r="C852" s="22">
        <v>60</v>
      </c>
      <c r="D852" s="23">
        <v>266922.0809</v>
      </c>
      <c r="E852" s="22">
        <v>59</v>
      </c>
      <c r="F852" s="23">
        <v>277442.16450000001</v>
      </c>
      <c r="G852" s="22">
        <v>52</v>
      </c>
      <c r="H852" s="23">
        <v>230815.16500000001</v>
      </c>
      <c r="I852" s="116">
        <v>3.9412563999999997E-2</v>
      </c>
      <c r="J852" s="116">
        <v>-1.6666667E-2</v>
      </c>
      <c r="K852" s="116">
        <v>5.7029726099999997E-2</v>
      </c>
      <c r="L852" s="116">
        <v>-0.16806024999999999</v>
      </c>
      <c r="M852" s="116">
        <v>-0.11864406800000001</v>
      </c>
      <c r="N852" s="116">
        <v>-5.6068359999999998E-2</v>
      </c>
      <c r="O852" s="24">
        <v>2.5052789999999999E-4</v>
      </c>
      <c r="P852" s="24">
        <v>-2.8173E-3</v>
      </c>
      <c r="Q852" s="24">
        <v>8.2750104E-6</v>
      </c>
      <c r="R852" s="24">
        <v>3.4426900000000001E-5</v>
      </c>
    </row>
    <row r="853" spans="1:18" ht="22.5" x14ac:dyDescent="0.2">
      <c r="A853" s="13" t="s">
        <v>804</v>
      </c>
      <c r="B853" s="11" t="str">
        <f>VLOOKUP(A853,[2]Feuil1!$A$4:$B$2591,2,FALSE)</f>
        <v>Certaines interventions pour stomies, niveau 4</v>
      </c>
      <c r="C853" s="22">
        <v>8</v>
      </c>
      <c r="D853" s="23">
        <v>59366.067300000002</v>
      </c>
      <c r="E853" s="22">
        <v>14</v>
      </c>
      <c r="F853" s="23">
        <v>105932.016</v>
      </c>
      <c r="G853" s="22">
        <v>15</v>
      </c>
      <c r="H853" s="23">
        <v>110345.85</v>
      </c>
      <c r="I853" s="116">
        <v>0.78438661710000002</v>
      </c>
      <c r="J853" s="116">
        <v>0.75</v>
      </c>
      <c r="K853" s="116">
        <v>1.9649495499999999E-2</v>
      </c>
      <c r="L853" s="116">
        <v>4.16666667E-2</v>
      </c>
      <c r="M853" s="116">
        <v>7.1428571400000002E-2</v>
      </c>
      <c r="N853" s="116">
        <v>-2.7777777999999999E-2</v>
      </c>
      <c r="O853" s="24">
        <v>-3.5790000000000001E-5</v>
      </c>
      <c r="P853" s="24">
        <v>2.6669299999999998E-4</v>
      </c>
      <c r="Q853" s="24">
        <v>2.3870221999999998E-6</v>
      </c>
      <c r="R853" s="24">
        <v>1.6458499999999998E-5</v>
      </c>
    </row>
    <row r="854" spans="1:18" ht="22.5" x14ac:dyDescent="0.2">
      <c r="A854" s="13" t="s">
        <v>805</v>
      </c>
      <c r="B854" s="11" t="str">
        <f>VLOOKUP(A854,[2]Feuil1!$A$4:$B$2591,2,FALSE)</f>
        <v>Certaines interventions pour stomies, en ambulatoire</v>
      </c>
      <c r="C854" s="22">
        <v>75</v>
      </c>
      <c r="D854" s="23">
        <v>21218.710500000001</v>
      </c>
      <c r="E854" s="22">
        <v>76</v>
      </c>
      <c r="F854" s="23">
        <v>22239.8871</v>
      </c>
      <c r="G854" s="22">
        <v>101</v>
      </c>
      <c r="H854" s="23">
        <v>28768.721099999999</v>
      </c>
      <c r="I854" s="116">
        <v>4.81262327E-2</v>
      </c>
      <c r="J854" s="116">
        <v>1.33333333E-2</v>
      </c>
      <c r="K854" s="116">
        <v>3.4335098100000003E-2</v>
      </c>
      <c r="L854" s="116">
        <v>0.29356417010000002</v>
      </c>
      <c r="M854" s="116">
        <v>0.3289473684</v>
      </c>
      <c r="N854" s="116">
        <v>-2.6624980999999999E-2</v>
      </c>
      <c r="O854" s="24">
        <v>-8.9474200000000002E-4</v>
      </c>
      <c r="P854" s="24">
        <v>3.9448579999999998E-4</v>
      </c>
      <c r="Q854" s="24">
        <v>1.6072599999999999E-5</v>
      </c>
      <c r="R854" s="24">
        <v>4.2909536000000003E-6</v>
      </c>
    </row>
    <row r="855" spans="1:18" ht="22.5" x14ac:dyDescent="0.2">
      <c r="A855" s="13" t="s">
        <v>2383</v>
      </c>
      <c r="B855" s="11" t="str">
        <f>VLOOKUP(A855,[2]Feuil1!$A$4:$B$2591,2,FALSE)</f>
        <v>Cures d'éventrations postopératoires, âge supérieur à 17 ans, niveau 1</v>
      </c>
      <c r="C855" s="22">
        <v>6009</v>
      </c>
      <c r="D855" s="23">
        <v>8159107.8942999998</v>
      </c>
      <c r="E855" s="22">
        <v>5880</v>
      </c>
      <c r="F855" s="23">
        <v>7928613.4198000003</v>
      </c>
      <c r="G855" s="22">
        <v>5611</v>
      </c>
      <c r="H855" s="23">
        <v>7497949.773</v>
      </c>
      <c r="I855" s="116">
        <v>-2.8249960000000001E-2</v>
      </c>
      <c r="J855" s="116">
        <v>-2.1467798E-2</v>
      </c>
      <c r="K855" s="116">
        <v>-6.9309539999999996E-3</v>
      </c>
      <c r="L855" s="116">
        <v>-5.4317650000000002E-2</v>
      </c>
      <c r="M855" s="116">
        <v>-4.5748298999999999E-2</v>
      </c>
      <c r="N855" s="116">
        <v>-8.9801780000000001E-3</v>
      </c>
      <c r="O855" s="24">
        <v>9.6274292000000008E-3</v>
      </c>
      <c r="P855" s="24">
        <v>-2.6021595000000002E-2</v>
      </c>
      <c r="Q855" s="24">
        <v>8.929055E-4</v>
      </c>
      <c r="R855" s="24">
        <v>1.118345E-3</v>
      </c>
    </row>
    <row r="856" spans="1:18" ht="22.5" x14ac:dyDescent="0.2">
      <c r="A856" s="13" t="s">
        <v>2384</v>
      </c>
      <c r="B856" s="11" t="str">
        <f>VLOOKUP(A856,[2]Feuil1!$A$4:$B$2591,2,FALSE)</f>
        <v>Cures d'éventrations postopératoires, âge supérieur à 17 ans, niveau 2</v>
      </c>
      <c r="C856" s="22">
        <v>6511</v>
      </c>
      <c r="D856" s="23">
        <v>15571677.582</v>
      </c>
      <c r="E856" s="22">
        <v>7063</v>
      </c>
      <c r="F856" s="23">
        <v>16897025.318999998</v>
      </c>
      <c r="G856" s="22">
        <v>6905</v>
      </c>
      <c r="H856" s="23">
        <v>16491321.936000001</v>
      </c>
      <c r="I856" s="116">
        <v>8.5112713800000003E-2</v>
      </c>
      <c r="J856" s="116">
        <v>8.4779603699999997E-2</v>
      </c>
      <c r="K856" s="116">
        <v>3.070762E-4</v>
      </c>
      <c r="L856" s="116">
        <v>-2.4010343999999999E-2</v>
      </c>
      <c r="M856" s="116">
        <v>-2.2370098000000001E-2</v>
      </c>
      <c r="N856" s="116">
        <v>-1.677778E-3</v>
      </c>
      <c r="O856" s="24">
        <v>5.6547726E-3</v>
      </c>
      <c r="P856" s="24">
        <v>-2.4513443999999999E-2</v>
      </c>
      <c r="Q856" s="24">
        <v>1.0988259E-3</v>
      </c>
      <c r="R856" s="24">
        <v>2.4597373000000001E-3</v>
      </c>
    </row>
    <row r="857" spans="1:18" ht="22.5" x14ac:dyDescent="0.2">
      <c r="A857" s="13" t="s">
        <v>2385</v>
      </c>
      <c r="B857" s="11" t="str">
        <f>VLOOKUP(A857,[2]Feuil1!$A$4:$B$2591,2,FALSE)</f>
        <v>Cures d'éventrations postopératoires, âge supérieur à 17 ans, niveau 3</v>
      </c>
      <c r="C857" s="22">
        <v>535</v>
      </c>
      <c r="D857" s="23">
        <v>1837391.362</v>
      </c>
      <c r="E857" s="22">
        <v>563</v>
      </c>
      <c r="F857" s="23">
        <v>1892568.6192999999</v>
      </c>
      <c r="G857" s="22">
        <v>512</v>
      </c>
      <c r="H857" s="23">
        <v>1717966.615</v>
      </c>
      <c r="I857" s="116">
        <v>3.00302148E-2</v>
      </c>
      <c r="J857" s="116">
        <v>5.2336448600000002E-2</v>
      </c>
      <c r="K857" s="116">
        <v>-2.1196864999999999E-2</v>
      </c>
      <c r="L857" s="116">
        <v>-9.2256631000000006E-2</v>
      </c>
      <c r="M857" s="116">
        <v>-9.0586146000000006E-2</v>
      </c>
      <c r="N857" s="116">
        <v>-1.8368810000000001E-3</v>
      </c>
      <c r="O857" s="24">
        <v>1.8252747E-3</v>
      </c>
      <c r="P857" s="24">
        <v>-1.0549817E-2</v>
      </c>
      <c r="Q857" s="24">
        <v>8.1477000000000006E-5</v>
      </c>
      <c r="R857" s="24">
        <v>2.5624060000000001E-4</v>
      </c>
    </row>
    <row r="858" spans="1:18" ht="22.5" x14ac:dyDescent="0.2">
      <c r="A858" s="13" t="s">
        <v>2386</v>
      </c>
      <c r="B858" s="11" t="str">
        <f>VLOOKUP(A858,[2]Feuil1!$A$4:$B$2591,2,FALSE)</f>
        <v>Cures d'éventrations postopératoires, âge supérieur à 17 ans, niveau 4</v>
      </c>
      <c r="C858" s="22">
        <v>160</v>
      </c>
      <c r="D858" s="23">
        <v>879207.23069999996</v>
      </c>
      <c r="E858" s="22">
        <v>141</v>
      </c>
      <c r="F858" s="23">
        <v>762943.505</v>
      </c>
      <c r="G858" s="22">
        <v>197</v>
      </c>
      <c r="H858" s="23">
        <v>1045733.75</v>
      </c>
      <c r="I858" s="116">
        <v>-0.13223699899999999</v>
      </c>
      <c r="J858" s="116">
        <v>-0.11874999999999999</v>
      </c>
      <c r="K858" s="116">
        <v>-1.5304396E-2</v>
      </c>
      <c r="L858" s="116">
        <v>0.37065686139999998</v>
      </c>
      <c r="M858" s="116">
        <v>0.39716312059999997</v>
      </c>
      <c r="N858" s="116">
        <v>-1.8971485E-2</v>
      </c>
      <c r="O858" s="24">
        <v>-2.0042229999999999E-3</v>
      </c>
      <c r="P858" s="24">
        <v>1.7086775799999999E-2</v>
      </c>
      <c r="Q858" s="24">
        <v>3.1349600000000002E-5</v>
      </c>
      <c r="R858" s="24">
        <v>1.559748E-4</v>
      </c>
    </row>
    <row r="859" spans="1:18" ht="22.5" x14ac:dyDescent="0.2">
      <c r="A859" s="13" t="s">
        <v>2387</v>
      </c>
      <c r="B859" s="11" t="str">
        <f>VLOOKUP(A859,[2]Feuil1!$A$4:$B$2591,2,FALSE)</f>
        <v>Cures d'éventrations postopératoires, âge supérieur à 17 ans, en ambulatoire</v>
      </c>
      <c r="C859" s="22">
        <v>886</v>
      </c>
      <c r="D859" s="23">
        <v>748609.63379999995</v>
      </c>
      <c r="E859" s="22">
        <v>1086</v>
      </c>
      <c r="F859" s="23">
        <v>915524.58059999999</v>
      </c>
      <c r="G859" s="22">
        <v>1390</v>
      </c>
      <c r="H859" s="23">
        <v>1175827.8672</v>
      </c>
      <c r="I859" s="116">
        <v>0.22296660269999999</v>
      </c>
      <c r="J859" s="116">
        <v>0.22573363430000001</v>
      </c>
      <c r="K859" s="116">
        <v>-2.2574489999999999E-3</v>
      </c>
      <c r="L859" s="116">
        <v>0.28432146130000002</v>
      </c>
      <c r="M859" s="116">
        <v>0.27992633519999999</v>
      </c>
      <c r="N859" s="116">
        <v>3.4338899000000002E-3</v>
      </c>
      <c r="O859" s="24">
        <v>-1.0880068999999999E-2</v>
      </c>
      <c r="P859" s="24">
        <v>1.57280669E-2</v>
      </c>
      <c r="Q859" s="24">
        <v>2.2119739999999999E-4</v>
      </c>
      <c r="R859" s="24">
        <v>1.7537879999999999E-4</v>
      </c>
    </row>
    <row r="860" spans="1:18" ht="33.75" x14ac:dyDescent="0.2">
      <c r="A860" s="13" t="s">
        <v>2388</v>
      </c>
      <c r="B860" s="11" t="str">
        <f>VLOOKUP(A860,[2]Feuil1!$A$4:$B$2591,2,FALSE)</f>
        <v>Interventions réparatrices pour hernies à l'exception des hernies inguinales, crurales, âge supérieur à 17 ans, niveau 1</v>
      </c>
      <c r="C860" s="22">
        <v>16083</v>
      </c>
      <c r="D860" s="23">
        <v>18500204.43</v>
      </c>
      <c r="E860" s="22">
        <v>15332</v>
      </c>
      <c r="F860" s="23">
        <v>17626742.285999998</v>
      </c>
      <c r="G860" s="22">
        <v>13585</v>
      </c>
      <c r="H860" s="23">
        <v>15609445.869000001</v>
      </c>
      <c r="I860" s="116">
        <v>-4.7213647999999997E-2</v>
      </c>
      <c r="J860" s="116">
        <v>-4.6695267999999998E-2</v>
      </c>
      <c r="K860" s="116">
        <v>-5.4377099999999997E-4</v>
      </c>
      <c r="L860" s="116">
        <v>-0.114445221</v>
      </c>
      <c r="M860" s="116">
        <v>-0.113944691</v>
      </c>
      <c r="N860" s="116">
        <v>-5.6489699999999997E-4</v>
      </c>
      <c r="O860" s="24">
        <v>6.2524605400000002E-2</v>
      </c>
      <c r="P860" s="24">
        <v>-0.121889252</v>
      </c>
      <c r="Q860" s="24">
        <v>2.1618465E-3</v>
      </c>
      <c r="R860" s="24">
        <v>2.3282024999999999E-3</v>
      </c>
    </row>
    <row r="861" spans="1:18" ht="33.75" x14ac:dyDescent="0.2">
      <c r="A861" s="13" t="s">
        <v>2389</v>
      </c>
      <c r="B861" s="11" t="str">
        <f>VLOOKUP(A861,[2]Feuil1!$A$4:$B$2591,2,FALSE)</f>
        <v>Interventions réparatrices pour hernies à l'exception des hernies inguinales, crurales, âge supérieur à 17 ans, niveau 2</v>
      </c>
      <c r="C861" s="22">
        <v>2216</v>
      </c>
      <c r="D861" s="23">
        <v>5142172.08</v>
      </c>
      <c r="E861" s="22">
        <v>2113</v>
      </c>
      <c r="F861" s="23">
        <v>4909834.7564000003</v>
      </c>
      <c r="G861" s="22">
        <v>1858</v>
      </c>
      <c r="H861" s="23">
        <v>4311460.38</v>
      </c>
      <c r="I861" s="116">
        <v>-4.5182720000000003E-2</v>
      </c>
      <c r="J861" s="116">
        <v>-4.6480144000000001E-2</v>
      </c>
      <c r="K861" s="116">
        <v>1.360668E-3</v>
      </c>
      <c r="L861" s="116">
        <v>-0.12187261000000001</v>
      </c>
      <c r="M861" s="116">
        <v>-0.120681496</v>
      </c>
      <c r="N861" s="116">
        <v>-1.3545880000000001E-3</v>
      </c>
      <c r="O861" s="24">
        <v>9.1263734000000003E-3</v>
      </c>
      <c r="P861" s="24">
        <v>-3.6155026E-2</v>
      </c>
      <c r="Q861" s="24">
        <v>2.9567249999999998E-4</v>
      </c>
      <c r="R861" s="24">
        <v>6.4306910000000005E-4</v>
      </c>
    </row>
    <row r="862" spans="1:18" ht="33.75" x14ac:dyDescent="0.2">
      <c r="A862" s="13" t="s">
        <v>2390</v>
      </c>
      <c r="B862" s="11" t="str">
        <f>VLOOKUP(A862,[2]Feuil1!$A$4:$B$2591,2,FALSE)</f>
        <v>Interventions réparatrices pour hernies à l'exception des hernies inguinales, crurales, âge supérieur à 17 ans, niveau 3</v>
      </c>
      <c r="C862" s="22">
        <v>344</v>
      </c>
      <c r="D862" s="23">
        <v>948779.01879999996</v>
      </c>
      <c r="E862" s="22">
        <v>358</v>
      </c>
      <c r="F862" s="23">
        <v>986294.72349999996</v>
      </c>
      <c r="G862" s="22">
        <v>361</v>
      </c>
      <c r="H862" s="23">
        <v>1001561.9231</v>
      </c>
      <c r="I862" s="116">
        <v>3.9541035299999999E-2</v>
      </c>
      <c r="J862" s="116">
        <v>4.0697674400000002E-2</v>
      </c>
      <c r="K862" s="116">
        <v>-1.111407E-3</v>
      </c>
      <c r="L862" s="116">
        <v>1.5479348299999999E-2</v>
      </c>
      <c r="M862" s="116">
        <v>8.3798883000000008E-3</v>
      </c>
      <c r="N862" s="116">
        <v>7.0404617999999999E-3</v>
      </c>
      <c r="O862" s="24">
        <v>-1.0736899999999999E-4</v>
      </c>
      <c r="P862" s="24">
        <v>9.2247599999999998E-4</v>
      </c>
      <c r="Q862" s="24">
        <v>5.7447700000000002E-5</v>
      </c>
      <c r="R862" s="24">
        <v>1.493864E-4</v>
      </c>
    </row>
    <row r="863" spans="1:18" ht="33.75" x14ac:dyDescent="0.2">
      <c r="A863" s="13" t="s">
        <v>2391</v>
      </c>
      <c r="B863" s="11" t="str">
        <f>VLOOKUP(A863,[2]Feuil1!$A$4:$B$2591,2,FALSE)</f>
        <v>Interventions réparatrices pour hernies à l'exception des hernies inguinales, crurales, âge supérieur à 17 ans, niveau 4</v>
      </c>
      <c r="C863" s="22">
        <v>75</v>
      </c>
      <c r="D863" s="23">
        <v>367093.11009999999</v>
      </c>
      <c r="E863" s="22">
        <v>85</v>
      </c>
      <c r="F863" s="23">
        <v>410157.31</v>
      </c>
      <c r="G863" s="22">
        <v>61</v>
      </c>
      <c r="H863" s="23">
        <v>283641.8014</v>
      </c>
      <c r="I863" s="116">
        <v>0.11731138150000001</v>
      </c>
      <c r="J863" s="116">
        <v>0.1333333333</v>
      </c>
      <c r="K863" s="116">
        <v>-1.4137016000000001E-2</v>
      </c>
      <c r="L863" s="116">
        <v>-0.30845606199999998</v>
      </c>
      <c r="M863" s="116">
        <v>-0.28235294100000002</v>
      </c>
      <c r="N863" s="116">
        <v>-3.6373201000000001E-2</v>
      </c>
      <c r="O863" s="24">
        <v>8.5895280000000001E-4</v>
      </c>
      <c r="P863" s="24">
        <v>-7.6443309999999999E-3</v>
      </c>
      <c r="Q863" s="24">
        <v>9.7072237999999999E-6</v>
      </c>
      <c r="R863" s="24">
        <v>4.2306099999999998E-5</v>
      </c>
    </row>
    <row r="864" spans="1:18" ht="45" x14ac:dyDescent="0.2">
      <c r="A864" s="13" t="s">
        <v>2392</v>
      </c>
      <c r="B864" s="11" t="str">
        <f>VLOOKUP(A864,[2]Feuil1!$A$4:$B$2591,2,FALSE)</f>
        <v>Interventions réparatrices pour hernies à l'exception des hernies inguinales, crurales, âge supérieur à 17 ans, en ambulatoire</v>
      </c>
      <c r="C864" s="22">
        <v>7284</v>
      </c>
      <c r="D864" s="23">
        <v>8344576.1544000003</v>
      </c>
      <c r="E864" s="22">
        <v>8642</v>
      </c>
      <c r="F864" s="23">
        <v>9905546.5218000002</v>
      </c>
      <c r="G864" s="22">
        <v>10372</v>
      </c>
      <c r="H864" s="23">
        <v>11881834.869999999</v>
      </c>
      <c r="I864" s="116">
        <v>0.1870640687</v>
      </c>
      <c r="J864" s="116">
        <v>0.18643602419999999</v>
      </c>
      <c r="K864" s="116">
        <v>5.2935389999999997E-4</v>
      </c>
      <c r="L864" s="116">
        <v>0.19951330740000001</v>
      </c>
      <c r="M864" s="116">
        <v>0.20018514230000001</v>
      </c>
      <c r="N864" s="116">
        <v>-5.59776E-4</v>
      </c>
      <c r="O864" s="24">
        <v>-6.1916181000000001E-2</v>
      </c>
      <c r="P864" s="24">
        <v>0.1194114594</v>
      </c>
      <c r="Q864" s="24">
        <v>1.6505463E-3</v>
      </c>
      <c r="R864" s="24">
        <v>1.7722165E-3</v>
      </c>
    </row>
    <row r="865" spans="1:18" ht="22.5" x14ac:dyDescent="0.2">
      <c r="A865" s="13" t="s">
        <v>806</v>
      </c>
      <c r="B865" s="11" t="str">
        <f>VLOOKUP(A865,[2]Feuil1!$A$4:$B$2591,2,FALSE)</f>
        <v>Endoscopies digestives thérapeutiques et anesthésie : séjours de moins de 2 jours</v>
      </c>
      <c r="C865" s="22">
        <v>317046</v>
      </c>
      <c r="D865" s="23">
        <v>152700367.71000001</v>
      </c>
      <c r="E865" s="22">
        <v>318321</v>
      </c>
      <c r="F865" s="23">
        <v>153344297.09999999</v>
      </c>
      <c r="G865" s="22">
        <v>328077</v>
      </c>
      <c r="H865" s="23">
        <v>158125082.31999999</v>
      </c>
      <c r="I865" s="116">
        <v>4.2169471999999996E-3</v>
      </c>
      <c r="J865" s="116">
        <v>4.0214984999999998E-3</v>
      </c>
      <c r="K865" s="116">
        <v>1.9466589999999999E-4</v>
      </c>
      <c r="L865" s="116">
        <v>3.1176804799999999E-2</v>
      </c>
      <c r="M865" s="116">
        <v>3.06483078E-2</v>
      </c>
      <c r="N865" s="116">
        <v>5.1278109999999995E-4</v>
      </c>
      <c r="O865" s="24">
        <v>-0.349164311</v>
      </c>
      <c r="P865" s="24">
        <v>0.28886500329999998</v>
      </c>
      <c r="Q865" s="24">
        <v>5.2208472999999998E-2</v>
      </c>
      <c r="R865" s="24">
        <v>2.3584899499999999E-2</v>
      </c>
    </row>
    <row r="866" spans="1:18" ht="33.75" x14ac:dyDescent="0.2">
      <c r="A866" s="13" t="s">
        <v>807</v>
      </c>
      <c r="B866" s="11" t="str">
        <f>VLOOKUP(A866,[2]Feuil1!$A$4:$B$2591,2,FALSE)</f>
        <v>Séjours comprenant une endoscopie digestive thérapeutique sans anesthésie, en ambulatoire</v>
      </c>
      <c r="C866" s="22">
        <v>6651</v>
      </c>
      <c r="D866" s="23">
        <v>2593391.7919000001</v>
      </c>
      <c r="E866" s="22">
        <v>6463</v>
      </c>
      <c r="F866" s="23">
        <v>2520252.4622</v>
      </c>
      <c r="G866" s="22">
        <v>6162</v>
      </c>
      <c r="H866" s="23">
        <v>2404878.1814000001</v>
      </c>
      <c r="I866" s="116">
        <v>-2.8202191000000001E-2</v>
      </c>
      <c r="J866" s="116">
        <v>-2.8266426000000001E-2</v>
      </c>
      <c r="K866" s="116">
        <v>6.6104000000000003E-5</v>
      </c>
      <c r="L866" s="116">
        <v>-4.5778857999999999E-2</v>
      </c>
      <c r="M866" s="116">
        <v>-4.6572798999999998E-2</v>
      </c>
      <c r="N866" s="116">
        <v>8.3272279999999999E-4</v>
      </c>
      <c r="O866" s="24">
        <v>1.07726996E-2</v>
      </c>
      <c r="P866" s="24">
        <v>-6.9711540000000002E-3</v>
      </c>
      <c r="Q866" s="24">
        <v>9.8058869999999992E-4</v>
      </c>
      <c r="R866" s="24">
        <v>3.5869580000000002E-4</v>
      </c>
    </row>
    <row r="867" spans="1:18" ht="22.5" x14ac:dyDescent="0.2">
      <c r="A867" s="13" t="s">
        <v>808</v>
      </c>
      <c r="B867" s="11" t="str">
        <f>VLOOKUP(A867,[2]Feuil1!$A$4:$B$2591,2,FALSE)</f>
        <v>Endoscopie digestive diagnostique et anesthésie, en ambulatoire</v>
      </c>
      <c r="C867" s="22">
        <v>704202</v>
      </c>
      <c r="D867" s="23">
        <v>261478160.94</v>
      </c>
      <c r="E867" s="22">
        <v>719394</v>
      </c>
      <c r="F867" s="23">
        <v>267123563.72999999</v>
      </c>
      <c r="G867" s="22">
        <v>721260</v>
      </c>
      <c r="H867" s="23">
        <v>267934557.58000001</v>
      </c>
      <c r="I867" s="116">
        <v>2.1590341499999999E-2</v>
      </c>
      <c r="J867" s="116">
        <v>2.1573355400000001E-2</v>
      </c>
      <c r="K867" s="116">
        <v>1.6627399999999999E-5</v>
      </c>
      <c r="L867" s="116">
        <v>3.0360251E-3</v>
      </c>
      <c r="M867" s="116">
        <v>2.5938497999999999E-3</v>
      </c>
      <c r="N867" s="116">
        <v>4.4103129999999998E-4</v>
      </c>
      <c r="O867" s="24">
        <v>-6.6783579999999995E-2</v>
      </c>
      <c r="P867" s="24">
        <v>4.9001937600000003E-2</v>
      </c>
      <c r="Q867" s="24">
        <v>0.1147775773</v>
      </c>
      <c r="R867" s="24">
        <v>3.9963360099999998E-2</v>
      </c>
    </row>
    <row r="868" spans="1:18" ht="33.75" x14ac:dyDescent="0.2">
      <c r="A868" s="13" t="s">
        <v>809</v>
      </c>
      <c r="B868" s="11" t="str">
        <f>VLOOKUP(A868,[2]Feuil1!$A$4:$B$2591,2,FALSE)</f>
        <v>Séjours comprenant une endoscopie digestive diagnostique sans anesthésie, en ambulatoire</v>
      </c>
      <c r="C868" s="22">
        <v>17611</v>
      </c>
      <c r="D868" s="23">
        <v>4097778.6560999998</v>
      </c>
      <c r="E868" s="22">
        <v>18200</v>
      </c>
      <c r="F868" s="23">
        <v>4230714.4367000004</v>
      </c>
      <c r="G868" s="22">
        <v>17330</v>
      </c>
      <c r="H868" s="23">
        <v>4028829.0361000001</v>
      </c>
      <c r="I868" s="116">
        <v>3.24409373E-2</v>
      </c>
      <c r="J868" s="116">
        <v>3.3445005999999999E-2</v>
      </c>
      <c r="K868" s="116">
        <v>-9.7157400000000001E-4</v>
      </c>
      <c r="L868" s="116">
        <v>-4.7718984999999998E-2</v>
      </c>
      <c r="M868" s="116">
        <v>-4.7802197999999997E-2</v>
      </c>
      <c r="N868" s="116">
        <v>8.7389800000000001E-5</v>
      </c>
      <c r="O868" s="24">
        <v>3.1137038799999999E-2</v>
      </c>
      <c r="P868" s="24">
        <v>-1.2198337E-2</v>
      </c>
      <c r="Q868" s="24">
        <v>2.7578063999999999E-3</v>
      </c>
      <c r="R868" s="24">
        <v>6.0091370000000003E-4</v>
      </c>
    </row>
    <row r="869" spans="1:18" ht="33.75" x14ac:dyDescent="0.2">
      <c r="A869" s="13" t="s">
        <v>810</v>
      </c>
      <c r="B869" s="11" t="str">
        <f>VLOOKUP(A869,[2]Feuil1!$A$4:$B$2591,2,FALSE)</f>
        <v>Affections digestives sans acte opératoire de la CMD 06, avec anesthésie, en ambulatoire</v>
      </c>
      <c r="C869" s="22">
        <v>3849</v>
      </c>
      <c r="D869" s="23">
        <v>1648307.1605</v>
      </c>
      <c r="E869" s="22">
        <v>3909</v>
      </c>
      <c r="F869" s="23">
        <v>1672879.923</v>
      </c>
      <c r="G869" s="22">
        <v>4079</v>
      </c>
      <c r="H869" s="23">
        <v>1750162.8430000001</v>
      </c>
      <c r="I869" s="116">
        <v>1.49078783E-2</v>
      </c>
      <c r="J869" s="116">
        <v>1.55884645E-2</v>
      </c>
      <c r="K869" s="116">
        <v>-6.7013999999999995E-4</v>
      </c>
      <c r="L869" s="116">
        <v>4.6197529700000003E-2</v>
      </c>
      <c r="M869" s="116">
        <v>4.3489383499999999E-2</v>
      </c>
      <c r="N869" s="116">
        <v>2.5952791999999999E-3</v>
      </c>
      <c r="O869" s="24">
        <v>-6.0842489999999999E-3</v>
      </c>
      <c r="P869" s="24">
        <v>4.6695950000000003E-3</v>
      </c>
      <c r="Q869" s="24">
        <v>6.4911090000000003E-4</v>
      </c>
      <c r="R869" s="24">
        <v>2.6104280000000001E-4</v>
      </c>
    </row>
    <row r="870" spans="1:18" ht="33.75" x14ac:dyDescent="0.2">
      <c r="A870" s="13" t="s">
        <v>811</v>
      </c>
      <c r="B870" s="11" t="str">
        <f>VLOOKUP(A870,[2]Feuil1!$A$4:$B$2591,2,FALSE)</f>
        <v>Autres gastroentérites et maladies diverses du tube digestif, âge inférieur à 18 ans, niveau 1</v>
      </c>
      <c r="C870" s="22">
        <v>530</v>
      </c>
      <c r="D870" s="23">
        <v>333248.04109999997</v>
      </c>
      <c r="E870" s="22">
        <v>497</v>
      </c>
      <c r="F870" s="23">
        <v>307678.83850000001</v>
      </c>
      <c r="G870" s="22">
        <v>435</v>
      </c>
      <c r="H870" s="23">
        <v>271237.6005</v>
      </c>
      <c r="I870" s="116">
        <v>-7.6727241000000002E-2</v>
      </c>
      <c r="J870" s="116">
        <v>-6.2264150999999997E-2</v>
      </c>
      <c r="K870" s="116">
        <v>-1.5423414999999999E-2</v>
      </c>
      <c r="L870" s="116">
        <v>-0.118439208</v>
      </c>
      <c r="M870" s="116">
        <v>-0.124748491</v>
      </c>
      <c r="N870" s="116">
        <v>7.2085368999999996E-3</v>
      </c>
      <c r="O870" s="24">
        <v>2.2189613999999999E-3</v>
      </c>
      <c r="P870" s="24">
        <v>-2.2018559999999999E-3</v>
      </c>
      <c r="Q870" s="24">
        <v>6.9223599999999999E-5</v>
      </c>
      <c r="R870" s="24">
        <v>4.0456E-5</v>
      </c>
    </row>
    <row r="871" spans="1:18" ht="33.75" x14ac:dyDescent="0.2">
      <c r="A871" s="13" t="s">
        <v>812</v>
      </c>
      <c r="B871" s="11" t="str">
        <f>VLOOKUP(A871,[2]Feuil1!$A$4:$B$2591,2,FALSE)</f>
        <v>Autres gastroentérites et maladies diverses du tube digestif, âge inférieur à 18 ans, niveau 2</v>
      </c>
      <c r="C871" s="22">
        <v>80</v>
      </c>
      <c r="D871" s="23">
        <v>77626.822700000004</v>
      </c>
      <c r="E871" s="22">
        <v>85</v>
      </c>
      <c r="F871" s="23">
        <v>76950.594700000001</v>
      </c>
      <c r="G871" s="22">
        <v>82</v>
      </c>
      <c r="H871" s="23">
        <v>77592.094100000002</v>
      </c>
      <c r="I871" s="116">
        <v>-8.711267E-3</v>
      </c>
      <c r="J871" s="116">
        <v>6.25E-2</v>
      </c>
      <c r="K871" s="116">
        <v>-6.7022368999999998E-2</v>
      </c>
      <c r="L871" s="116">
        <v>8.3365100000000001E-3</v>
      </c>
      <c r="M871" s="116">
        <v>-3.5294117999999999E-2</v>
      </c>
      <c r="N871" s="116">
        <v>4.5226870099999997E-2</v>
      </c>
      <c r="O871" s="24">
        <v>1.073691E-4</v>
      </c>
      <c r="P871" s="24">
        <v>3.8760700000000003E-5</v>
      </c>
      <c r="Q871" s="24">
        <v>1.30491E-5</v>
      </c>
      <c r="R871" s="24">
        <v>1.1573099999999999E-5</v>
      </c>
    </row>
    <row r="872" spans="1:18" ht="33.75" x14ac:dyDescent="0.2">
      <c r="A872" s="13" t="s">
        <v>813</v>
      </c>
      <c r="B872" s="11" t="str">
        <f>VLOOKUP(A872,[2]Feuil1!$A$4:$B$2591,2,FALSE)</f>
        <v>Autres gastroentérites et maladies diverses du tube digestif, âge inférieur à 18 ans, niveau 3</v>
      </c>
      <c r="C872" s="22">
        <v>9</v>
      </c>
      <c r="D872" s="23">
        <v>14863.2811</v>
      </c>
      <c r="E872" s="22">
        <v>7</v>
      </c>
      <c r="F872" s="23">
        <v>11471.11</v>
      </c>
      <c r="G872" s="22">
        <v>6</v>
      </c>
      <c r="H872" s="23">
        <v>9832.3799999999992</v>
      </c>
      <c r="I872" s="116">
        <v>-0.228224917</v>
      </c>
      <c r="J872" s="116">
        <v>-0.222222222</v>
      </c>
      <c r="K872" s="116">
        <v>-7.7177510000000001E-3</v>
      </c>
      <c r="L872" s="116">
        <v>-0.14285714299999999</v>
      </c>
      <c r="M872" s="116">
        <v>-0.14285714299999999</v>
      </c>
      <c r="N872" s="116">
        <v>6.4726870000000003E-17</v>
      </c>
      <c r="O872" s="24">
        <v>3.5789700000000001E-5</v>
      </c>
      <c r="P872" s="24">
        <v>-9.9015E-5</v>
      </c>
      <c r="Q872" s="24">
        <v>9.5480889000000001E-7</v>
      </c>
      <c r="R872" s="24">
        <v>1.4665332999999999E-6</v>
      </c>
    </row>
    <row r="873" spans="1:18" ht="33.75" x14ac:dyDescent="0.2">
      <c r="A873" s="13" t="s">
        <v>814</v>
      </c>
      <c r="B873" s="11" t="str">
        <f>VLOOKUP(A873,[2]Feuil1!$A$4:$B$2591,2,FALSE)</f>
        <v>Autres gastroentérites et maladies diverses du tube digestif, âge inférieur à 18 ans, niveau 4</v>
      </c>
      <c r="C873" s="22" t="s">
        <v>3213</v>
      </c>
      <c r="D873" s="23" t="s">
        <v>3213</v>
      </c>
      <c r="E873" s="22" t="s">
        <v>3213</v>
      </c>
      <c r="F873" s="23" t="s">
        <v>3213</v>
      </c>
      <c r="G873" s="22">
        <v>2</v>
      </c>
      <c r="H873" s="23">
        <v>4068.5436</v>
      </c>
      <c r="I873" s="116" t="s">
        <v>3213</v>
      </c>
      <c r="J873" s="116" t="s">
        <v>3213</v>
      </c>
      <c r="K873" s="116" t="s">
        <v>3213</v>
      </c>
      <c r="L873" s="116" t="s">
        <v>3213</v>
      </c>
      <c r="M873" s="116" t="s">
        <v>3213</v>
      </c>
      <c r="N873" s="116" t="s">
        <v>3213</v>
      </c>
      <c r="O873" s="24" t="s">
        <v>3213</v>
      </c>
      <c r="P873" s="24" t="s">
        <v>3213</v>
      </c>
      <c r="Q873" s="24">
        <v>3.1826962999999999E-7</v>
      </c>
      <c r="R873" s="24">
        <v>6.0683726000000001E-7</v>
      </c>
    </row>
    <row r="874" spans="1:18" ht="33.75" x14ac:dyDescent="0.2">
      <c r="A874" s="13" t="s">
        <v>815</v>
      </c>
      <c r="B874" s="11" t="str">
        <f>VLOOKUP(A874,[2]Feuil1!$A$4:$B$2591,2,FALSE)</f>
        <v>Autres gastroentérites et maladies diverses du tube digestif, âge inférieur à 18 ans, très courte durée</v>
      </c>
      <c r="C874" s="22">
        <v>569</v>
      </c>
      <c r="D874" s="23">
        <v>168815.20629999999</v>
      </c>
      <c r="E874" s="22">
        <v>685</v>
      </c>
      <c r="F874" s="23">
        <v>203764.36300000001</v>
      </c>
      <c r="G874" s="22">
        <v>651</v>
      </c>
      <c r="H874" s="23">
        <v>193584.05470000001</v>
      </c>
      <c r="I874" s="116">
        <v>0.20702611730000001</v>
      </c>
      <c r="J874" s="116">
        <v>0.20386643230000001</v>
      </c>
      <c r="K874" s="116">
        <v>2.6246142E-3</v>
      </c>
      <c r="L874" s="116">
        <v>-4.9961181E-2</v>
      </c>
      <c r="M874" s="116">
        <v>-4.9635036E-2</v>
      </c>
      <c r="N874" s="116">
        <v>-3.4317899999999999E-4</v>
      </c>
      <c r="O874" s="24">
        <v>1.2168497999999999E-3</v>
      </c>
      <c r="P874" s="24">
        <v>-6.1511499999999995E-4</v>
      </c>
      <c r="Q874" s="24">
        <v>1.035968E-4</v>
      </c>
      <c r="R874" s="24">
        <v>2.8873700000000001E-5</v>
      </c>
    </row>
    <row r="875" spans="1:18" ht="33.75" x14ac:dyDescent="0.2">
      <c r="A875" s="13" t="s">
        <v>816</v>
      </c>
      <c r="B875" s="11" t="str">
        <f>VLOOKUP(A875,[2]Feuil1!$A$4:$B$2591,2,FALSE)</f>
        <v>Autres gastroentérites et maladies diverses du tube digestif, âge supérieur à 17 ans, niveau 1</v>
      </c>
      <c r="C875" s="22">
        <v>23866</v>
      </c>
      <c r="D875" s="23">
        <v>17914802.537999999</v>
      </c>
      <c r="E875" s="22">
        <v>22195</v>
      </c>
      <c r="F875" s="23">
        <v>16639087.626</v>
      </c>
      <c r="G875" s="22">
        <v>20215</v>
      </c>
      <c r="H875" s="23">
        <v>15117095.130999999</v>
      </c>
      <c r="I875" s="116">
        <v>-7.1210101999999997E-2</v>
      </c>
      <c r="J875" s="116">
        <v>-7.0015921999999994E-2</v>
      </c>
      <c r="K875" s="116">
        <v>-1.284086E-3</v>
      </c>
      <c r="L875" s="116">
        <v>-9.1470910000000002E-2</v>
      </c>
      <c r="M875" s="116">
        <v>-8.9209281000000001E-2</v>
      </c>
      <c r="N875" s="116">
        <v>-2.483149E-3</v>
      </c>
      <c r="O875" s="24">
        <v>7.0863605499999996E-2</v>
      </c>
      <c r="P875" s="24">
        <v>-9.1961956999999997E-2</v>
      </c>
      <c r="Q875" s="24">
        <v>3.2169103E-3</v>
      </c>
      <c r="R875" s="24">
        <v>2.2547666999999999E-3</v>
      </c>
    </row>
    <row r="876" spans="1:18" ht="33.75" x14ac:dyDescent="0.2">
      <c r="A876" s="13" t="s">
        <v>817</v>
      </c>
      <c r="B876" s="11" t="str">
        <f>VLOOKUP(A876,[2]Feuil1!$A$4:$B$2591,2,FALSE)</f>
        <v>Autres gastroentérites et maladies diverses du tube digestif, âge supérieur à 17 ans, niveau 2</v>
      </c>
      <c r="C876" s="22">
        <v>5819</v>
      </c>
      <c r="D876" s="23">
        <v>8230783.6336000003</v>
      </c>
      <c r="E876" s="22">
        <v>5875</v>
      </c>
      <c r="F876" s="23">
        <v>8315654.0892000003</v>
      </c>
      <c r="G876" s="22">
        <v>5644</v>
      </c>
      <c r="H876" s="23">
        <v>7984142.9359999998</v>
      </c>
      <c r="I876" s="116">
        <v>1.03113457E-2</v>
      </c>
      <c r="J876" s="116">
        <v>9.6236467000000003E-3</v>
      </c>
      <c r="K876" s="116">
        <v>6.8114399999999996E-4</v>
      </c>
      <c r="L876" s="116">
        <v>-3.9865914000000002E-2</v>
      </c>
      <c r="M876" s="116">
        <v>-3.9319148999999998E-2</v>
      </c>
      <c r="N876" s="116">
        <v>-5.6914400000000005E-4</v>
      </c>
      <c r="O876" s="24">
        <v>8.2674206000000004E-3</v>
      </c>
      <c r="P876" s="24">
        <v>-2.0030595000000002E-2</v>
      </c>
      <c r="Q876" s="24">
        <v>8.9815689999999998E-4</v>
      </c>
      <c r="R876" s="24">
        <v>1.1908623999999999E-3</v>
      </c>
    </row>
    <row r="877" spans="1:18" ht="33.75" x14ac:dyDescent="0.2">
      <c r="A877" s="13" t="s">
        <v>818</v>
      </c>
      <c r="B877" s="11" t="str">
        <f>VLOOKUP(A877,[2]Feuil1!$A$4:$B$2591,2,FALSE)</f>
        <v>Autres gastroentérites et maladies diverses du tube digestif, âge supérieur à 17 ans, niveau 3</v>
      </c>
      <c r="C877" s="22">
        <v>1557</v>
      </c>
      <c r="D877" s="23">
        <v>3853362.2483000001</v>
      </c>
      <c r="E877" s="22">
        <v>1694</v>
      </c>
      <c r="F877" s="23">
        <v>4120508.9608</v>
      </c>
      <c r="G877" s="22">
        <v>1734</v>
      </c>
      <c r="H877" s="23">
        <v>4255642.3614999996</v>
      </c>
      <c r="I877" s="116">
        <v>6.9328211400000006E-2</v>
      </c>
      <c r="J877" s="116">
        <v>8.7989723800000003E-2</v>
      </c>
      <c r="K877" s="116">
        <v>-1.7152286999999999E-2</v>
      </c>
      <c r="L877" s="116">
        <v>3.2795317800000001E-2</v>
      </c>
      <c r="M877" s="116">
        <v>2.36127509E-2</v>
      </c>
      <c r="N877" s="116">
        <v>8.9707429999999998E-3</v>
      </c>
      <c r="O877" s="24">
        <v>-1.4315879999999999E-3</v>
      </c>
      <c r="P877" s="24">
        <v>8.1650416000000007E-3</v>
      </c>
      <c r="Q877" s="24">
        <v>2.759398E-4</v>
      </c>
      <c r="R877" s="24">
        <v>6.3474370000000003E-4</v>
      </c>
    </row>
    <row r="878" spans="1:18" ht="33.75" x14ac:dyDescent="0.2">
      <c r="A878" s="13" t="s">
        <v>819</v>
      </c>
      <c r="B878" s="11" t="str">
        <f>VLOOKUP(A878,[2]Feuil1!$A$4:$B$2591,2,FALSE)</f>
        <v>Autres gastroentérites et maladies diverses du tube digestif, âge supérieur à 17 ans, niveau 4</v>
      </c>
      <c r="C878" s="22">
        <v>403</v>
      </c>
      <c r="D878" s="23">
        <v>1617953.054</v>
      </c>
      <c r="E878" s="22">
        <v>421</v>
      </c>
      <c r="F878" s="23">
        <v>1646727.6799000001</v>
      </c>
      <c r="G878" s="22">
        <v>425</v>
      </c>
      <c r="H878" s="23">
        <v>1741206.6957</v>
      </c>
      <c r="I878" s="116">
        <v>1.77845864E-2</v>
      </c>
      <c r="J878" s="116">
        <v>4.4665012400000002E-2</v>
      </c>
      <c r="K878" s="116">
        <v>-2.5731144000000001E-2</v>
      </c>
      <c r="L878" s="116">
        <v>5.7373794700000001E-2</v>
      </c>
      <c r="M878" s="116">
        <v>9.5011876000000006E-3</v>
      </c>
      <c r="N878" s="116">
        <v>4.7422041300000002E-2</v>
      </c>
      <c r="O878" s="24">
        <v>-1.4315899999999999E-4</v>
      </c>
      <c r="P878" s="24">
        <v>5.7086189999999998E-3</v>
      </c>
      <c r="Q878" s="24">
        <v>6.76323E-5</v>
      </c>
      <c r="R878" s="24">
        <v>2.5970700000000003E-4</v>
      </c>
    </row>
    <row r="879" spans="1:18" ht="33.75" x14ac:dyDescent="0.2">
      <c r="A879" s="13" t="s">
        <v>820</v>
      </c>
      <c r="B879" s="11" t="str">
        <f>VLOOKUP(A879,[2]Feuil1!$A$4:$B$2591,2,FALSE)</f>
        <v>Autres gastroentérites et maladies diverses du tube digestif, âge supérieur à 17 ans, très courte durée</v>
      </c>
      <c r="C879" s="22">
        <v>22350</v>
      </c>
      <c r="D879" s="23">
        <v>8482155.5173000004</v>
      </c>
      <c r="E879" s="22">
        <v>21665</v>
      </c>
      <c r="F879" s="23">
        <v>8231819.1448999997</v>
      </c>
      <c r="G879" s="22">
        <v>20283</v>
      </c>
      <c r="H879" s="23">
        <v>7703380.1681000004</v>
      </c>
      <c r="I879" s="116">
        <v>-2.9513297000000001E-2</v>
      </c>
      <c r="J879" s="116">
        <v>-3.0648769999999999E-2</v>
      </c>
      <c r="K879" s="116">
        <v>1.1713741E-3</v>
      </c>
      <c r="L879" s="116">
        <v>-6.4194678000000005E-2</v>
      </c>
      <c r="M879" s="116">
        <v>-6.3789522000000001E-2</v>
      </c>
      <c r="N879" s="116">
        <v>-4.3276099999999999E-4</v>
      </c>
      <c r="O879" s="24">
        <v>4.9461365E-2</v>
      </c>
      <c r="P879" s="24">
        <v>-3.1929383999999998E-2</v>
      </c>
      <c r="Q879" s="24">
        <v>3.2277314999999999E-3</v>
      </c>
      <c r="R879" s="24">
        <v>1.1489855999999999E-3</v>
      </c>
    </row>
    <row r="880" spans="1:18" x14ac:dyDescent="0.2">
      <c r="A880" s="13" t="s">
        <v>821</v>
      </c>
      <c r="B880" s="11" t="str">
        <f>VLOOKUP(A880,[2]Feuil1!$A$4:$B$2591,2,FALSE)</f>
        <v>Hémorragies digestives, niveau 1</v>
      </c>
      <c r="C880" s="22">
        <v>3581</v>
      </c>
      <c r="D880" s="23">
        <v>2970082.9638</v>
      </c>
      <c r="E880" s="22">
        <v>3391</v>
      </c>
      <c r="F880" s="23">
        <v>2807252.1398</v>
      </c>
      <c r="G880" s="22">
        <v>3130</v>
      </c>
      <c r="H880" s="23">
        <v>2574276.2280999999</v>
      </c>
      <c r="I880" s="116">
        <v>-5.4823662000000002E-2</v>
      </c>
      <c r="J880" s="116">
        <v>-5.3057805E-2</v>
      </c>
      <c r="K880" s="116">
        <v>-1.8647990000000001E-3</v>
      </c>
      <c r="L880" s="116">
        <v>-8.2990732999999997E-2</v>
      </c>
      <c r="M880" s="116">
        <v>-7.6968445999999996E-2</v>
      </c>
      <c r="N880" s="116">
        <v>-6.5244650000000001E-3</v>
      </c>
      <c r="O880" s="24">
        <v>9.3411116000000002E-3</v>
      </c>
      <c r="P880" s="24">
        <v>-1.407689E-2</v>
      </c>
      <c r="Q880" s="24">
        <v>4.98092E-4</v>
      </c>
      <c r="R880" s="24">
        <v>3.8396209999999999E-4</v>
      </c>
    </row>
    <row r="881" spans="1:18" x14ac:dyDescent="0.2">
      <c r="A881" s="13" t="s">
        <v>822</v>
      </c>
      <c r="B881" s="11" t="str">
        <f>VLOOKUP(A881,[2]Feuil1!$A$4:$B$2591,2,FALSE)</f>
        <v>Hémorragies digestives, niveau 2</v>
      </c>
      <c r="C881" s="22">
        <v>2792</v>
      </c>
      <c r="D881" s="23">
        <v>5275002.4259000001</v>
      </c>
      <c r="E881" s="22">
        <v>2823</v>
      </c>
      <c r="F881" s="23">
        <v>5320716.3874000004</v>
      </c>
      <c r="G881" s="22">
        <v>2833</v>
      </c>
      <c r="H881" s="23">
        <v>5349998.0414000005</v>
      </c>
      <c r="I881" s="116">
        <v>8.6661498999999996E-3</v>
      </c>
      <c r="J881" s="116">
        <v>1.11031519E-2</v>
      </c>
      <c r="K881" s="116">
        <v>-2.410241E-3</v>
      </c>
      <c r="L881" s="116">
        <v>5.5033291999999996E-3</v>
      </c>
      <c r="M881" s="116">
        <v>3.5423309000000001E-3</v>
      </c>
      <c r="N881" s="116">
        <v>1.9540764E-3</v>
      </c>
      <c r="O881" s="24">
        <v>-3.5789699999999998E-4</v>
      </c>
      <c r="P881" s="24">
        <v>1.7692585000000001E-3</v>
      </c>
      <c r="Q881" s="24">
        <v>4.508289E-4</v>
      </c>
      <c r="R881" s="24">
        <v>7.9797060000000005E-4</v>
      </c>
    </row>
    <row r="882" spans="1:18" x14ac:dyDescent="0.2">
      <c r="A882" s="13" t="s">
        <v>823</v>
      </c>
      <c r="B882" s="11" t="str">
        <f>VLOOKUP(A882,[2]Feuil1!$A$4:$B$2591,2,FALSE)</f>
        <v>Hémorragies digestives, niveau 3</v>
      </c>
      <c r="C882" s="22">
        <v>530</v>
      </c>
      <c r="D882" s="23">
        <v>1457051.2929</v>
      </c>
      <c r="E882" s="22">
        <v>586</v>
      </c>
      <c r="F882" s="23">
        <v>1584560.3151</v>
      </c>
      <c r="G882" s="22">
        <v>677</v>
      </c>
      <c r="H882" s="23">
        <v>1820263.3731</v>
      </c>
      <c r="I882" s="116">
        <v>8.75116908E-2</v>
      </c>
      <c r="J882" s="116">
        <v>0.10566037740000001</v>
      </c>
      <c r="K882" s="116">
        <v>-1.6414340999999999E-2</v>
      </c>
      <c r="L882" s="116">
        <v>0.14874981770000001</v>
      </c>
      <c r="M882" s="116">
        <v>0.15529010239999999</v>
      </c>
      <c r="N882" s="116">
        <v>-5.661162E-3</v>
      </c>
      <c r="O882" s="24">
        <v>-3.256863E-3</v>
      </c>
      <c r="P882" s="24">
        <v>1.42416698E-2</v>
      </c>
      <c r="Q882" s="24">
        <v>1.077343E-4</v>
      </c>
      <c r="R882" s="24">
        <v>2.7149850000000002E-4</v>
      </c>
    </row>
    <row r="883" spans="1:18" x14ac:dyDescent="0.2">
      <c r="A883" s="13" t="s">
        <v>824</v>
      </c>
      <c r="B883" s="11" t="str">
        <f>VLOOKUP(A883,[2]Feuil1!$A$4:$B$2591,2,FALSE)</f>
        <v>Hémorragies digestives, niveau 4</v>
      </c>
      <c r="C883" s="22">
        <v>171</v>
      </c>
      <c r="D883" s="23">
        <v>720086.89709999994</v>
      </c>
      <c r="E883" s="22">
        <v>216</v>
      </c>
      <c r="F883" s="23">
        <v>921463.58429999999</v>
      </c>
      <c r="G883" s="22">
        <v>228</v>
      </c>
      <c r="H883" s="23">
        <v>969760.27830000001</v>
      </c>
      <c r="I883" s="116">
        <v>0.27965609149999998</v>
      </c>
      <c r="J883" s="116">
        <v>0.26315789470000001</v>
      </c>
      <c r="K883" s="116">
        <v>1.30610725E-2</v>
      </c>
      <c r="L883" s="116">
        <v>5.2413025100000003E-2</v>
      </c>
      <c r="M883" s="116">
        <v>5.5555555600000001E-2</v>
      </c>
      <c r="N883" s="116">
        <v>-2.9771340000000002E-3</v>
      </c>
      <c r="O883" s="24">
        <v>-4.2947599999999998E-4</v>
      </c>
      <c r="P883" s="24">
        <v>2.9181869E-3</v>
      </c>
      <c r="Q883" s="24">
        <v>3.6282699999999997E-5</v>
      </c>
      <c r="R883" s="24">
        <v>1.446431E-4</v>
      </c>
    </row>
    <row r="884" spans="1:18" ht="22.5" x14ac:dyDescent="0.2">
      <c r="A884" s="13" t="s">
        <v>825</v>
      </c>
      <c r="B884" s="11" t="str">
        <f>VLOOKUP(A884,[2]Feuil1!$A$4:$B$2591,2,FALSE)</f>
        <v>Transferts et autres séjours courts pour hémorragies digestives</v>
      </c>
      <c r="C884" s="22">
        <v>2817</v>
      </c>
      <c r="D884" s="23">
        <v>1177489.4575</v>
      </c>
      <c r="E884" s="22">
        <v>2747</v>
      </c>
      <c r="F884" s="23">
        <v>1146442.1488000001</v>
      </c>
      <c r="G884" s="22">
        <v>2843</v>
      </c>
      <c r="H884" s="23">
        <v>1183333.5617</v>
      </c>
      <c r="I884" s="116">
        <v>-2.6367377000000001E-2</v>
      </c>
      <c r="J884" s="116">
        <v>-2.4849130000000001E-2</v>
      </c>
      <c r="K884" s="116">
        <v>-1.556935E-3</v>
      </c>
      <c r="L884" s="116">
        <v>3.2179044499999997E-2</v>
      </c>
      <c r="M884" s="116">
        <v>3.4947215099999998E-2</v>
      </c>
      <c r="N884" s="116">
        <v>-2.6746970000000002E-3</v>
      </c>
      <c r="O884" s="24">
        <v>-3.435811E-3</v>
      </c>
      <c r="P884" s="24">
        <v>2.2290560000000001E-3</v>
      </c>
      <c r="Q884" s="24">
        <v>4.5242029999999998E-4</v>
      </c>
      <c r="R884" s="24">
        <v>1.764983E-4</v>
      </c>
    </row>
    <row r="885" spans="1:18" ht="22.5" x14ac:dyDescent="0.2">
      <c r="A885" s="13" t="s">
        <v>826</v>
      </c>
      <c r="B885" s="11" t="str">
        <f>VLOOKUP(A885,[2]Feuil1!$A$4:$B$2591,2,FALSE)</f>
        <v>Autres tumeurs malignes du tube digestif, niveau 1</v>
      </c>
      <c r="C885" s="22">
        <v>4986</v>
      </c>
      <c r="D885" s="23">
        <v>4347268.7691000002</v>
      </c>
      <c r="E885" s="22">
        <v>4523</v>
      </c>
      <c r="F885" s="23">
        <v>3916070.5512999999</v>
      </c>
      <c r="G885" s="22">
        <v>4153</v>
      </c>
      <c r="H885" s="23">
        <v>3598783.1387</v>
      </c>
      <c r="I885" s="116">
        <v>-9.9188304000000005E-2</v>
      </c>
      <c r="J885" s="116">
        <v>-9.2860007999999994E-2</v>
      </c>
      <c r="K885" s="116">
        <v>-6.9760969999999997E-3</v>
      </c>
      <c r="L885" s="116">
        <v>-8.1021884000000002E-2</v>
      </c>
      <c r="M885" s="116">
        <v>-8.1804111999999998E-2</v>
      </c>
      <c r="N885" s="116">
        <v>8.5191909999999995E-4</v>
      </c>
      <c r="O885" s="24">
        <v>1.32421889E-2</v>
      </c>
      <c r="P885" s="24">
        <v>-1.9171166999999999E-2</v>
      </c>
      <c r="Q885" s="24">
        <v>6.6088690000000005E-4</v>
      </c>
      <c r="R885" s="24">
        <v>5.3677089999999998E-4</v>
      </c>
    </row>
    <row r="886" spans="1:18" ht="22.5" x14ac:dyDescent="0.2">
      <c r="A886" s="13" t="s">
        <v>827</v>
      </c>
      <c r="B886" s="11" t="str">
        <f>VLOOKUP(A886,[2]Feuil1!$A$4:$B$2591,2,FALSE)</f>
        <v>Autres tumeurs malignes du tube digestif, niveau 2</v>
      </c>
      <c r="C886" s="22">
        <v>2200</v>
      </c>
      <c r="D886" s="23">
        <v>5316290.7825999996</v>
      </c>
      <c r="E886" s="22">
        <v>1986</v>
      </c>
      <c r="F886" s="23">
        <v>4791336.1527000004</v>
      </c>
      <c r="G886" s="22">
        <v>1917</v>
      </c>
      <c r="H886" s="23">
        <v>4634092.2818</v>
      </c>
      <c r="I886" s="116">
        <v>-9.8744528999999998E-2</v>
      </c>
      <c r="J886" s="116">
        <v>-9.7272727000000003E-2</v>
      </c>
      <c r="K886" s="116">
        <v>-1.630395E-3</v>
      </c>
      <c r="L886" s="116">
        <v>-3.2818376000000003E-2</v>
      </c>
      <c r="M886" s="116">
        <v>-3.4743202000000001E-2</v>
      </c>
      <c r="N886" s="116">
        <v>1.9941082000000001E-3</v>
      </c>
      <c r="O886" s="24">
        <v>2.4694893000000002E-3</v>
      </c>
      <c r="P886" s="24">
        <v>-9.5010019999999997E-3</v>
      </c>
      <c r="Q886" s="24">
        <v>3.050614E-4</v>
      </c>
      <c r="R886" s="24">
        <v>6.911908E-4</v>
      </c>
    </row>
    <row r="887" spans="1:18" ht="22.5" x14ac:dyDescent="0.2">
      <c r="A887" s="13" t="s">
        <v>828</v>
      </c>
      <c r="B887" s="11" t="str">
        <f>VLOOKUP(A887,[2]Feuil1!$A$4:$B$2591,2,FALSE)</f>
        <v>Autres tumeurs malignes du tube digestif, niveau 3</v>
      </c>
      <c r="C887" s="22">
        <v>1175</v>
      </c>
      <c r="D887" s="23">
        <v>3870637.0852999999</v>
      </c>
      <c r="E887" s="22">
        <v>1208</v>
      </c>
      <c r="F887" s="23">
        <v>3959658.7322999998</v>
      </c>
      <c r="G887" s="22">
        <v>1326</v>
      </c>
      <c r="H887" s="23">
        <v>4351218.9340000004</v>
      </c>
      <c r="I887" s="116">
        <v>2.2999223400000001E-2</v>
      </c>
      <c r="J887" s="116">
        <v>2.80851064E-2</v>
      </c>
      <c r="K887" s="116">
        <v>-4.9469470000000001E-3</v>
      </c>
      <c r="L887" s="116">
        <v>9.8887360800000004E-2</v>
      </c>
      <c r="M887" s="116">
        <v>9.76821192E-2</v>
      </c>
      <c r="N887" s="116">
        <v>1.0979878E-3</v>
      </c>
      <c r="O887" s="24">
        <v>-4.223185E-3</v>
      </c>
      <c r="P887" s="24">
        <v>2.3658883200000001E-2</v>
      </c>
      <c r="Q887" s="24">
        <v>2.1101280000000001E-4</v>
      </c>
      <c r="R887" s="24">
        <v>6.4899930000000003E-4</v>
      </c>
    </row>
    <row r="888" spans="1:18" ht="22.5" x14ac:dyDescent="0.2">
      <c r="A888" s="13" t="s">
        <v>829</v>
      </c>
      <c r="B888" s="11" t="str">
        <f>VLOOKUP(A888,[2]Feuil1!$A$4:$B$2591,2,FALSE)</f>
        <v>Autres tumeurs malignes du tube digestif, niveau 4</v>
      </c>
      <c r="C888" s="22">
        <v>262</v>
      </c>
      <c r="D888" s="23">
        <v>1234611.277</v>
      </c>
      <c r="E888" s="22">
        <v>280</v>
      </c>
      <c r="F888" s="23">
        <v>1396809.5559</v>
      </c>
      <c r="G888" s="22">
        <v>290</v>
      </c>
      <c r="H888" s="23">
        <v>1358708.6665000001</v>
      </c>
      <c r="I888" s="116">
        <v>0.13137599010000001</v>
      </c>
      <c r="J888" s="116">
        <v>6.8702290099999994E-2</v>
      </c>
      <c r="K888" s="116">
        <v>5.8644676399999998E-2</v>
      </c>
      <c r="L888" s="116">
        <v>-2.7277082000000001E-2</v>
      </c>
      <c r="M888" s="116">
        <v>3.5714285700000001E-2</v>
      </c>
      <c r="N888" s="116">
        <v>-6.0819251999999997E-2</v>
      </c>
      <c r="O888" s="24">
        <v>-3.5789699999999998E-4</v>
      </c>
      <c r="P888" s="24">
        <v>-2.3021349999999999E-3</v>
      </c>
      <c r="Q888" s="24">
        <v>4.6149100000000002E-5</v>
      </c>
      <c r="R888" s="24">
        <v>2.0265610000000001E-4</v>
      </c>
    </row>
    <row r="889" spans="1:18" ht="22.5" x14ac:dyDescent="0.2">
      <c r="A889" s="13" t="s">
        <v>830</v>
      </c>
      <c r="B889" s="11" t="str">
        <f>VLOOKUP(A889,[2]Feuil1!$A$4:$B$2591,2,FALSE)</f>
        <v>Autres tumeurs malignes du tube digestif, très courte durée</v>
      </c>
      <c r="C889" s="22">
        <v>2079</v>
      </c>
      <c r="D889" s="23">
        <v>833726.26780000003</v>
      </c>
      <c r="E889" s="22">
        <v>1934</v>
      </c>
      <c r="F889" s="23">
        <v>774059.87800000003</v>
      </c>
      <c r="G889" s="22">
        <v>1827</v>
      </c>
      <c r="H889" s="23">
        <v>731273.54760000005</v>
      </c>
      <c r="I889" s="116">
        <v>-7.1565923000000004E-2</v>
      </c>
      <c r="J889" s="116">
        <v>-6.9745070000000006E-2</v>
      </c>
      <c r="K889" s="116">
        <v>-1.9573699999999999E-3</v>
      </c>
      <c r="L889" s="116">
        <v>-5.527522E-2</v>
      </c>
      <c r="M889" s="116">
        <v>-5.532575E-2</v>
      </c>
      <c r="N889" s="116">
        <v>5.3488600000000001E-5</v>
      </c>
      <c r="O889" s="24">
        <v>3.8294979000000002E-3</v>
      </c>
      <c r="P889" s="24">
        <v>-2.585239E-3</v>
      </c>
      <c r="Q889" s="24">
        <v>2.9073929999999998E-4</v>
      </c>
      <c r="R889" s="24">
        <v>1.09072E-4</v>
      </c>
    </row>
    <row r="890" spans="1:18" ht="22.5" x14ac:dyDescent="0.2">
      <c r="A890" s="13" t="s">
        <v>831</v>
      </c>
      <c r="B890" s="11" t="str">
        <f>VLOOKUP(A890,[2]Feuil1!$A$4:$B$2591,2,FALSE)</f>
        <v>Occlusions intestinales non dues à une hernie, niveau 1</v>
      </c>
      <c r="C890" s="22">
        <v>5137</v>
      </c>
      <c r="D890" s="23">
        <v>4677212.1701999996</v>
      </c>
      <c r="E890" s="22">
        <v>4672</v>
      </c>
      <c r="F890" s="23">
        <v>4254331.7309999997</v>
      </c>
      <c r="G890" s="22">
        <v>4497</v>
      </c>
      <c r="H890" s="23">
        <v>4089020.5591000002</v>
      </c>
      <c r="I890" s="116">
        <v>-9.0412926000000005E-2</v>
      </c>
      <c r="J890" s="116">
        <v>-9.0519759000000005E-2</v>
      </c>
      <c r="K890" s="116">
        <v>1.174652E-4</v>
      </c>
      <c r="L890" s="116">
        <v>-3.8857141999999997E-2</v>
      </c>
      <c r="M890" s="116">
        <v>-3.7457192E-2</v>
      </c>
      <c r="N890" s="116">
        <v>-1.4544289999999999E-3</v>
      </c>
      <c r="O890" s="24">
        <v>6.2631974999999996E-3</v>
      </c>
      <c r="P890" s="24">
        <v>-9.9884450000000003E-3</v>
      </c>
      <c r="Q890" s="24">
        <v>7.1562929999999996E-4</v>
      </c>
      <c r="R890" s="24">
        <v>6.0989149999999995E-4</v>
      </c>
    </row>
    <row r="891" spans="1:18" ht="22.5" x14ac:dyDescent="0.2">
      <c r="A891" s="13" t="s">
        <v>832</v>
      </c>
      <c r="B891" s="11" t="str">
        <f>VLOOKUP(A891,[2]Feuil1!$A$4:$B$2591,2,FALSE)</f>
        <v>Occlusions intestinales non dues à une hernie, niveau 2</v>
      </c>
      <c r="C891" s="22">
        <v>3005</v>
      </c>
      <c r="D891" s="23">
        <v>4786310.0669999998</v>
      </c>
      <c r="E891" s="22">
        <v>2830</v>
      </c>
      <c r="F891" s="23">
        <v>4507111.2739000004</v>
      </c>
      <c r="G891" s="22">
        <v>2789</v>
      </c>
      <c r="H891" s="23">
        <v>4435365.6390000004</v>
      </c>
      <c r="I891" s="116">
        <v>-5.8332783999999999E-2</v>
      </c>
      <c r="J891" s="116">
        <v>-5.8236272999999998E-2</v>
      </c>
      <c r="K891" s="116">
        <v>-1.0247999999999999E-4</v>
      </c>
      <c r="L891" s="116">
        <v>-1.5918319E-2</v>
      </c>
      <c r="M891" s="116">
        <v>-1.4487633E-2</v>
      </c>
      <c r="N891" s="116">
        <v>-1.4517180000000001E-3</v>
      </c>
      <c r="O891" s="24">
        <v>1.4673777E-3</v>
      </c>
      <c r="P891" s="24">
        <v>-4.3350209999999997E-3</v>
      </c>
      <c r="Q891" s="24">
        <v>4.4382699999999999E-4</v>
      </c>
      <c r="R891" s="24">
        <v>6.6155000000000001E-4</v>
      </c>
    </row>
    <row r="892" spans="1:18" ht="22.5" x14ac:dyDescent="0.2">
      <c r="A892" s="13" t="s">
        <v>833</v>
      </c>
      <c r="B892" s="11" t="str">
        <f>VLOOKUP(A892,[2]Feuil1!$A$4:$B$2591,2,FALSE)</f>
        <v>Occlusions intestinales non dues à une hernie, niveau 3</v>
      </c>
      <c r="C892" s="22">
        <v>992</v>
      </c>
      <c r="D892" s="23">
        <v>2475013.6981000002</v>
      </c>
      <c r="E892" s="22">
        <v>988</v>
      </c>
      <c r="F892" s="23">
        <v>2461347.0463</v>
      </c>
      <c r="G892" s="22">
        <v>1086</v>
      </c>
      <c r="H892" s="23">
        <v>2706224.1842</v>
      </c>
      <c r="I892" s="116">
        <v>-5.5218489999999997E-3</v>
      </c>
      <c r="J892" s="116">
        <v>-4.0322580000000004E-3</v>
      </c>
      <c r="K892" s="116">
        <v>-1.4956220000000001E-3</v>
      </c>
      <c r="L892" s="116">
        <v>9.9489073799999994E-2</v>
      </c>
      <c r="M892" s="116">
        <v>9.9190283399999996E-2</v>
      </c>
      <c r="N892" s="116">
        <v>2.7182770000000001E-4</v>
      </c>
      <c r="O892" s="24">
        <v>-3.5073909999999999E-3</v>
      </c>
      <c r="P892" s="24">
        <v>1.47959869E-2</v>
      </c>
      <c r="Q892" s="24">
        <v>1.7282039999999999E-4</v>
      </c>
      <c r="R892" s="24">
        <v>4.036426E-4</v>
      </c>
    </row>
    <row r="893" spans="1:18" ht="22.5" x14ac:dyDescent="0.2">
      <c r="A893" s="13" t="s">
        <v>834</v>
      </c>
      <c r="B893" s="11" t="str">
        <f>VLOOKUP(A893,[2]Feuil1!$A$4:$B$2591,2,FALSE)</f>
        <v>Occlusions intestinales non dues à une hernie, niveau 4</v>
      </c>
      <c r="C893" s="22">
        <v>301</v>
      </c>
      <c r="D893" s="23">
        <v>1063270.4110000001</v>
      </c>
      <c r="E893" s="22">
        <v>298</v>
      </c>
      <c r="F893" s="23">
        <v>1075136.4029000001</v>
      </c>
      <c r="G893" s="22">
        <v>317</v>
      </c>
      <c r="H893" s="23">
        <v>1103680.6894</v>
      </c>
      <c r="I893" s="116">
        <v>1.1159900400000001E-2</v>
      </c>
      <c r="J893" s="116">
        <v>-9.9667769999999996E-3</v>
      </c>
      <c r="K893" s="116">
        <v>2.13393625E-2</v>
      </c>
      <c r="L893" s="116">
        <v>2.6549455900000001E-2</v>
      </c>
      <c r="M893" s="116">
        <v>6.3758389299999996E-2</v>
      </c>
      <c r="N893" s="116">
        <v>-3.4978744999999999E-2</v>
      </c>
      <c r="O893" s="24">
        <v>-6.80004E-4</v>
      </c>
      <c r="P893" s="24">
        <v>1.7247053000000001E-3</v>
      </c>
      <c r="Q893" s="24">
        <v>5.0445699999999997E-5</v>
      </c>
      <c r="R893" s="24">
        <v>1.6461779999999999E-4</v>
      </c>
    </row>
    <row r="894" spans="1:18" ht="22.5" x14ac:dyDescent="0.2">
      <c r="A894" s="13" t="s">
        <v>835</v>
      </c>
      <c r="B894" s="11" t="str">
        <f>VLOOKUP(A894,[2]Feuil1!$A$4:$B$2591,2,FALSE)</f>
        <v>Occlusions intestinales non dues à une hernie, très courte durée</v>
      </c>
      <c r="C894" s="22">
        <v>1795</v>
      </c>
      <c r="D894" s="23">
        <v>525041.402</v>
      </c>
      <c r="E894" s="22">
        <v>1777</v>
      </c>
      <c r="F894" s="23">
        <v>522841.8982</v>
      </c>
      <c r="G894" s="22">
        <v>1737</v>
      </c>
      <c r="H894" s="23">
        <v>510868.79570000002</v>
      </c>
      <c r="I894" s="116">
        <v>-4.189201E-3</v>
      </c>
      <c r="J894" s="116">
        <v>-1.0027855E-2</v>
      </c>
      <c r="K894" s="116">
        <v>5.8977967000000001E-3</v>
      </c>
      <c r="L894" s="116">
        <v>-2.2900044000000001E-2</v>
      </c>
      <c r="M894" s="116">
        <v>-2.2509847999999999E-2</v>
      </c>
      <c r="N894" s="116">
        <v>-3.9918199999999999E-4</v>
      </c>
      <c r="O894" s="24">
        <v>1.4315879999999999E-3</v>
      </c>
      <c r="P894" s="24">
        <v>-7.2344E-4</v>
      </c>
      <c r="Q894" s="24">
        <v>2.7641720000000001E-4</v>
      </c>
      <c r="R894" s="24">
        <v>7.6197800000000004E-5</v>
      </c>
    </row>
    <row r="895" spans="1:18" ht="22.5" x14ac:dyDescent="0.2">
      <c r="A895" s="13" t="s">
        <v>836</v>
      </c>
      <c r="B895" s="11" t="str">
        <f>VLOOKUP(A895,[2]Feuil1!$A$4:$B$2591,2,FALSE)</f>
        <v>Maladies inflammatoires de l'intestin, niveau 1</v>
      </c>
      <c r="C895" s="22">
        <v>2528</v>
      </c>
      <c r="D895" s="23">
        <v>1918386.8078000001</v>
      </c>
      <c r="E895" s="22">
        <v>2450</v>
      </c>
      <c r="F895" s="23">
        <v>1838547.7944</v>
      </c>
      <c r="G895" s="22">
        <v>2176</v>
      </c>
      <c r="H895" s="23">
        <v>1622563.0629</v>
      </c>
      <c r="I895" s="116">
        <v>-4.1617787000000003E-2</v>
      </c>
      <c r="J895" s="116">
        <v>-3.0854429999999999E-2</v>
      </c>
      <c r="K895" s="116">
        <v>-1.1106026999999999E-2</v>
      </c>
      <c r="L895" s="116">
        <v>-0.117475723</v>
      </c>
      <c r="M895" s="116">
        <v>-0.11183673500000001</v>
      </c>
      <c r="N895" s="116">
        <v>-6.3490450000000002E-3</v>
      </c>
      <c r="O895" s="24">
        <v>9.8063777000000005E-3</v>
      </c>
      <c r="P895" s="24">
        <v>-1.3050246999999999E-2</v>
      </c>
      <c r="Q895" s="24">
        <v>3.4627740000000001E-4</v>
      </c>
      <c r="R895" s="24">
        <v>2.420109E-4</v>
      </c>
    </row>
    <row r="896" spans="1:18" ht="22.5" x14ac:dyDescent="0.2">
      <c r="A896" s="13" t="s">
        <v>837</v>
      </c>
      <c r="B896" s="11" t="str">
        <f>VLOOKUP(A896,[2]Feuil1!$A$4:$B$2591,2,FALSE)</f>
        <v>Maladies inflammatoires de l'intestin, niveau 2</v>
      </c>
      <c r="C896" s="22">
        <v>612</v>
      </c>
      <c r="D896" s="23">
        <v>995903.71429999999</v>
      </c>
      <c r="E896" s="22">
        <v>619</v>
      </c>
      <c r="F896" s="23">
        <v>1004338.2153</v>
      </c>
      <c r="G896" s="22">
        <v>537</v>
      </c>
      <c r="H896" s="23">
        <v>867476.29020000005</v>
      </c>
      <c r="I896" s="116">
        <v>8.4691932000000008E-3</v>
      </c>
      <c r="J896" s="116">
        <v>1.14379085E-2</v>
      </c>
      <c r="K896" s="116">
        <v>-2.9351429999999999E-3</v>
      </c>
      <c r="L896" s="116">
        <v>-0.13627075299999999</v>
      </c>
      <c r="M896" s="116">
        <v>-0.13247172900000001</v>
      </c>
      <c r="N896" s="116">
        <v>-4.3791359999999996E-3</v>
      </c>
      <c r="O896" s="24">
        <v>2.9347554E-3</v>
      </c>
      <c r="P896" s="24">
        <v>-8.2694829999999993E-3</v>
      </c>
      <c r="Q896" s="24">
        <v>8.5455400000000002E-5</v>
      </c>
      <c r="R896" s="24">
        <v>1.2938709999999999E-4</v>
      </c>
    </row>
    <row r="897" spans="1:18" ht="22.5" x14ac:dyDescent="0.2">
      <c r="A897" s="13" t="s">
        <v>838</v>
      </c>
      <c r="B897" s="11" t="str">
        <f>VLOOKUP(A897,[2]Feuil1!$A$4:$B$2591,2,FALSE)</f>
        <v>Maladies inflammatoires de l'intestin, niveau 3</v>
      </c>
      <c r="C897" s="22">
        <v>303</v>
      </c>
      <c r="D897" s="23">
        <v>702855.30079999997</v>
      </c>
      <c r="E897" s="22">
        <v>280</v>
      </c>
      <c r="F897" s="23">
        <v>642361.96310000005</v>
      </c>
      <c r="G897" s="22">
        <v>304</v>
      </c>
      <c r="H897" s="23">
        <v>701272.12509999995</v>
      </c>
      <c r="I897" s="116">
        <v>-8.6067982000000001E-2</v>
      </c>
      <c r="J897" s="116">
        <v>-7.5907590999999996E-2</v>
      </c>
      <c r="K897" s="116">
        <v>-1.0994995E-2</v>
      </c>
      <c r="L897" s="116">
        <v>9.17086711E-2</v>
      </c>
      <c r="M897" s="116">
        <v>8.5714285700000004E-2</v>
      </c>
      <c r="N897" s="116">
        <v>5.5211443999999997E-3</v>
      </c>
      <c r="O897" s="24">
        <v>-8.5895299999999997E-4</v>
      </c>
      <c r="P897" s="24">
        <v>3.5594747000000002E-3</v>
      </c>
      <c r="Q897" s="24">
        <v>4.8377000000000001E-5</v>
      </c>
      <c r="R897" s="24">
        <v>1.045971E-4</v>
      </c>
    </row>
    <row r="898" spans="1:18" ht="22.5" x14ac:dyDescent="0.2">
      <c r="A898" s="13" t="s">
        <v>839</v>
      </c>
      <c r="B898" s="11" t="str">
        <f>VLOOKUP(A898,[2]Feuil1!$A$4:$B$2591,2,FALSE)</f>
        <v>Maladies inflammatoires de l'intestin, niveau 4</v>
      </c>
      <c r="C898" s="22">
        <v>79</v>
      </c>
      <c r="D898" s="23">
        <v>297195.23080000002</v>
      </c>
      <c r="E898" s="22">
        <v>70</v>
      </c>
      <c r="F898" s="23">
        <v>269475.3504</v>
      </c>
      <c r="G898" s="22">
        <v>95</v>
      </c>
      <c r="H898" s="23">
        <v>342559.52</v>
      </c>
      <c r="I898" s="116">
        <v>-9.3271619E-2</v>
      </c>
      <c r="J898" s="116">
        <v>-0.113924051</v>
      </c>
      <c r="K898" s="116">
        <v>2.3307743999999998E-2</v>
      </c>
      <c r="L898" s="116">
        <v>0.27120910869999998</v>
      </c>
      <c r="M898" s="116">
        <v>0.35714285709999999</v>
      </c>
      <c r="N898" s="116">
        <v>-6.3319604000000002E-2</v>
      </c>
      <c r="O898" s="24">
        <v>-8.9474200000000002E-4</v>
      </c>
      <c r="P898" s="24">
        <v>4.4158977999999996E-3</v>
      </c>
      <c r="Q898" s="24">
        <v>1.5117799999999999E-5</v>
      </c>
      <c r="R898" s="24">
        <v>5.1093900000000002E-5</v>
      </c>
    </row>
    <row r="899" spans="1:18" ht="22.5" x14ac:dyDescent="0.2">
      <c r="A899" s="13" t="s">
        <v>840</v>
      </c>
      <c r="B899" s="11" t="str">
        <f>VLOOKUP(A899,[2]Feuil1!$A$4:$B$2591,2,FALSE)</f>
        <v>Maladies inflammatoires de l'intestin, très courte durée</v>
      </c>
      <c r="C899" s="22">
        <v>932</v>
      </c>
      <c r="D899" s="23">
        <v>171647.70430000001</v>
      </c>
      <c r="E899" s="22">
        <v>824</v>
      </c>
      <c r="F899" s="23">
        <v>152201.87640000001</v>
      </c>
      <c r="G899" s="22">
        <v>798</v>
      </c>
      <c r="H899" s="23">
        <v>148005.06640000001</v>
      </c>
      <c r="I899" s="116">
        <v>-0.113289181</v>
      </c>
      <c r="J899" s="116">
        <v>-0.115879828</v>
      </c>
      <c r="K899" s="116">
        <v>2.9301978000000001E-3</v>
      </c>
      <c r="L899" s="116">
        <v>-2.757397E-2</v>
      </c>
      <c r="M899" s="116">
        <v>-3.1553398000000003E-2</v>
      </c>
      <c r="N899" s="116">
        <v>4.1090833999999996E-3</v>
      </c>
      <c r="O899" s="24">
        <v>9.3053220000000004E-4</v>
      </c>
      <c r="P899" s="24">
        <v>-2.5357999999999999E-4</v>
      </c>
      <c r="Q899" s="24">
        <v>1.269896E-4</v>
      </c>
      <c r="R899" s="24">
        <v>2.2075499999999999E-5</v>
      </c>
    </row>
    <row r="900" spans="1:18" ht="22.5" x14ac:dyDescent="0.2">
      <c r="A900" s="13" t="s">
        <v>841</v>
      </c>
      <c r="B900" s="11" t="str">
        <f>VLOOKUP(A900,[2]Feuil1!$A$4:$B$2591,2,FALSE)</f>
        <v>Autres affections digestives, âge inférieur à 18 ans, niveau 1</v>
      </c>
      <c r="C900" s="22">
        <v>211</v>
      </c>
      <c r="D900" s="23">
        <v>119757.8334</v>
      </c>
      <c r="E900" s="22">
        <v>179</v>
      </c>
      <c r="F900" s="23">
        <v>103608.5814</v>
      </c>
      <c r="G900" s="22">
        <v>165</v>
      </c>
      <c r="H900" s="23">
        <v>95636.174700000003</v>
      </c>
      <c r="I900" s="116">
        <v>-0.13484923300000001</v>
      </c>
      <c r="J900" s="116">
        <v>-0.151658768</v>
      </c>
      <c r="K900" s="116">
        <v>1.9814591100000001E-2</v>
      </c>
      <c r="L900" s="116">
        <v>-7.6947359000000007E-2</v>
      </c>
      <c r="M900" s="116">
        <v>-7.8212291000000003E-2</v>
      </c>
      <c r="N900" s="116">
        <v>1.3722591000000001E-3</v>
      </c>
      <c r="O900" s="24">
        <v>5.0105579999999998E-4</v>
      </c>
      <c r="P900" s="24">
        <v>-4.8170899999999998E-4</v>
      </c>
      <c r="Q900" s="24">
        <v>2.62572E-5</v>
      </c>
      <c r="R900" s="24">
        <v>1.42645E-5</v>
      </c>
    </row>
    <row r="901" spans="1:18" ht="22.5" x14ac:dyDescent="0.2">
      <c r="A901" s="13" t="s">
        <v>842</v>
      </c>
      <c r="B901" s="11" t="str">
        <f>VLOOKUP(A901,[2]Feuil1!$A$4:$B$2591,2,FALSE)</f>
        <v>Autres affections digestives, âge inférieur à 18 ans, niveau 2</v>
      </c>
      <c r="C901" s="22">
        <v>26</v>
      </c>
      <c r="D901" s="23">
        <v>30726.313200000001</v>
      </c>
      <c r="E901" s="22">
        <v>26</v>
      </c>
      <c r="F901" s="23">
        <v>30738.005099999998</v>
      </c>
      <c r="G901" s="22">
        <v>30</v>
      </c>
      <c r="H901" s="23">
        <v>35566.7598</v>
      </c>
      <c r="I901" s="116">
        <v>3.8051749999999998E-4</v>
      </c>
      <c r="J901" s="116">
        <v>0</v>
      </c>
      <c r="K901" s="116">
        <v>3.8051749999999998E-4</v>
      </c>
      <c r="L901" s="116">
        <v>0.15709395209999999</v>
      </c>
      <c r="M901" s="116">
        <v>0.1538461538</v>
      </c>
      <c r="N901" s="116">
        <v>2.8147584999999998E-3</v>
      </c>
      <c r="O901" s="24">
        <v>-1.4315899999999999E-4</v>
      </c>
      <c r="P901" s="24">
        <v>2.9176339999999998E-4</v>
      </c>
      <c r="Q901" s="24">
        <v>4.7740444999999996E-6</v>
      </c>
      <c r="R901" s="24">
        <v>5.3049044999999996E-6</v>
      </c>
    </row>
    <row r="902" spans="1:18" ht="22.5" x14ac:dyDescent="0.2">
      <c r="A902" s="13" t="s">
        <v>843</v>
      </c>
      <c r="B902" s="11" t="str">
        <f>VLOOKUP(A902,[2]Feuil1!$A$4:$B$2591,2,FALSE)</f>
        <v>Autres affections digestives, âge inférieur à 18 ans, niveau 3</v>
      </c>
      <c r="C902" s="22">
        <v>29</v>
      </c>
      <c r="D902" s="23">
        <v>48034.21</v>
      </c>
      <c r="E902" s="22">
        <v>25</v>
      </c>
      <c r="F902" s="23">
        <v>41798.764000000003</v>
      </c>
      <c r="G902" s="22">
        <v>21</v>
      </c>
      <c r="H902" s="23">
        <v>34597.724000000002</v>
      </c>
      <c r="I902" s="116">
        <v>-0.129812606</v>
      </c>
      <c r="J902" s="116">
        <v>-0.13793103400000001</v>
      </c>
      <c r="K902" s="116">
        <v>9.4173764999999996E-3</v>
      </c>
      <c r="L902" s="116">
        <v>-0.17227877799999999</v>
      </c>
      <c r="M902" s="116">
        <v>-0.16</v>
      </c>
      <c r="N902" s="116">
        <v>-1.4617593E-2</v>
      </c>
      <c r="O902" s="24">
        <v>1.431588E-4</v>
      </c>
      <c r="P902" s="24">
        <v>-4.3510199999999998E-4</v>
      </c>
      <c r="Q902" s="24">
        <v>3.3418311000000001E-6</v>
      </c>
      <c r="R902" s="24">
        <v>5.1603693999999997E-6</v>
      </c>
    </row>
    <row r="903" spans="1:18" ht="22.5" x14ac:dyDescent="0.2">
      <c r="A903" s="13" t="s">
        <v>844</v>
      </c>
      <c r="B903" s="11" t="str">
        <f>VLOOKUP(A903,[2]Feuil1!$A$4:$B$2591,2,FALSE)</f>
        <v>Autres affections digestives, âge inférieur à 18 ans, niveau 4</v>
      </c>
      <c r="C903" s="22">
        <v>3</v>
      </c>
      <c r="D903" s="23">
        <v>8104.1310000000003</v>
      </c>
      <c r="E903" s="22">
        <v>1</v>
      </c>
      <c r="F903" s="23">
        <v>2572.7399999999998</v>
      </c>
      <c r="G903" s="22">
        <v>1</v>
      </c>
      <c r="H903" s="23">
        <v>2572.7399999999998</v>
      </c>
      <c r="I903" s="116">
        <v>-0.68253968300000001</v>
      </c>
      <c r="J903" s="116">
        <v>-0.66666666699999999</v>
      </c>
      <c r="K903" s="116">
        <v>-4.7619047999999997E-2</v>
      </c>
      <c r="L903" s="116">
        <v>0</v>
      </c>
      <c r="M903" s="116">
        <v>0</v>
      </c>
      <c r="N903" s="116">
        <v>0</v>
      </c>
      <c r="O903" s="24">
        <v>0</v>
      </c>
      <c r="P903" s="24">
        <v>0</v>
      </c>
      <c r="Q903" s="24">
        <v>1.5913482000000001E-7</v>
      </c>
      <c r="R903" s="24">
        <v>3.8373301000000002E-7</v>
      </c>
    </row>
    <row r="904" spans="1:18" ht="22.5" x14ac:dyDescent="0.2">
      <c r="A904" s="13" t="s">
        <v>845</v>
      </c>
      <c r="B904" s="11" t="str">
        <f>VLOOKUP(A904,[2]Feuil1!$A$4:$B$2591,2,FALSE)</f>
        <v>Autres affections digestives, âge inférieur à 18 ans, très courte durée</v>
      </c>
      <c r="C904" s="22">
        <v>663</v>
      </c>
      <c r="D904" s="23">
        <v>175043.26759999999</v>
      </c>
      <c r="E904" s="22">
        <v>678</v>
      </c>
      <c r="F904" s="23">
        <v>179481.02119999999</v>
      </c>
      <c r="G904" s="22">
        <v>628</v>
      </c>
      <c r="H904" s="23">
        <v>166418.954</v>
      </c>
      <c r="I904" s="116">
        <v>2.53523238E-2</v>
      </c>
      <c r="J904" s="116">
        <v>2.2624434400000001E-2</v>
      </c>
      <c r="K904" s="116">
        <v>2.6675379000000001E-3</v>
      </c>
      <c r="L904" s="116">
        <v>-7.2776871000000007E-2</v>
      </c>
      <c r="M904" s="116">
        <v>-7.3746312999999994E-2</v>
      </c>
      <c r="N904" s="116">
        <v>1.0466261E-3</v>
      </c>
      <c r="O904" s="24">
        <v>1.7894849999999999E-3</v>
      </c>
      <c r="P904" s="24">
        <v>-7.8923700000000003E-4</v>
      </c>
      <c r="Q904" s="24">
        <v>9.9936699999999995E-5</v>
      </c>
      <c r="R904" s="24">
        <v>2.4822000000000001E-5</v>
      </c>
    </row>
    <row r="905" spans="1:18" ht="22.5" x14ac:dyDescent="0.2">
      <c r="A905" s="13" t="s">
        <v>846</v>
      </c>
      <c r="B905" s="11" t="str">
        <f>VLOOKUP(A905,[2]Feuil1!$A$4:$B$2591,2,FALSE)</f>
        <v>Autres affections digestives, âge supérieur à 17 ans, niveau 1</v>
      </c>
      <c r="C905" s="22">
        <v>6738</v>
      </c>
      <c r="D905" s="23">
        <v>4602159.7242999999</v>
      </c>
      <c r="E905" s="22">
        <v>6198</v>
      </c>
      <c r="F905" s="23">
        <v>4245063.6090000002</v>
      </c>
      <c r="G905" s="22">
        <v>5558</v>
      </c>
      <c r="H905" s="23">
        <v>3795693.949</v>
      </c>
      <c r="I905" s="116">
        <v>-7.7593159999999994E-2</v>
      </c>
      <c r="J905" s="116">
        <v>-8.0142476000000004E-2</v>
      </c>
      <c r="K905" s="116">
        <v>2.7714243999999999E-3</v>
      </c>
      <c r="L905" s="116">
        <v>-0.105856991</v>
      </c>
      <c r="M905" s="116">
        <v>-0.103259116</v>
      </c>
      <c r="N905" s="116">
        <v>-2.8970189999999998E-3</v>
      </c>
      <c r="O905" s="24">
        <v>2.2905407799999999E-2</v>
      </c>
      <c r="P905" s="24">
        <v>-2.7151851000000001E-2</v>
      </c>
      <c r="Q905" s="24">
        <v>8.8447129999999995E-4</v>
      </c>
      <c r="R905" s="24">
        <v>5.6614079999999997E-4</v>
      </c>
    </row>
    <row r="906" spans="1:18" ht="22.5" x14ac:dyDescent="0.2">
      <c r="A906" s="13" t="s">
        <v>847</v>
      </c>
      <c r="B906" s="11" t="str">
        <f>VLOOKUP(A906,[2]Feuil1!$A$4:$B$2591,2,FALSE)</f>
        <v>Autres affections digestives, âge supérieur à 17 ans, niveau 2</v>
      </c>
      <c r="C906" s="22">
        <v>2465</v>
      </c>
      <c r="D906" s="23">
        <v>4672565.8011999996</v>
      </c>
      <c r="E906" s="22">
        <v>2471</v>
      </c>
      <c r="F906" s="23">
        <v>4664261.6352000004</v>
      </c>
      <c r="G906" s="22">
        <v>2356</v>
      </c>
      <c r="H906" s="23">
        <v>4450608.8883999996</v>
      </c>
      <c r="I906" s="116">
        <v>-1.7772179999999999E-3</v>
      </c>
      <c r="J906" s="116">
        <v>2.4340770999999998E-3</v>
      </c>
      <c r="K906" s="116">
        <v>-4.201069E-3</v>
      </c>
      <c r="L906" s="116">
        <v>-4.5806338000000002E-2</v>
      </c>
      <c r="M906" s="116">
        <v>-4.6539862000000001E-2</v>
      </c>
      <c r="N906" s="116">
        <v>7.6932849999999996E-4</v>
      </c>
      <c r="O906" s="24">
        <v>4.1158154999999998E-3</v>
      </c>
      <c r="P906" s="24">
        <v>-1.2909344E-2</v>
      </c>
      <c r="Q906" s="24">
        <v>3.749216E-4</v>
      </c>
      <c r="R906" s="24">
        <v>6.638236E-4</v>
      </c>
    </row>
    <row r="907" spans="1:18" ht="22.5" x14ac:dyDescent="0.2">
      <c r="A907" s="13" t="s">
        <v>848</v>
      </c>
      <c r="B907" s="11" t="str">
        <f>VLOOKUP(A907,[2]Feuil1!$A$4:$B$2591,2,FALSE)</f>
        <v>Autres affections digestives, âge supérieur à 17 ans, niveau 3</v>
      </c>
      <c r="C907" s="22">
        <v>964</v>
      </c>
      <c r="D907" s="23">
        <v>2535804.0872999998</v>
      </c>
      <c r="E907" s="22">
        <v>1006</v>
      </c>
      <c r="F907" s="23">
        <v>2644838.2631000001</v>
      </c>
      <c r="G907" s="22">
        <v>1117</v>
      </c>
      <c r="H907" s="23">
        <v>2926693.7337000002</v>
      </c>
      <c r="I907" s="116">
        <v>4.29978705E-2</v>
      </c>
      <c r="J907" s="116">
        <v>4.3568464699999997E-2</v>
      </c>
      <c r="K907" s="116">
        <v>-5.4677199999999995E-4</v>
      </c>
      <c r="L907" s="116">
        <v>0.106568131</v>
      </c>
      <c r="M907" s="116">
        <v>0.1103379722</v>
      </c>
      <c r="N907" s="116">
        <v>-3.3952190000000001E-3</v>
      </c>
      <c r="O907" s="24">
        <v>-3.9726570000000001E-3</v>
      </c>
      <c r="P907" s="24">
        <v>1.7030294800000002E-2</v>
      </c>
      <c r="Q907" s="24">
        <v>1.7775359999999999E-4</v>
      </c>
      <c r="R907" s="24">
        <v>4.3652639999999999E-4</v>
      </c>
    </row>
    <row r="908" spans="1:18" ht="22.5" x14ac:dyDescent="0.2">
      <c r="A908" s="13" t="s">
        <v>849</v>
      </c>
      <c r="B908" s="11" t="str">
        <f>VLOOKUP(A908,[2]Feuil1!$A$4:$B$2591,2,FALSE)</f>
        <v>Autres affections digestives, âge supérieur à 17 ans, niveau 4</v>
      </c>
      <c r="C908" s="22">
        <v>310</v>
      </c>
      <c r="D908" s="23">
        <v>1319572.7781</v>
      </c>
      <c r="E908" s="22">
        <v>307</v>
      </c>
      <c r="F908" s="23">
        <v>1318857.6098</v>
      </c>
      <c r="G908" s="22">
        <v>350</v>
      </c>
      <c r="H908" s="23">
        <v>1471352.798</v>
      </c>
      <c r="I908" s="116">
        <v>-5.4197000000000002E-4</v>
      </c>
      <c r="J908" s="116">
        <v>-9.6774189999999996E-3</v>
      </c>
      <c r="K908" s="116">
        <v>9.2247213000000005E-3</v>
      </c>
      <c r="L908" s="116">
        <v>0.1156267265</v>
      </c>
      <c r="M908" s="116">
        <v>0.1400651466</v>
      </c>
      <c r="N908" s="116">
        <v>-2.1435986000000001E-2</v>
      </c>
      <c r="O908" s="24">
        <v>-1.5389570000000001E-3</v>
      </c>
      <c r="P908" s="24">
        <v>9.2140769999999993E-3</v>
      </c>
      <c r="Q908" s="24">
        <v>5.5697199999999999E-5</v>
      </c>
      <c r="R908" s="24">
        <v>2.1945729999999999E-4</v>
      </c>
    </row>
    <row r="909" spans="1:18" ht="22.5" x14ac:dyDescent="0.2">
      <c r="A909" s="13" t="s">
        <v>850</v>
      </c>
      <c r="B909" s="11" t="str">
        <f>VLOOKUP(A909,[2]Feuil1!$A$4:$B$2591,2,FALSE)</f>
        <v>Autres affections digestives, âge supérieur à 17 ans, très courte durée</v>
      </c>
      <c r="C909" s="22">
        <v>4604</v>
      </c>
      <c r="D909" s="23">
        <v>1499428.8588</v>
      </c>
      <c r="E909" s="22">
        <v>4304</v>
      </c>
      <c r="F909" s="23">
        <v>1401871.2668999999</v>
      </c>
      <c r="G909" s="22">
        <v>4166</v>
      </c>
      <c r="H909" s="23">
        <v>1357066.9845</v>
      </c>
      <c r="I909" s="116">
        <v>-6.5063168000000005E-2</v>
      </c>
      <c r="J909" s="116">
        <v>-6.516073E-2</v>
      </c>
      <c r="K909" s="116">
        <v>1.04362E-4</v>
      </c>
      <c r="L909" s="116">
        <v>-3.1960339999999997E-2</v>
      </c>
      <c r="M909" s="116">
        <v>-3.2063197000000002E-2</v>
      </c>
      <c r="N909" s="116">
        <v>1.062641E-4</v>
      </c>
      <c r="O909" s="24">
        <v>4.9389786000000003E-3</v>
      </c>
      <c r="P909" s="24">
        <v>-2.7071679999999998E-3</v>
      </c>
      <c r="Q909" s="24">
        <v>6.629556E-4</v>
      </c>
      <c r="R909" s="24">
        <v>2.0241120000000001E-4</v>
      </c>
    </row>
    <row r="910" spans="1:18" ht="22.5" x14ac:dyDescent="0.2">
      <c r="A910" s="13" t="s">
        <v>851</v>
      </c>
      <c r="B910" s="11" t="str">
        <f>VLOOKUP(A910,[2]Feuil1!$A$4:$B$2591,2,FALSE)</f>
        <v>Ulcères gastroduodénaux compliqués, niveau 1</v>
      </c>
      <c r="C910" s="22">
        <v>57</v>
      </c>
      <c r="D910" s="23">
        <v>44567.406600000002</v>
      </c>
      <c r="E910" s="22">
        <v>55</v>
      </c>
      <c r="F910" s="23">
        <v>41711.337200000002</v>
      </c>
      <c r="G910" s="22">
        <v>53</v>
      </c>
      <c r="H910" s="23">
        <v>43741.158799999997</v>
      </c>
      <c r="I910" s="116">
        <v>-6.4084263000000002E-2</v>
      </c>
      <c r="J910" s="116">
        <v>-3.5087719000000003E-2</v>
      </c>
      <c r="K910" s="116">
        <v>-3.0050963E-2</v>
      </c>
      <c r="L910" s="116">
        <v>4.8663546600000003E-2</v>
      </c>
      <c r="M910" s="116">
        <v>-3.6363635999999998E-2</v>
      </c>
      <c r="N910" s="116">
        <v>8.8235755900000004E-2</v>
      </c>
      <c r="O910" s="24">
        <v>7.1579400000000001E-5</v>
      </c>
      <c r="P910" s="24">
        <v>1.226461E-4</v>
      </c>
      <c r="Q910" s="24">
        <v>8.4341452000000008E-6</v>
      </c>
      <c r="R910" s="24">
        <v>6.5241442000000002E-6</v>
      </c>
    </row>
    <row r="911" spans="1:18" ht="22.5" x14ac:dyDescent="0.2">
      <c r="A911" s="13" t="s">
        <v>852</v>
      </c>
      <c r="B911" s="11" t="str">
        <f>VLOOKUP(A911,[2]Feuil1!$A$4:$B$2591,2,FALSE)</f>
        <v>Ulcères gastroduodénaux compliqués, niveau 2</v>
      </c>
      <c r="C911" s="22">
        <v>49</v>
      </c>
      <c r="D911" s="23">
        <v>81255.125100000005</v>
      </c>
      <c r="E911" s="22">
        <v>43</v>
      </c>
      <c r="F911" s="23">
        <v>73308.104399999997</v>
      </c>
      <c r="G911" s="22">
        <v>59</v>
      </c>
      <c r="H911" s="23">
        <v>97643.705100000006</v>
      </c>
      <c r="I911" s="116">
        <v>-9.7803316000000001E-2</v>
      </c>
      <c r="J911" s="116">
        <v>-0.12244898</v>
      </c>
      <c r="K911" s="116">
        <v>2.8084593099999999E-2</v>
      </c>
      <c r="L911" s="116">
        <v>0.33196330610000002</v>
      </c>
      <c r="M911" s="116">
        <v>0.37209302329999999</v>
      </c>
      <c r="N911" s="116">
        <v>-2.9247082000000001E-2</v>
      </c>
      <c r="O911" s="24">
        <v>-5.7263500000000005E-4</v>
      </c>
      <c r="P911" s="24">
        <v>1.4704077E-3</v>
      </c>
      <c r="Q911" s="24">
        <v>9.3889541000000002E-6</v>
      </c>
      <c r="R911" s="24">
        <v>1.45639E-5</v>
      </c>
    </row>
    <row r="912" spans="1:18" ht="22.5" x14ac:dyDescent="0.2">
      <c r="A912" s="13" t="s">
        <v>853</v>
      </c>
      <c r="B912" s="11" t="str">
        <f>VLOOKUP(A912,[2]Feuil1!$A$4:$B$2591,2,FALSE)</f>
        <v>Ulcères gastroduodénaux compliqués, niveau 3</v>
      </c>
      <c r="C912" s="22">
        <v>7</v>
      </c>
      <c r="D912" s="23">
        <v>18518.592400000001</v>
      </c>
      <c r="E912" s="22">
        <v>22</v>
      </c>
      <c r="F912" s="23">
        <v>58541.802000000003</v>
      </c>
      <c r="G912" s="22">
        <v>9</v>
      </c>
      <c r="H912" s="23">
        <v>23757.232400000001</v>
      </c>
      <c r="I912" s="116">
        <v>2.1612446958999998</v>
      </c>
      <c r="J912" s="116">
        <v>2.1428571429000001</v>
      </c>
      <c r="K912" s="116">
        <v>5.8505850999999998E-3</v>
      </c>
      <c r="L912" s="116">
        <v>-0.59418344499999998</v>
      </c>
      <c r="M912" s="116">
        <v>-0.590909091</v>
      </c>
      <c r="N912" s="116">
        <v>-8.0039770000000007E-3</v>
      </c>
      <c r="O912" s="24">
        <v>4.6526610000000002E-4</v>
      </c>
      <c r="P912" s="24">
        <v>-2.1017560000000002E-3</v>
      </c>
      <c r="Q912" s="24">
        <v>1.4322133E-6</v>
      </c>
      <c r="R912" s="24">
        <v>3.5434729E-6</v>
      </c>
    </row>
    <row r="913" spans="1:18" ht="22.5" x14ac:dyDescent="0.2">
      <c r="A913" s="13" t="s">
        <v>854</v>
      </c>
      <c r="B913" s="11" t="str">
        <f>VLOOKUP(A913,[2]Feuil1!$A$4:$B$2591,2,FALSE)</f>
        <v>Ulcères gastroduodénaux compliqués, niveau 4</v>
      </c>
      <c r="C913" s="22">
        <v>5</v>
      </c>
      <c r="D913" s="23">
        <v>15708.05</v>
      </c>
      <c r="E913" s="22">
        <v>1</v>
      </c>
      <c r="F913" s="23">
        <v>3141.61</v>
      </c>
      <c r="G913" s="22">
        <v>2</v>
      </c>
      <c r="H913" s="23">
        <v>6503.1327000000001</v>
      </c>
      <c r="I913" s="116">
        <v>-0.8</v>
      </c>
      <c r="J913" s="116">
        <v>-0.8</v>
      </c>
      <c r="K913" s="116">
        <v>0</v>
      </c>
      <c r="L913" s="116">
        <v>1.07</v>
      </c>
      <c r="M913" s="116">
        <v>1</v>
      </c>
      <c r="N913" s="116">
        <v>3.5000000000000003E-2</v>
      </c>
      <c r="O913" s="24">
        <v>-3.5790000000000001E-5</v>
      </c>
      <c r="P913" s="24">
        <v>2.0311020000000001E-4</v>
      </c>
      <c r="Q913" s="24">
        <v>3.1826962999999999E-7</v>
      </c>
      <c r="R913" s="24">
        <v>9.6996458999999991E-7</v>
      </c>
    </row>
    <row r="914" spans="1:18" ht="22.5" x14ac:dyDescent="0.2">
      <c r="A914" s="13" t="s">
        <v>855</v>
      </c>
      <c r="B914" s="11" t="str">
        <f>VLOOKUP(A914,[2]Feuil1!$A$4:$B$2591,2,FALSE)</f>
        <v>Ulcères gastroduodénaux non compliqués, niveau 1</v>
      </c>
      <c r="C914" s="22">
        <v>1230</v>
      </c>
      <c r="D914" s="23">
        <v>977714.3726</v>
      </c>
      <c r="E914" s="22">
        <v>1051</v>
      </c>
      <c r="F914" s="23">
        <v>828608.03599999996</v>
      </c>
      <c r="G914" s="22">
        <v>904</v>
      </c>
      <c r="H914" s="23">
        <v>714302.84109999996</v>
      </c>
      <c r="I914" s="116">
        <v>-0.152505006</v>
      </c>
      <c r="J914" s="116">
        <v>-0.145528455</v>
      </c>
      <c r="K914" s="116">
        <v>-8.1647549999999992E-3</v>
      </c>
      <c r="L914" s="116">
        <v>-0.137948451</v>
      </c>
      <c r="M914" s="116">
        <v>-0.13986679399999999</v>
      </c>
      <c r="N914" s="116">
        <v>2.2302856E-3</v>
      </c>
      <c r="O914" s="24">
        <v>5.2610859000000003E-3</v>
      </c>
      <c r="P914" s="24">
        <v>-6.9065580000000001E-3</v>
      </c>
      <c r="Q914" s="24">
        <v>1.4385790000000001E-4</v>
      </c>
      <c r="R914" s="24">
        <v>1.065407E-4</v>
      </c>
    </row>
    <row r="915" spans="1:18" ht="22.5" x14ac:dyDescent="0.2">
      <c r="A915" s="13" t="s">
        <v>856</v>
      </c>
      <c r="B915" s="11" t="str">
        <f>VLOOKUP(A915,[2]Feuil1!$A$4:$B$2591,2,FALSE)</f>
        <v>Ulcères gastroduodénaux non compliqués, niveau 2</v>
      </c>
      <c r="C915" s="22">
        <v>630</v>
      </c>
      <c r="D915" s="23">
        <v>1021205.6872</v>
      </c>
      <c r="E915" s="22">
        <v>631</v>
      </c>
      <c r="F915" s="23">
        <v>1023707.5296</v>
      </c>
      <c r="G915" s="22">
        <v>578</v>
      </c>
      <c r="H915" s="23">
        <v>934039.60320000001</v>
      </c>
      <c r="I915" s="116">
        <v>2.4498908E-3</v>
      </c>
      <c r="J915" s="116">
        <v>1.5873015999999999E-3</v>
      </c>
      <c r="K915" s="116">
        <v>8.6122219999999999E-4</v>
      </c>
      <c r="L915" s="116">
        <v>-8.7591351999999997E-2</v>
      </c>
      <c r="M915" s="116">
        <v>-8.3993660999999997E-2</v>
      </c>
      <c r="N915" s="116">
        <v>-3.9275830000000001E-3</v>
      </c>
      <c r="O915" s="24">
        <v>1.8968540999999999E-3</v>
      </c>
      <c r="P915" s="24">
        <v>-5.4179229999999998E-3</v>
      </c>
      <c r="Q915" s="24">
        <v>9.1979900000000003E-5</v>
      </c>
      <c r="R915" s="24">
        <v>1.393152E-4</v>
      </c>
    </row>
    <row r="916" spans="1:18" ht="22.5" x14ac:dyDescent="0.2">
      <c r="A916" s="13" t="s">
        <v>857</v>
      </c>
      <c r="B916" s="11" t="str">
        <f>VLOOKUP(A916,[2]Feuil1!$A$4:$B$2591,2,FALSE)</f>
        <v>Ulcères gastroduodénaux non compliqués, niveau 3</v>
      </c>
      <c r="C916" s="22">
        <v>89</v>
      </c>
      <c r="D916" s="23">
        <v>173785.13</v>
      </c>
      <c r="E916" s="22">
        <v>129</v>
      </c>
      <c r="F916" s="23">
        <v>250124.15</v>
      </c>
      <c r="G916" s="22">
        <v>118</v>
      </c>
      <c r="H916" s="23">
        <v>227357.16990000001</v>
      </c>
      <c r="I916" s="116">
        <v>0.43927245100000001</v>
      </c>
      <c r="J916" s="116">
        <v>0.44943820220000003</v>
      </c>
      <c r="K916" s="116">
        <v>-7.0135800000000002E-3</v>
      </c>
      <c r="L916" s="116">
        <v>-9.1022719000000002E-2</v>
      </c>
      <c r="M916" s="116">
        <v>-8.5271317999999999E-2</v>
      </c>
      <c r="N916" s="116">
        <v>-6.2875479999999996E-3</v>
      </c>
      <c r="O916" s="24">
        <v>3.9368669999999999E-4</v>
      </c>
      <c r="P916" s="24">
        <v>-1.3756280000000001E-3</v>
      </c>
      <c r="Q916" s="24">
        <v>1.8777899999999999E-5</v>
      </c>
      <c r="R916" s="24">
        <v>3.3911100000000001E-5</v>
      </c>
    </row>
    <row r="917" spans="1:18" ht="22.5" x14ac:dyDescent="0.2">
      <c r="A917" s="13" t="s">
        <v>858</v>
      </c>
      <c r="B917" s="11" t="str">
        <f>VLOOKUP(A917,[2]Feuil1!$A$4:$B$2591,2,FALSE)</f>
        <v>Ulcères gastroduodénaux non compliqués, niveau 4</v>
      </c>
      <c r="C917" s="22">
        <v>22</v>
      </c>
      <c r="D917" s="23">
        <v>68323.878400000001</v>
      </c>
      <c r="E917" s="22">
        <v>28</v>
      </c>
      <c r="F917" s="23">
        <v>85586.883199999997</v>
      </c>
      <c r="G917" s="22">
        <v>27</v>
      </c>
      <c r="H917" s="23">
        <v>82977.712</v>
      </c>
      <c r="I917" s="116">
        <v>0.25266429839999999</v>
      </c>
      <c r="J917" s="116">
        <v>0.27272727270000002</v>
      </c>
      <c r="K917" s="116">
        <v>-1.5763765999999999E-2</v>
      </c>
      <c r="L917" s="116">
        <v>-3.0485643E-2</v>
      </c>
      <c r="M917" s="116">
        <v>-3.5714285999999998E-2</v>
      </c>
      <c r="N917" s="116">
        <v>5.4222957000000004E-3</v>
      </c>
      <c r="O917" s="24">
        <v>3.5789700000000001E-5</v>
      </c>
      <c r="P917" s="24">
        <v>-1.5765199999999999E-4</v>
      </c>
      <c r="Q917" s="24">
        <v>4.2966399999999999E-6</v>
      </c>
      <c r="R917" s="24">
        <v>1.2376400000000001E-5</v>
      </c>
    </row>
    <row r="918" spans="1:18" ht="22.5" x14ac:dyDescent="0.2">
      <c r="A918" s="13" t="s">
        <v>859</v>
      </c>
      <c r="B918" s="11" t="str">
        <f>VLOOKUP(A918,[2]Feuil1!$A$4:$B$2591,2,FALSE)</f>
        <v>Ulcères gastroduodénaux non compliqués, très courte durée</v>
      </c>
      <c r="C918" s="22">
        <v>683</v>
      </c>
      <c r="D918" s="23">
        <v>277015.6949</v>
      </c>
      <c r="E918" s="22">
        <v>640</v>
      </c>
      <c r="F918" s="23">
        <v>258964.32389999999</v>
      </c>
      <c r="G918" s="22">
        <v>559</v>
      </c>
      <c r="H918" s="23">
        <v>225826.9044</v>
      </c>
      <c r="I918" s="116">
        <v>-6.5163711999999999E-2</v>
      </c>
      <c r="J918" s="116">
        <v>-6.2957540000000006E-2</v>
      </c>
      <c r="K918" s="116">
        <v>-2.3543990000000001E-3</v>
      </c>
      <c r="L918" s="116">
        <v>-0.12796133100000001</v>
      </c>
      <c r="M918" s="116">
        <v>-0.12656249999999999</v>
      </c>
      <c r="N918" s="116">
        <v>-1.601524E-3</v>
      </c>
      <c r="O918" s="24">
        <v>2.8989657000000001E-3</v>
      </c>
      <c r="P918" s="24">
        <v>-2.0022320000000001E-3</v>
      </c>
      <c r="Q918" s="24">
        <v>8.8956399999999994E-5</v>
      </c>
      <c r="R918" s="24">
        <v>3.3682900000000002E-5</v>
      </c>
    </row>
    <row r="919" spans="1:18" x14ac:dyDescent="0.2">
      <c r="A919" s="13" t="s">
        <v>860</v>
      </c>
      <c r="B919" s="11" t="str">
        <f>VLOOKUP(A919,[2]Feuil1!$A$4:$B$2591,2,FALSE)</f>
        <v>Douleurs abdominales, niveau 1</v>
      </c>
      <c r="C919" s="22">
        <v>7084</v>
      </c>
      <c r="D919" s="23">
        <v>4592229.0212000003</v>
      </c>
      <c r="E919" s="22">
        <v>6743</v>
      </c>
      <c r="F919" s="23">
        <v>4362294.0245000003</v>
      </c>
      <c r="G919" s="22">
        <v>5819</v>
      </c>
      <c r="H919" s="23">
        <v>3774583.08</v>
      </c>
      <c r="I919" s="116">
        <v>-5.0070455E-2</v>
      </c>
      <c r="J919" s="116">
        <v>-4.8136645999999998E-2</v>
      </c>
      <c r="K919" s="116">
        <v>-2.0316039999999998E-3</v>
      </c>
      <c r="L919" s="116">
        <v>-0.13472520199999999</v>
      </c>
      <c r="M919" s="116">
        <v>-0.13703099499999999</v>
      </c>
      <c r="N919" s="116">
        <v>2.6719301999999999E-3</v>
      </c>
      <c r="O919" s="24">
        <v>3.3069682500000003E-2</v>
      </c>
      <c r="P919" s="24">
        <v>-3.5510720000000003E-2</v>
      </c>
      <c r="Q919" s="24">
        <v>9.2600549999999999E-4</v>
      </c>
      <c r="R919" s="24">
        <v>5.6299200000000001E-4</v>
      </c>
    </row>
    <row r="920" spans="1:18" x14ac:dyDescent="0.2">
      <c r="A920" s="13" t="s">
        <v>861</v>
      </c>
      <c r="B920" s="11" t="str">
        <f>VLOOKUP(A920,[2]Feuil1!$A$4:$B$2591,2,FALSE)</f>
        <v>Douleurs abdominales, niveau 2</v>
      </c>
      <c r="C920" s="22">
        <v>2293</v>
      </c>
      <c r="D920" s="23">
        <v>2650809.3250000002</v>
      </c>
      <c r="E920" s="22">
        <v>2251</v>
      </c>
      <c r="F920" s="23">
        <v>2612982.1206999999</v>
      </c>
      <c r="G920" s="22">
        <v>2097</v>
      </c>
      <c r="H920" s="23">
        <v>2447289.2184000001</v>
      </c>
      <c r="I920" s="116">
        <v>-1.4270059E-2</v>
      </c>
      <c r="J920" s="116">
        <v>-1.8316616000000001E-2</v>
      </c>
      <c r="K920" s="116">
        <v>4.1220594000000001E-3</v>
      </c>
      <c r="L920" s="116">
        <v>-6.3411417999999997E-2</v>
      </c>
      <c r="M920" s="116">
        <v>-6.8414037999999996E-2</v>
      </c>
      <c r="N920" s="116">
        <v>5.3700034999999997E-3</v>
      </c>
      <c r="O920" s="24">
        <v>5.5116137999999997E-3</v>
      </c>
      <c r="P920" s="24">
        <v>-1.001151E-2</v>
      </c>
      <c r="Q920" s="24">
        <v>3.3370570000000003E-4</v>
      </c>
      <c r="R920" s="24">
        <v>3.6502159999999997E-4</v>
      </c>
    </row>
    <row r="921" spans="1:18" x14ac:dyDescent="0.2">
      <c r="A921" s="13" t="s">
        <v>862</v>
      </c>
      <c r="B921" s="11" t="str">
        <f>VLOOKUP(A921,[2]Feuil1!$A$4:$B$2591,2,FALSE)</f>
        <v>Douleurs abdominales, niveau 3</v>
      </c>
      <c r="C921" s="22">
        <v>928</v>
      </c>
      <c r="D921" s="23">
        <v>1614397.4395999999</v>
      </c>
      <c r="E921" s="22">
        <v>1021</v>
      </c>
      <c r="F921" s="23">
        <v>1765017.6518999999</v>
      </c>
      <c r="G921" s="22">
        <v>934</v>
      </c>
      <c r="H921" s="23">
        <v>1628866.7524999999</v>
      </c>
      <c r="I921" s="116">
        <v>9.3298099100000004E-2</v>
      </c>
      <c r="J921" s="116">
        <v>0.10021551720000001</v>
      </c>
      <c r="K921" s="116">
        <v>-6.2873299999999998E-3</v>
      </c>
      <c r="L921" s="116">
        <v>-7.7138548000000001E-2</v>
      </c>
      <c r="M921" s="116">
        <v>-8.5210577999999995E-2</v>
      </c>
      <c r="N921" s="116">
        <v>8.8239210000000002E-3</v>
      </c>
      <c r="O921" s="24">
        <v>3.1137039000000001E-3</v>
      </c>
      <c r="P921" s="24">
        <v>-8.2265210000000005E-3</v>
      </c>
      <c r="Q921" s="24">
        <v>1.4863189999999999E-4</v>
      </c>
      <c r="R921" s="24">
        <v>2.4295109999999999E-4</v>
      </c>
    </row>
    <row r="922" spans="1:18" x14ac:dyDescent="0.2">
      <c r="A922" s="13" t="s">
        <v>863</v>
      </c>
      <c r="B922" s="11" t="str">
        <f>VLOOKUP(A922,[2]Feuil1!$A$4:$B$2591,2,FALSE)</f>
        <v>Douleurs abdominales, niveau 4</v>
      </c>
      <c r="C922" s="22">
        <v>47</v>
      </c>
      <c r="D922" s="23">
        <v>122050.4062</v>
      </c>
      <c r="E922" s="22">
        <v>49</v>
      </c>
      <c r="F922" s="23">
        <v>127563.0248</v>
      </c>
      <c r="G922" s="22">
        <v>50</v>
      </c>
      <c r="H922" s="23">
        <v>132405.886</v>
      </c>
      <c r="I922" s="116">
        <v>4.5166736999999998E-2</v>
      </c>
      <c r="J922" s="116">
        <v>4.2553191499999997E-2</v>
      </c>
      <c r="K922" s="116">
        <v>2.5068702000000001E-3</v>
      </c>
      <c r="L922" s="116">
        <v>3.7964458800000003E-2</v>
      </c>
      <c r="M922" s="116">
        <v>2.0408163300000001E-2</v>
      </c>
      <c r="N922" s="116">
        <v>1.72051696E-2</v>
      </c>
      <c r="O922" s="24">
        <v>-3.5790000000000001E-5</v>
      </c>
      <c r="P922" s="24">
        <v>2.9261579999999998E-4</v>
      </c>
      <c r="Q922" s="24">
        <v>7.9567408000000002E-6</v>
      </c>
      <c r="R922" s="24">
        <v>1.97488E-5</v>
      </c>
    </row>
    <row r="923" spans="1:18" x14ac:dyDescent="0.2">
      <c r="A923" s="13" t="s">
        <v>864</v>
      </c>
      <c r="B923" s="11" t="str">
        <f>VLOOKUP(A923,[2]Feuil1!$A$4:$B$2591,2,FALSE)</f>
        <v>Douleurs abdominales, très courte durée</v>
      </c>
      <c r="C923" s="22">
        <v>18458</v>
      </c>
      <c r="D923" s="23">
        <v>5817412.9057999998</v>
      </c>
      <c r="E923" s="22">
        <v>18112</v>
      </c>
      <c r="F923" s="23">
        <v>5720975.5365000004</v>
      </c>
      <c r="G923" s="22">
        <v>18962</v>
      </c>
      <c r="H923" s="23">
        <v>5983284.7017000001</v>
      </c>
      <c r="I923" s="116">
        <v>-1.6577364000000001E-2</v>
      </c>
      <c r="J923" s="116">
        <v>-1.874526E-2</v>
      </c>
      <c r="K923" s="116">
        <v>2.2093098999999999E-3</v>
      </c>
      <c r="L923" s="116">
        <v>4.5850426E-2</v>
      </c>
      <c r="M923" s="116">
        <v>4.6930211999999999E-2</v>
      </c>
      <c r="N923" s="116">
        <v>-1.0313830000000001E-3</v>
      </c>
      <c r="O923" s="24">
        <v>-3.0421245E-2</v>
      </c>
      <c r="P923" s="24">
        <v>1.5849266300000001E-2</v>
      </c>
      <c r="Q923" s="24">
        <v>3.0175143999999999E-3</v>
      </c>
      <c r="R923" s="24">
        <v>8.9242749999999995E-4</v>
      </c>
    </row>
    <row r="924" spans="1:18" ht="22.5" x14ac:dyDescent="0.2">
      <c r="A924" s="13" t="s">
        <v>865</v>
      </c>
      <c r="B924" s="11" t="str">
        <f>VLOOKUP(A924,[2]Feuil1!$A$4:$B$2591,2,FALSE)</f>
        <v>Tumeurs malignes de l'oesophage et de l'estomac, niveau 1</v>
      </c>
      <c r="C924" s="22">
        <v>1051</v>
      </c>
      <c r="D924" s="23">
        <v>1180763.4487000001</v>
      </c>
      <c r="E924" s="22">
        <v>850</v>
      </c>
      <c r="F924" s="23">
        <v>946672.1666</v>
      </c>
      <c r="G924" s="22">
        <v>828</v>
      </c>
      <c r="H924" s="23">
        <v>918017.23990000004</v>
      </c>
      <c r="I924" s="116">
        <v>-0.19825417400000001</v>
      </c>
      <c r="J924" s="116">
        <v>-0.19124643199999999</v>
      </c>
      <c r="K924" s="116">
        <v>-8.6648669999999997E-3</v>
      </c>
      <c r="L924" s="116">
        <v>-3.0269113E-2</v>
      </c>
      <c r="M924" s="116">
        <v>-2.5882353E-2</v>
      </c>
      <c r="N924" s="116">
        <v>-4.5033160000000003E-3</v>
      </c>
      <c r="O924" s="24">
        <v>7.8737339999999999E-4</v>
      </c>
      <c r="P924" s="24">
        <v>-1.73139E-3</v>
      </c>
      <c r="Q924" s="24">
        <v>1.3176360000000001E-4</v>
      </c>
      <c r="R924" s="24">
        <v>1.3692540000000001E-4</v>
      </c>
    </row>
    <row r="925" spans="1:18" ht="22.5" x14ac:dyDescent="0.2">
      <c r="A925" s="13" t="s">
        <v>866</v>
      </c>
      <c r="B925" s="11" t="str">
        <f>VLOOKUP(A925,[2]Feuil1!$A$4:$B$2591,2,FALSE)</f>
        <v>Tumeurs malignes de l'oesophage et de l'estomac, niveau 2</v>
      </c>
      <c r="C925" s="22">
        <v>729</v>
      </c>
      <c r="D925" s="23">
        <v>2102778.3944000001</v>
      </c>
      <c r="E925" s="22">
        <v>688</v>
      </c>
      <c r="F925" s="23">
        <v>1978231.9942000001</v>
      </c>
      <c r="G925" s="22">
        <v>664</v>
      </c>
      <c r="H925" s="23">
        <v>1914958.2557000001</v>
      </c>
      <c r="I925" s="116">
        <v>-5.9229445999999998E-2</v>
      </c>
      <c r="J925" s="116">
        <v>-5.6241426999999997E-2</v>
      </c>
      <c r="K925" s="116">
        <v>-3.1660849999999999E-3</v>
      </c>
      <c r="L925" s="116">
        <v>-3.1984994000000003E-2</v>
      </c>
      <c r="M925" s="116">
        <v>-3.4883720999999999E-2</v>
      </c>
      <c r="N925" s="116">
        <v>3.0035002000000002E-3</v>
      </c>
      <c r="O925" s="24">
        <v>8.5895280000000001E-4</v>
      </c>
      <c r="P925" s="24">
        <v>-3.823131E-3</v>
      </c>
      <c r="Q925" s="24">
        <v>1.0566550000000001E-4</v>
      </c>
      <c r="R925" s="24">
        <v>2.8562260000000001E-4</v>
      </c>
    </row>
    <row r="926" spans="1:18" ht="22.5" x14ac:dyDescent="0.2">
      <c r="A926" s="13" t="s">
        <v>867</v>
      </c>
      <c r="B926" s="11" t="str">
        <f>VLOOKUP(A926,[2]Feuil1!$A$4:$B$2591,2,FALSE)</f>
        <v>Tumeurs malignes de l'oesophage et de l'estomac, niveau 3</v>
      </c>
      <c r="C926" s="22">
        <v>478</v>
      </c>
      <c r="D926" s="23">
        <v>1652942.7751</v>
      </c>
      <c r="E926" s="22">
        <v>545</v>
      </c>
      <c r="F926" s="23">
        <v>1864638.3128</v>
      </c>
      <c r="G926" s="22">
        <v>567</v>
      </c>
      <c r="H926" s="23">
        <v>1956703.5736</v>
      </c>
      <c r="I926" s="116">
        <v>0.12807190960000001</v>
      </c>
      <c r="J926" s="116">
        <v>0.14016736399999999</v>
      </c>
      <c r="K926" s="116">
        <v>-1.060849E-2</v>
      </c>
      <c r="L926" s="116">
        <v>4.9374326500000003E-2</v>
      </c>
      <c r="M926" s="116">
        <v>4.0366972500000001E-2</v>
      </c>
      <c r="N926" s="116">
        <v>8.6578622999999993E-3</v>
      </c>
      <c r="O926" s="24">
        <v>-7.8737299999999996E-4</v>
      </c>
      <c r="P926" s="24">
        <v>5.5627749000000002E-3</v>
      </c>
      <c r="Q926" s="24">
        <v>9.0229399999999994E-5</v>
      </c>
      <c r="R926" s="24">
        <v>2.9184909999999998E-4</v>
      </c>
    </row>
    <row r="927" spans="1:18" ht="22.5" x14ac:dyDescent="0.2">
      <c r="A927" s="13" t="s">
        <v>868</v>
      </c>
      <c r="B927" s="11" t="str">
        <f>VLOOKUP(A927,[2]Feuil1!$A$4:$B$2591,2,FALSE)</f>
        <v>Tumeurs malignes de l'oesophage et de l'estomac, niveau 4</v>
      </c>
      <c r="C927" s="22">
        <v>221</v>
      </c>
      <c r="D927" s="23">
        <v>1209980.5952000001</v>
      </c>
      <c r="E927" s="22">
        <v>215</v>
      </c>
      <c r="F927" s="23">
        <v>1178128.5478000001</v>
      </c>
      <c r="G927" s="22">
        <v>208</v>
      </c>
      <c r="H927" s="23">
        <v>1142855.9316</v>
      </c>
      <c r="I927" s="116">
        <v>-2.6324428E-2</v>
      </c>
      <c r="J927" s="116">
        <v>-2.7149321000000001E-2</v>
      </c>
      <c r="K927" s="116">
        <v>8.4791330000000005E-4</v>
      </c>
      <c r="L927" s="116">
        <v>-2.9939530999999998E-2</v>
      </c>
      <c r="M927" s="116">
        <v>-3.2558139999999999E-2</v>
      </c>
      <c r="N927" s="116">
        <v>2.7067348E-3</v>
      </c>
      <c r="O927" s="24">
        <v>2.5052789999999999E-4</v>
      </c>
      <c r="P927" s="24">
        <v>-2.1312449999999999E-3</v>
      </c>
      <c r="Q927" s="24">
        <v>3.3099999999999998E-5</v>
      </c>
      <c r="R927" s="24">
        <v>1.704609E-4</v>
      </c>
    </row>
    <row r="928" spans="1:18" ht="22.5" x14ac:dyDescent="0.2">
      <c r="A928" s="13" t="s">
        <v>869</v>
      </c>
      <c r="B928" s="11" t="str">
        <f>VLOOKUP(A928,[2]Feuil1!$A$4:$B$2591,2,FALSE)</f>
        <v>Tumeurs malignes de l'oesophage et de l'estomac, très courte durée</v>
      </c>
      <c r="C928" s="22">
        <v>483</v>
      </c>
      <c r="D928" s="23">
        <v>190883.35630000001</v>
      </c>
      <c r="E928" s="22">
        <v>504</v>
      </c>
      <c r="F928" s="23">
        <v>197284.3279</v>
      </c>
      <c r="G928" s="22">
        <v>490</v>
      </c>
      <c r="H928" s="23">
        <v>192127.5189</v>
      </c>
      <c r="I928" s="116">
        <v>3.3533419199999998E-2</v>
      </c>
      <c r="J928" s="116">
        <v>4.3478260900000003E-2</v>
      </c>
      <c r="K928" s="116">
        <v>-9.5304729999999994E-3</v>
      </c>
      <c r="L928" s="116">
        <v>-2.6138969000000001E-2</v>
      </c>
      <c r="M928" s="116">
        <v>-2.7777777999999999E-2</v>
      </c>
      <c r="N928" s="116">
        <v>1.6856315000000001E-3</v>
      </c>
      <c r="O928" s="24">
        <v>5.0105579999999998E-4</v>
      </c>
      <c r="P928" s="24">
        <v>-3.1158500000000002E-4</v>
      </c>
      <c r="Q928" s="24">
        <v>7.7976099999999994E-5</v>
      </c>
      <c r="R928" s="24">
        <v>2.8656499999999999E-5</v>
      </c>
    </row>
    <row r="929" spans="1:18" x14ac:dyDescent="0.2">
      <c r="A929" s="13" t="s">
        <v>870</v>
      </c>
      <c r="B929" s="11" t="str">
        <f>VLOOKUP(A929,[2]Feuil1!$A$4:$B$2591,2,FALSE)</f>
        <v>Invaginations intestinales aigües, niveau 1</v>
      </c>
      <c r="C929" s="22">
        <v>44</v>
      </c>
      <c r="D929" s="23">
        <v>14151.093000000001</v>
      </c>
      <c r="E929" s="22">
        <v>40</v>
      </c>
      <c r="F929" s="23">
        <v>12671.9175</v>
      </c>
      <c r="G929" s="22">
        <v>32</v>
      </c>
      <c r="H929" s="23">
        <v>10137.534</v>
      </c>
      <c r="I929" s="116">
        <v>-0.10452729700000001</v>
      </c>
      <c r="J929" s="116">
        <v>-9.0909090999999997E-2</v>
      </c>
      <c r="K929" s="116">
        <v>-1.4980027E-2</v>
      </c>
      <c r="L929" s="116">
        <v>-0.2</v>
      </c>
      <c r="M929" s="116">
        <v>-0.2</v>
      </c>
      <c r="N929" s="116">
        <v>4.8572259999999996E-16</v>
      </c>
      <c r="O929" s="24">
        <v>2.863176E-4</v>
      </c>
      <c r="P929" s="24">
        <v>-1.5313300000000001E-4</v>
      </c>
      <c r="Q929" s="24">
        <v>5.0923141000000003E-6</v>
      </c>
      <c r="R929" s="24">
        <v>1.5120479999999999E-6</v>
      </c>
    </row>
    <row r="930" spans="1:18" x14ac:dyDescent="0.2">
      <c r="A930" s="13" t="s">
        <v>871</v>
      </c>
      <c r="B930" s="11" t="str">
        <f>VLOOKUP(A930,[2]Feuil1!$A$4:$B$2591,2,FALSE)</f>
        <v>Invaginations intestinales aigües, niveau 2</v>
      </c>
      <c r="C930" s="22">
        <v>4</v>
      </c>
      <c r="D930" s="23">
        <v>6097.6818000000003</v>
      </c>
      <c r="E930" s="22">
        <v>3</v>
      </c>
      <c r="F930" s="23">
        <v>4624.8118000000004</v>
      </c>
      <c r="G930" s="22">
        <v>5</v>
      </c>
      <c r="H930" s="23">
        <v>7570.5518000000002</v>
      </c>
      <c r="I930" s="116">
        <v>-0.24154589400000001</v>
      </c>
      <c r="J930" s="116">
        <v>-0.25</v>
      </c>
      <c r="K930" s="116">
        <v>1.12721417E-2</v>
      </c>
      <c r="L930" s="116">
        <v>0.63694267520000003</v>
      </c>
      <c r="M930" s="116">
        <v>0.66666666669999997</v>
      </c>
      <c r="N930" s="116">
        <v>-1.7834394999999999E-2</v>
      </c>
      <c r="O930" s="24">
        <v>-7.1579E-5</v>
      </c>
      <c r="P930" s="24">
        <v>1.779877E-4</v>
      </c>
      <c r="Q930" s="24">
        <v>7.9567407999999995E-7</v>
      </c>
      <c r="R930" s="24">
        <v>1.1291738E-6</v>
      </c>
    </row>
    <row r="931" spans="1:18" x14ac:dyDescent="0.2">
      <c r="A931" s="13" t="s">
        <v>872</v>
      </c>
      <c r="B931" s="11" t="str">
        <f>VLOOKUP(A931,[2]Feuil1!$A$4:$B$2591,2,FALSE)</f>
        <v>Invaginations intestinales aigües, niveau 3</v>
      </c>
      <c r="C931" s="22">
        <v>2</v>
      </c>
      <c r="D931" s="23">
        <v>5225.5803999999998</v>
      </c>
      <c r="E931" s="22">
        <v>1</v>
      </c>
      <c r="F931" s="23">
        <v>2441.86</v>
      </c>
      <c r="G931" s="22">
        <v>2</v>
      </c>
      <c r="H931" s="23">
        <v>4883.72</v>
      </c>
      <c r="I931" s="116">
        <v>-0.53271027999999998</v>
      </c>
      <c r="J931" s="116">
        <v>-0.5</v>
      </c>
      <c r="K931" s="116">
        <v>-6.5420561000000002E-2</v>
      </c>
      <c r="L931" s="116">
        <v>1</v>
      </c>
      <c r="M931" s="116">
        <v>1</v>
      </c>
      <c r="N931" s="116">
        <v>0</v>
      </c>
      <c r="O931" s="24">
        <v>-3.5790000000000001E-5</v>
      </c>
      <c r="P931" s="24">
        <v>1.4754230000000001E-4</v>
      </c>
      <c r="Q931" s="24">
        <v>3.1826962999999999E-7</v>
      </c>
      <c r="R931" s="24">
        <v>7.2842362000000001E-7</v>
      </c>
    </row>
    <row r="932" spans="1:18" x14ac:dyDescent="0.2">
      <c r="A932" s="13" t="s">
        <v>873</v>
      </c>
      <c r="B932" s="11" t="str">
        <f>VLOOKUP(A932,[2]Feuil1!$A$4:$B$2591,2,FALSE)</f>
        <v>Invaginations intestinales aigües, niveau 4</v>
      </c>
      <c r="C932" s="22">
        <v>1</v>
      </c>
      <c r="D932" s="23">
        <v>3133.7838999999999</v>
      </c>
      <c r="E932" s="22" t="s">
        <v>3213</v>
      </c>
      <c r="F932" s="23" t="s">
        <v>3213</v>
      </c>
      <c r="G932" s="22" t="s">
        <v>3213</v>
      </c>
      <c r="H932" s="23" t="s">
        <v>3213</v>
      </c>
      <c r="I932" s="116" t="s">
        <v>3213</v>
      </c>
      <c r="J932" s="116" t="s">
        <v>3213</v>
      </c>
      <c r="K932" s="116" t="s">
        <v>3213</v>
      </c>
      <c r="L932" s="116" t="s">
        <v>3213</v>
      </c>
      <c r="M932" s="116" t="s">
        <v>3213</v>
      </c>
      <c r="N932" s="116" t="s">
        <v>3213</v>
      </c>
      <c r="O932" s="24" t="s">
        <v>3213</v>
      </c>
      <c r="P932" s="24" t="s">
        <v>3213</v>
      </c>
      <c r="Q932" s="24" t="s">
        <v>3213</v>
      </c>
      <c r="R932" s="24" t="s">
        <v>3214</v>
      </c>
    </row>
    <row r="933" spans="1:18" ht="22.5" x14ac:dyDescent="0.2">
      <c r="A933" s="13" t="s">
        <v>874</v>
      </c>
      <c r="B933" s="11" t="str">
        <f>VLOOKUP(A933,[2]Feuil1!$A$4:$B$2591,2,FALSE)</f>
        <v>Explorations et surveillance pour affections de l'appareil digestif</v>
      </c>
      <c r="C933" s="22">
        <v>8658</v>
      </c>
      <c r="D933" s="23">
        <v>4888451.0752999997</v>
      </c>
      <c r="E933" s="22">
        <v>8409</v>
      </c>
      <c r="F933" s="23">
        <v>4842336.8020000001</v>
      </c>
      <c r="G933" s="22">
        <v>8114</v>
      </c>
      <c r="H933" s="23">
        <v>4705161.5157000003</v>
      </c>
      <c r="I933" s="116">
        <v>-9.4333100000000003E-3</v>
      </c>
      <c r="J933" s="116">
        <v>-2.8759528999999999E-2</v>
      </c>
      <c r="K933" s="116">
        <v>1.9898490200000001E-2</v>
      </c>
      <c r="L933" s="116">
        <v>-2.8328323999999998E-2</v>
      </c>
      <c r="M933" s="116">
        <v>-3.5081460000000002E-2</v>
      </c>
      <c r="N933" s="116">
        <v>6.9986594000000001E-3</v>
      </c>
      <c r="O933" s="24">
        <v>1.05579614E-2</v>
      </c>
      <c r="P933" s="24">
        <v>-8.2884169999999993E-3</v>
      </c>
      <c r="Q933" s="24">
        <v>1.2912199E-3</v>
      </c>
      <c r="R933" s="24">
        <v>7.01791E-4</v>
      </c>
    </row>
    <row r="934" spans="1:18" ht="22.5" x14ac:dyDescent="0.2">
      <c r="A934" s="13" t="s">
        <v>875</v>
      </c>
      <c r="B934" s="11" t="str">
        <f>VLOOKUP(A934,[2]Feuil1!$A$4:$B$2591,2,FALSE)</f>
        <v>Soins de stomies digestives, très courte durée</v>
      </c>
      <c r="C934" s="22">
        <v>168</v>
      </c>
      <c r="D934" s="23">
        <v>36067.854500000001</v>
      </c>
      <c r="E934" s="22">
        <v>182</v>
      </c>
      <c r="F934" s="23">
        <v>39272.701399999998</v>
      </c>
      <c r="G934" s="22">
        <v>187</v>
      </c>
      <c r="H934" s="23">
        <v>40219.442600000002</v>
      </c>
      <c r="I934" s="116">
        <v>8.88560449E-2</v>
      </c>
      <c r="J934" s="116">
        <v>8.3333333300000006E-2</v>
      </c>
      <c r="K934" s="116">
        <v>5.0978875999999999E-3</v>
      </c>
      <c r="L934" s="116">
        <v>2.4106852000000002E-2</v>
      </c>
      <c r="M934" s="116">
        <v>2.74725275E-2</v>
      </c>
      <c r="N934" s="116">
        <v>-3.2756840000000001E-3</v>
      </c>
      <c r="O934" s="24">
        <v>-1.7894800000000001E-4</v>
      </c>
      <c r="P934" s="24">
        <v>5.7204099999999997E-5</v>
      </c>
      <c r="Q934" s="24">
        <v>2.9758199999999999E-5</v>
      </c>
      <c r="R934" s="24">
        <v>5.9988681000000002E-6</v>
      </c>
    </row>
    <row r="935" spans="1:18" x14ac:dyDescent="0.2">
      <c r="A935" s="13" t="s">
        <v>876</v>
      </c>
      <c r="B935" s="11" t="str">
        <f>VLOOKUP(A935,[2]Feuil1!$A$4:$B$2591,2,FALSE)</f>
        <v>Soins de stomies digestives</v>
      </c>
      <c r="C935" s="22">
        <v>1046</v>
      </c>
      <c r="D935" s="23">
        <v>1100144.135</v>
      </c>
      <c r="E935" s="22">
        <v>1118</v>
      </c>
      <c r="F935" s="23">
        <v>1148850.7884</v>
      </c>
      <c r="G935" s="22">
        <v>1150</v>
      </c>
      <c r="H935" s="23">
        <v>1173187.6396999999</v>
      </c>
      <c r="I935" s="116">
        <v>4.4272974600000001E-2</v>
      </c>
      <c r="J935" s="116">
        <v>6.8833651999999995E-2</v>
      </c>
      <c r="K935" s="116">
        <v>-2.2978952E-2</v>
      </c>
      <c r="L935" s="116">
        <v>2.1183648499999999E-2</v>
      </c>
      <c r="M935" s="116">
        <v>2.8622540299999999E-2</v>
      </c>
      <c r="N935" s="116">
        <v>-7.2318959999999998E-3</v>
      </c>
      <c r="O935" s="24">
        <v>-1.1452700000000001E-3</v>
      </c>
      <c r="P935" s="24">
        <v>1.4704833E-3</v>
      </c>
      <c r="Q935" s="24">
        <v>1.83005E-4</v>
      </c>
      <c r="R935" s="24">
        <v>1.7498500000000001E-4</v>
      </c>
    </row>
    <row r="936" spans="1:18" ht="22.5" x14ac:dyDescent="0.2">
      <c r="A936" s="13" t="s">
        <v>877</v>
      </c>
      <c r="B936" s="11" t="str">
        <f>VLOOKUP(A936,[2]Feuil1!$A$4:$B$2591,2,FALSE)</f>
        <v>Symptômes et autres recours aux soins de la CMD 06, très courte durée</v>
      </c>
      <c r="C936" s="22">
        <v>6426</v>
      </c>
      <c r="D936" s="23">
        <v>2053542.5682000001</v>
      </c>
      <c r="E936" s="22">
        <v>6480</v>
      </c>
      <c r="F936" s="23">
        <v>2074131.5194999999</v>
      </c>
      <c r="G936" s="22">
        <v>6597</v>
      </c>
      <c r="H936" s="23">
        <v>2108090.9256000002</v>
      </c>
      <c r="I936" s="116">
        <v>1.0026065000000001E-2</v>
      </c>
      <c r="J936" s="116">
        <v>8.4033613000000004E-3</v>
      </c>
      <c r="K936" s="116">
        <v>1.6091810999999999E-3</v>
      </c>
      <c r="L936" s="116">
        <v>1.6372831599999998E-2</v>
      </c>
      <c r="M936" s="116">
        <v>1.8055555599999999E-2</v>
      </c>
      <c r="N936" s="116">
        <v>-1.65288E-3</v>
      </c>
      <c r="O936" s="24">
        <v>-4.187395E-3</v>
      </c>
      <c r="P936" s="24">
        <v>2.0518981E-3</v>
      </c>
      <c r="Q936" s="24">
        <v>1.0498123999999999E-3</v>
      </c>
      <c r="R936" s="24">
        <v>3.1442900000000002E-4</v>
      </c>
    </row>
    <row r="937" spans="1:18" ht="22.5" x14ac:dyDescent="0.2">
      <c r="A937" s="13" t="s">
        <v>878</v>
      </c>
      <c r="B937" s="11" t="str">
        <f>VLOOKUP(A937,[2]Feuil1!$A$4:$B$2591,2,FALSE)</f>
        <v>Symptômes et autres recours aux soins de la CMD 06</v>
      </c>
      <c r="C937" s="22">
        <v>6333</v>
      </c>
      <c r="D937" s="23">
        <v>6239001.7638999997</v>
      </c>
      <c r="E937" s="22">
        <v>6283</v>
      </c>
      <c r="F937" s="23">
        <v>6218845.3518000003</v>
      </c>
      <c r="G937" s="22">
        <v>5776</v>
      </c>
      <c r="H937" s="23">
        <v>5769361.6986999996</v>
      </c>
      <c r="I937" s="116">
        <v>-3.2307109999999998E-3</v>
      </c>
      <c r="J937" s="116">
        <v>-7.8951520000000008E-3</v>
      </c>
      <c r="K937" s="116">
        <v>4.7015607999999999E-3</v>
      </c>
      <c r="L937" s="116">
        <v>-7.2277670000000002E-2</v>
      </c>
      <c r="M937" s="116">
        <v>-8.0693935999999994E-2</v>
      </c>
      <c r="N937" s="116">
        <v>9.1550204999999996E-3</v>
      </c>
      <c r="O937" s="24">
        <v>1.8145377800000001E-2</v>
      </c>
      <c r="P937" s="24">
        <v>-2.7158739000000001E-2</v>
      </c>
      <c r="Q937" s="24">
        <v>9.1916269999999997E-4</v>
      </c>
      <c r="R937" s="24">
        <v>8.6052009999999996E-4</v>
      </c>
    </row>
    <row r="938" spans="1:18" ht="22.5" x14ac:dyDescent="0.2">
      <c r="A938" s="13" t="s">
        <v>879</v>
      </c>
      <c r="B938" s="11" t="str">
        <f>VLOOKUP(A938,[2]Feuil1!$A$4:$B$2591,2,FALSE)</f>
        <v>Affections sévères du tube digestif, niveau 1</v>
      </c>
      <c r="C938" s="22">
        <v>1766</v>
      </c>
      <c r="D938" s="23">
        <v>1898153.8526999999</v>
      </c>
      <c r="E938" s="22">
        <v>1783</v>
      </c>
      <c r="F938" s="23">
        <v>1911716.9375</v>
      </c>
      <c r="G938" s="22">
        <v>1787</v>
      </c>
      <c r="H938" s="23">
        <v>1912683.9129999999</v>
      </c>
      <c r="I938" s="116">
        <v>7.1454086E-3</v>
      </c>
      <c r="J938" s="116">
        <v>9.6262741000000002E-3</v>
      </c>
      <c r="K938" s="116">
        <v>-2.4572119999999999E-3</v>
      </c>
      <c r="L938" s="116">
        <v>5.0581520000000002E-4</v>
      </c>
      <c r="M938" s="116">
        <v>2.2434099999999999E-3</v>
      </c>
      <c r="N938" s="116">
        <v>-1.7337050000000001E-3</v>
      </c>
      <c r="O938" s="24">
        <v>-1.4315899999999999E-4</v>
      </c>
      <c r="P938" s="24">
        <v>5.8426700000000001E-5</v>
      </c>
      <c r="Q938" s="24">
        <v>2.8437390000000002E-4</v>
      </c>
      <c r="R938" s="24">
        <v>2.8528339999999997E-4</v>
      </c>
    </row>
    <row r="939" spans="1:18" ht="22.5" x14ac:dyDescent="0.2">
      <c r="A939" s="13" t="s">
        <v>880</v>
      </c>
      <c r="B939" s="11" t="str">
        <f>VLOOKUP(A939,[2]Feuil1!$A$4:$B$2591,2,FALSE)</f>
        <v>Affections sévères du tube digestif, niveau 2</v>
      </c>
      <c r="C939" s="22">
        <v>501</v>
      </c>
      <c r="D939" s="23">
        <v>968506.95750000002</v>
      </c>
      <c r="E939" s="22">
        <v>609</v>
      </c>
      <c r="F939" s="23">
        <v>1179077.2588</v>
      </c>
      <c r="G939" s="22">
        <v>648</v>
      </c>
      <c r="H939" s="23">
        <v>1260351.1577000001</v>
      </c>
      <c r="I939" s="116">
        <v>0.21741743790000001</v>
      </c>
      <c r="J939" s="116">
        <v>0.2155688623</v>
      </c>
      <c r="K939" s="116">
        <v>1.5207494E-3</v>
      </c>
      <c r="L939" s="116">
        <v>6.8930087700000003E-2</v>
      </c>
      <c r="M939" s="116">
        <v>6.4039408899999997E-2</v>
      </c>
      <c r="N939" s="116">
        <v>4.5963324999999996E-3</v>
      </c>
      <c r="O939" s="24">
        <v>-1.395798E-3</v>
      </c>
      <c r="P939" s="24">
        <v>4.9107383000000001E-3</v>
      </c>
      <c r="Q939" s="24">
        <v>1.031194E-4</v>
      </c>
      <c r="R939" s="24">
        <v>1.8798569999999999E-4</v>
      </c>
    </row>
    <row r="940" spans="1:18" ht="22.5" x14ac:dyDescent="0.2">
      <c r="A940" s="13" t="s">
        <v>881</v>
      </c>
      <c r="B940" s="11" t="str">
        <f>VLOOKUP(A940,[2]Feuil1!$A$4:$B$2591,2,FALSE)</f>
        <v>Affections sévères du tube digestif, niveau 3</v>
      </c>
      <c r="C940" s="22">
        <v>281</v>
      </c>
      <c r="D940" s="23">
        <v>728395.90700000001</v>
      </c>
      <c r="E940" s="22">
        <v>337</v>
      </c>
      <c r="F940" s="23">
        <v>856074.18160000001</v>
      </c>
      <c r="G940" s="22">
        <v>360</v>
      </c>
      <c r="H940" s="23">
        <v>920773.10860000004</v>
      </c>
      <c r="I940" s="116">
        <v>0.17528691930000001</v>
      </c>
      <c r="J940" s="116">
        <v>0.19928825620000001</v>
      </c>
      <c r="K940" s="116">
        <v>-2.0012984000000001E-2</v>
      </c>
      <c r="L940" s="116">
        <v>7.5576309100000003E-2</v>
      </c>
      <c r="M940" s="116">
        <v>6.8249258199999996E-2</v>
      </c>
      <c r="N940" s="116">
        <v>6.8589337999999996E-3</v>
      </c>
      <c r="O940" s="24">
        <v>-8.2316300000000002E-4</v>
      </c>
      <c r="P940" s="24">
        <v>3.9092440000000001E-3</v>
      </c>
      <c r="Q940" s="24">
        <v>5.7288499999999999E-5</v>
      </c>
      <c r="R940" s="24">
        <v>1.3733650000000001E-4</v>
      </c>
    </row>
    <row r="941" spans="1:18" ht="22.5" x14ac:dyDescent="0.2">
      <c r="A941" s="13" t="s">
        <v>882</v>
      </c>
      <c r="B941" s="11" t="str">
        <f>VLOOKUP(A941,[2]Feuil1!$A$4:$B$2591,2,FALSE)</f>
        <v>Affections sévères du tube digestif, niveau 4</v>
      </c>
      <c r="C941" s="22">
        <v>132</v>
      </c>
      <c r="D941" s="23">
        <v>519088.20329999999</v>
      </c>
      <c r="E941" s="22">
        <v>147</v>
      </c>
      <c r="F941" s="23">
        <v>573308.17489999998</v>
      </c>
      <c r="G941" s="22">
        <v>165</v>
      </c>
      <c r="H941" s="23">
        <v>638239.98899999994</v>
      </c>
      <c r="I941" s="116">
        <v>0.10445232860000001</v>
      </c>
      <c r="J941" s="116">
        <v>0.1136363636</v>
      </c>
      <c r="K941" s="116">
        <v>-8.2468890000000003E-3</v>
      </c>
      <c r="L941" s="116">
        <v>0.113258134</v>
      </c>
      <c r="M941" s="116">
        <v>0.12244897959999999</v>
      </c>
      <c r="N941" s="116">
        <v>-8.1882080000000006E-3</v>
      </c>
      <c r="O941" s="24">
        <v>-6.4421499999999996E-4</v>
      </c>
      <c r="P941" s="24">
        <v>3.9233154999999999E-3</v>
      </c>
      <c r="Q941" s="24">
        <v>2.62572E-5</v>
      </c>
      <c r="R941" s="24">
        <v>9.5195699999999994E-5</v>
      </c>
    </row>
    <row r="942" spans="1:18" ht="22.5" x14ac:dyDescent="0.2">
      <c r="A942" s="13" t="s">
        <v>883</v>
      </c>
      <c r="B942" s="11" t="str">
        <f>VLOOKUP(A942,[2]Feuil1!$A$4:$B$2591,2,FALSE)</f>
        <v>Tumeurs bénignes de l'appareil digestif, niveau 1</v>
      </c>
      <c r="C942" s="22">
        <v>7416</v>
      </c>
      <c r="D942" s="23">
        <v>5187368.3076999998</v>
      </c>
      <c r="E942" s="22">
        <v>6966</v>
      </c>
      <c r="F942" s="23">
        <v>4872954.716</v>
      </c>
      <c r="G942" s="22">
        <v>6007</v>
      </c>
      <c r="H942" s="23">
        <v>4207737.6689999998</v>
      </c>
      <c r="I942" s="116">
        <v>-6.0611388000000002E-2</v>
      </c>
      <c r="J942" s="116">
        <v>-6.0679612000000001E-2</v>
      </c>
      <c r="K942" s="116">
        <v>7.2631200000000004E-5</v>
      </c>
      <c r="L942" s="116">
        <v>-0.13651205199999999</v>
      </c>
      <c r="M942" s="116">
        <v>-0.13766867599999999</v>
      </c>
      <c r="N942" s="116">
        <v>1.3412763000000001E-3</v>
      </c>
      <c r="O942" s="24">
        <v>3.4322322000000002E-2</v>
      </c>
      <c r="P942" s="24">
        <v>-4.0193800000000002E-2</v>
      </c>
      <c r="Q942" s="24">
        <v>9.5592279999999995E-4</v>
      </c>
      <c r="R942" s="24">
        <v>6.275985E-4</v>
      </c>
    </row>
    <row r="943" spans="1:18" ht="22.5" x14ac:dyDescent="0.2">
      <c r="A943" s="13" t="s">
        <v>884</v>
      </c>
      <c r="B943" s="11" t="str">
        <f>VLOOKUP(A943,[2]Feuil1!$A$4:$B$2591,2,FALSE)</f>
        <v>Tumeurs bénignes de l'appareil digestif, niveau 2</v>
      </c>
      <c r="C943" s="22">
        <v>822</v>
      </c>
      <c r="D943" s="23">
        <v>1336395.8448000001</v>
      </c>
      <c r="E943" s="22">
        <v>773</v>
      </c>
      <c r="F943" s="23">
        <v>1264041.2716000001</v>
      </c>
      <c r="G943" s="22">
        <v>749</v>
      </c>
      <c r="H943" s="23">
        <v>1224943.5737999999</v>
      </c>
      <c r="I943" s="116">
        <v>-5.4141572999999998E-2</v>
      </c>
      <c r="J943" s="116">
        <v>-5.9610705999999999E-2</v>
      </c>
      <c r="K943" s="116">
        <v>5.8158176000000002E-3</v>
      </c>
      <c r="L943" s="116">
        <v>-3.0930712999999999E-2</v>
      </c>
      <c r="M943" s="116">
        <v>-3.1047865000000001E-2</v>
      </c>
      <c r="N943" s="116">
        <v>1.209063E-4</v>
      </c>
      <c r="O943" s="24">
        <v>8.5895280000000001E-4</v>
      </c>
      <c r="P943" s="24">
        <v>-2.362364E-3</v>
      </c>
      <c r="Q943" s="24">
        <v>1.1919200000000001E-4</v>
      </c>
      <c r="R943" s="24">
        <v>1.8270450000000001E-4</v>
      </c>
    </row>
    <row r="944" spans="1:18" ht="22.5" x14ac:dyDescent="0.2">
      <c r="A944" s="13" t="s">
        <v>885</v>
      </c>
      <c r="B944" s="11" t="str">
        <f>VLOOKUP(A944,[2]Feuil1!$A$4:$B$2591,2,FALSE)</f>
        <v>Tumeurs bénignes de l'appareil digestif, niveau 3</v>
      </c>
      <c r="C944" s="22">
        <v>260</v>
      </c>
      <c r="D944" s="23">
        <v>598676.89269999997</v>
      </c>
      <c r="E944" s="22">
        <v>295</v>
      </c>
      <c r="F944" s="23">
        <v>676917.14240000001</v>
      </c>
      <c r="G944" s="22">
        <v>293</v>
      </c>
      <c r="H944" s="23">
        <v>673425.17099999997</v>
      </c>
      <c r="I944" s="116">
        <v>0.1306886079</v>
      </c>
      <c r="J944" s="116">
        <v>0.1346153846</v>
      </c>
      <c r="K944" s="116">
        <v>-3.4608880000000001E-3</v>
      </c>
      <c r="L944" s="116">
        <v>-5.1586389999999996E-3</v>
      </c>
      <c r="M944" s="116">
        <v>-6.7796610000000002E-3</v>
      </c>
      <c r="N944" s="116">
        <v>1.6320867000000001E-3</v>
      </c>
      <c r="O944" s="24">
        <v>7.1579400000000001E-5</v>
      </c>
      <c r="P944" s="24">
        <v>-2.1099199999999999E-4</v>
      </c>
      <c r="Q944" s="24">
        <v>4.6626499999999998E-5</v>
      </c>
      <c r="R944" s="24">
        <v>1.004437E-4</v>
      </c>
    </row>
    <row r="945" spans="1:18" ht="22.5" x14ac:dyDescent="0.2">
      <c r="A945" s="13" t="s">
        <v>886</v>
      </c>
      <c r="B945" s="11" t="str">
        <f>VLOOKUP(A945,[2]Feuil1!$A$4:$B$2591,2,FALSE)</f>
        <v>Tumeurs bénignes de l'appareil digestif, niveau 4</v>
      </c>
      <c r="C945" s="22">
        <v>51</v>
      </c>
      <c r="D945" s="23">
        <v>183541.22709999999</v>
      </c>
      <c r="E945" s="22">
        <v>66</v>
      </c>
      <c r="F945" s="23">
        <v>237896.6281</v>
      </c>
      <c r="G945" s="22">
        <v>63</v>
      </c>
      <c r="H945" s="23">
        <v>226304.66089999999</v>
      </c>
      <c r="I945" s="116">
        <v>0.2961481835</v>
      </c>
      <c r="J945" s="116">
        <v>0.29411764709999999</v>
      </c>
      <c r="K945" s="116">
        <v>1.5690509000000001E-3</v>
      </c>
      <c r="L945" s="116">
        <v>-4.8726907999999999E-2</v>
      </c>
      <c r="M945" s="116">
        <v>-4.5454544999999999E-2</v>
      </c>
      <c r="N945" s="116">
        <v>-3.4281899999999998E-3</v>
      </c>
      <c r="O945" s="24">
        <v>1.073691E-4</v>
      </c>
      <c r="P945" s="24">
        <v>-7.0041099999999996E-4</v>
      </c>
      <c r="Q945" s="24">
        <v>1.0025500000000001E-5</v>
      </c>
      <c r="R945" s="24">
        <v>3.3754100000000003E-5</v>
      </c>
    </row>
    <row r="946" spans="1:18" ht="22.5" x14ac:dyDescent="0.2">
      <c r="A946" s="13" t="s">
        <v>887</v>
      </c>
      <c r="B946" s="11" t="str">
        <f>VLOOKUP(A946,[2]Feuil1!$A$4:$B$2591,2,FALSE)</f>
        <v>Tumeurs bénignes de l'appareil digestif, très courte durée</v>
      </c>
      <c r="C946" s="22">
        <v>1118</v>
      </c>
      <c r="D946" s="23">
        <v>464354.82919999998</v>
      </c>
      <c r="E946" s="22">
        <v>1069</v>
      </c>
      <c r="F946" s="23">
        <v>441974.95640000002</v>
      </c>
      <c r="G946" s="22">
        <v>977</v>
      </c>
      <c r="H946" s="23">
        <v>404776.85680000001</v>
      </c>
      <c r="I946" s="116">
        <v>-4.8195627999999997E-2</v>
      </c>
      <c r="J946" s="116">
        <v>-4.3828264999999998E-2</v>
      </c>
      <c r="K946" s="116">
        <v>-4.5675519999999999E-3</v>
      </c>
      <c r="L946" s="116">
        <v>-8.4163365000000004E-2</v>
      </c>
      <c r="M946" s="116">
        <v>-8.6061739999999998E-2</v>
      </c>
      <c r="N946" s="116">
        <v>2.0771369000000001E-3</v>
      </c>
      <c r="O946" s="24">
        <v>3.2926524000000002E-3</v>
      </c>
      <c r="P946" s="24">
        <v>-2.2475870000000001E-3</v>
      </c>
      <c r="Q946" s="24">
        <v>1.554747E-4</v>
      </c>
      <c r="R946" s="24">
        <v>6.0373900000000001E-5</v>
      </c>
    </row>
    <row r="947" spans="1:18" ht="22.5" x14ac:dyDescent="0.2">
      <c r="A947" s="13" t="s">
        <v>2208</v>
      </c>
      <c r="B947" s="11" t="str">
        <f>VLOOKUP(A947,[2]Feuil1!$A$4:$B$2591,2,FALSE)</f>
        <v>Autres affections digestives concernant majoritairement la petite enfance, niveau 1</v>
      </c>
      <c r="C947" s="22">
        <v>4</v>
      </c>
      <c r="D947" s="23">
        <v>467.11619999999999</v>
      </c>
      <c r="E947" s="22">
        <v>8</v>
      </c>
      <c r="F947" s="23">
        <v>902.64</v>
      </c>
      <c r="G947" s="22">
        <v>17</v>
      </c>
      <c r="H947" s="23">
        <v>1968.8834999999999</v>
      </c>
      <c r="I947" s="116">
        <v>0.93236714980000002</v>
      </c>
      <c r="J947" s="116">
        <v>1</v>
      </c>
      <c r="K947" s="116">
        <v>-3.3816424999999997E-2</v>
      </c>
      <c r="L947" s="116">
        <v>1.1812499999999999</v>
      </c>
      <c r="M947" s="116">
        <v>1.125</v>
      </c>
      <c r="N947" s="116">
        <v>2.6470588199999999E-2</v>
      </c>
      <c r="O947" s="24">
        <v>-3.2210700000000002E-4</v>
      </c>
      <c r="P947" s="24">
        <v>6.44247E-5</v>
      </c>
      <c r="Q947" s="24">
        <v>2.7052919E-6</v>
      </c>
      <c r="R947" s="24">
        <v>2.9366574000000001E-7</v>
      </c>
    </row>
    <row r="948" spans="1:18" ht="22.5" x14ac:dyDescent="0.2">
      <c r="A948" s="13" t="s">
        <v>2209</v>
      </c>
      <c r="B948" s="11" t="str">
        <f>VLOOKUP(A948,[2]Feuil1!$A$4:$B$2591,2,FALSE)</f>
        <v>Autres affections digestives concernant majoritairement la petite enfance, niveau 2</v>
      </c>
      <c r="C948" s="22">
        <v>3</v>
      </c>
      <c r="D948" s="23">
        <v>2442.4499999999998</v>
      </c>
      <c r="E948" s="22" t="s">
        <v>3213</v>
      </c>
      <c r="F948" s="23" t="s">
        <v>3213</v>
      </c>
      <c r="G948" s="22">
        <v>4</v>
      </c>
      <c r="H948" s="23">
        <v>3256.6</v>
      </c>
      <c r="I948" s="116" t="s">
        <v>3213</v>
      </c>
      <c r="J948" s="116" t="s">
        <v>3213</v>
      </c>
      <c r="K948" s="116" t="s">
        <v>3213</v>
      </c>
      <c r="L948" s="116" t="s">
        <v>3213</v>
      </c>
      <c r="M948" s="116" t="s">
        <v>3213</v>
      </c>
      <c r="N948" s="116" t="s">
        <v>3213</v>
      </c>
      <c r="O948" s="24" t="s">
        <v>3213</v>
      </c>
      <c r="P948" s="24" t="s">
        <v>3213</v>
      </c>
      <c r="Q948" s="24">
        <v>6.3653925999999997E-7</v>
      </c>
      <c r="R948" s="24">
        <v>4.8573308E-7</v>
      </c>
    </row>
    <row r="949" spans="1:18" ht="22.5" x14ac:dyDescent="0.2">
      <c r="A949" s="13" t="s">
        <v>2210</v>
      </c>
      <c r="B949" s="11" t="str">
        <f>VLOOKUP(A949,[2]Feuil1!$A$4:$B$2591,2,FALSE)</f>
        <v>Autres affections digestives concernant majoritairement la petite enfance, niveau 3</v>
      </c>
      <c r="C949" s="22">
        <v>4</v>
      </c>
      <c r="D949" s="23">
        <v>4434.6437999999998</v>
      </c>
      <c r="E949" s="22">
        <v>1</v>
      </c>
      <c r="F949" s="23">
        <v>1146.1519000000001</v>
      </c>
      <c r="G949" s="22">
        <v>2</v>
      </c>
      <c r="H949" s="23">
        <v>2142.34</v>
      </c>
      <c r="I949" s="116">
        <v>-0.74154589400000004</v>
      </c>
      <c r="J949" s="116">
        <v>-0.75</v>
      </c>
      <c r="K949" s="116">
        <v>3.3816425099999999E-2</v>
      </c>
      <c r="L949" s="116">
        <v>0.86915887849999995</v>
      </c>
      <c r="M949" s="116">
        <v>1</v>
      </c>
      <c r="N949" s="116">
        <v>-6.5420561000000002E-2</v>
      </c>
      <c r="O949" s="24">
        <v>-3.5790000000000001E-5</v>
      </c>
      <c r="P949" s="24">
        <v>6.0191800000000002E-5</v>
      </c>
      <c r="Q949" s="24">
        <v>3.1826962999999999E-7</v>
      </c>
      <c r="R949" s="24">
        <v>3.1953737E-7</v>
      </c>
    </row>
    <row r="950" spans="1:18" ht="33.75" x14ac:dyDescent="0.2">
      <c r="A950" s="13" t="s">
        <v>888</v>
      </c>
      <c r="B950" s="11" t="str">
        <f>VLOOKUP(A950,[2]Feuil1!$A$4:$B$2591,2,FALSE)</f>
        <v>Interventions diagnostiques sur le système hépato-biliaire et pancréatique pour affections malignes, niveau 1</v>
      </c>
      <c r="C950" s="22">
        <v>41</v>
      </c>
      <c r="D950" s="23">
        <v>56585.739699999998</v>
      </c>
      <c r="E950" s="22">
        <v>36</v>
      </c>
      <c r="F950" s="23">
        <v>47764.940399999999</v>
      </c>
      <c r="G950" s="22">
        <v>44</v>
      </c>
      <c r="H950" s="23">
        <v>58661.211600000002</v>
      </c>
      <c r="I950" s="116">
        <v>-0.155883785</v>
      </c>
      <c r="J950" s="116">
        <v>-0.12195122</v>
      </c>
      <c r="K950" s="116">
        <v>-3.8645421999999999E-2</v>
      </c>
      <c r="L950" s="116">
        <v>0.2281227844</v>
      </c>
      <c r="M950" s="116">
        <v>0.22222222220000001</v>
      </c>
      <c r="N950" s="116">
        <v>4.8277327000000002E-3</v>
      </c>
      <c r="O950" s="24">
        <v>-2.8631799999999998E-4</v>
      </c>
      <c r="P950" s="24">
        <v>6.5837540000000003E-4</v>
      </c>
      <c r="Q950" s="24">
        <v>7.0019318999999999E-6</v>
      </c>
      <c r="R950" s="24">
        <v>8.7495213000000004E-6</v>
      </c>
    </row>
    <row r="951" spans="1:18" ht="33.75" x14ac:dyDescent="0.2">
      <c r="A951" s="13" t="s">
        <v>889</v>
      </c>
      <c r="B951" s="11" t="str">
        <f>VLOOKUP(A951,[2]Feuil1!$A$4:$B$2591,2,FALSE)</f>
        <v>Interventions diagnostiques sur le système hépato-biliaire et pancréatique pour affections malignes, niveau 2</v>
      </c>
      <c r="C951" s="22">
        <v>35</v>
      </c>
      <c r="D951" s="23">
        <v>112619.364</v>
      </c>
      <c r="E951" s="22">
        <v>44</v>
      </c>
      <c r="F951" s="23">
        <v>121657.07180000001</v>
      </c>
      <c r="G951" s="22">
        <v>33</v>
      </c>
      <c r="H951" s="23">
        <v>106388.6632</v>
      </c>
      <c r="I951" s="116">
        <v>8.0250034100000006E-2</v>
      </c>
      <c r="J951" s="116">
        <v>0.25714285710000001</v>
      </c>
      <c r="K951" s="116">
        <v>-0.14071020000000001</v>
      </c>
      <c r="L951" s="116">
        <v>-0.12550366700000001</v>
      </c>
      <c r="M951" s="116">
        <v>-0.25</v>
      </c>
      <c r="N951" s="116">
        <v>0.165995111</v>
      </c>
      <c r="O951" s="24">
        <v>3.9368669999999999E-4</v>
      </c>
      <c r="P951" s="24">
        <v>-9.2254900000000005E-4</v>
      </c>
      <c r="Q951" s="24">
        <v>5.2514489000000002E-6</v>
      </c>
      <c r="R951" s="24">
        <v>1.5868200000000002E-5</v>
      </c>
    </row>
    <row r="952" spans="1:18" ht="33.75" x14ac:dyDescent="0.2">
      <c r="A952" s="13" t="s">
        <v>890</v>
      </c>
      <c r="B952" s="11" t="str">
        <f>VLOOKUP(A952,[2]Feuil1!$A$4:$B$2591,2,FALSE)</f>
        <v>Interventions diagnostiques sur le système hépato-biliaire et pancréatique pour affections malignes, niveau 3</v>
      </c>
      <c r="C952" s="22">
        <v>13</v>
      </c>
      <c r="D952" s="23">
        <v>62287.03</v>
      </c>
      <c r="E952" s="22">
        <v>17</v>
      </c>
      <c r="F952" s="23">
        <v>81452.27</v>
      </c>
      <c r="G952" s="22">
        <v>21</v>
      </c>
      <c r="H952" s="23">
        <v>100952.9017</v>
      </c>
      <c r="I952" s="116">
        <v>0.3076923077</v>
      </c>
      <c r="J952" s="116">
        <v>0.3076923077</v>
      </c>
      <c r="K952" s="116">
        <v>0</v>
      </c>
      <c r="L952" s="116">
        <v>0.2394117647</v>
      </c>
      <c r="M952" s="116">
        <v>0.23529411759999999</v>
      </c>
      <c r="N952" s="116">
        <v>3.3333333000000001E-3</v>
      </c>
      <c r="O952" s="24">
        <v>-1.4315899999999999E-4</v>
      </c>
      <c r="P952" s="24">
        <v>1.1782687999999999E-3</v>
      </c>
      <c r="Q952" s="24">
        <v>3.3418311000000001E-6</v>
      </c>
      <c r="R952" s="24">
        <v>1.5057499999999999E-5</v>
      </c>
    </row>
    <row r="953" spans="1:18" ht="33.75" x14ac:dyDescent="0.2">
      <c r="A953" s="13" t="s">
        <v>891</v>
      </c>
      <c r="B953" s="11" t="str">
        <f>VLOOKUP(A953,[2]Feuil1!$A$4:$B$2591,2,FALSE)</f>
        <v>Interventions diagnostiques sur le système hépato-biliaire et pancréatique pour affections malignes, niveau 4</v>
      </c>
      <c r="C953" s="22">
        <v>6</v>
      </c>
      <c r="D953" s="23">
        <v>48700.98</v>
      </c>
      <c r="E953" s="22">
        <v>6</v>
      </c>
      <c r="F953" s="23">
        <v>49269.158100000001</v>
      </c>
      <c r="G953" s="22">
        <v>4</v>
      </c>
      <c r="H953" s="23">
        <v>32467.32</v>
      </c>
      <c r="I953" s="116">
        <v>1.16666667E-2</v>
      </c>
      <c r="J953" s="116">
        <v>0</v>
      </c>
      <c r="K953" s="116">
        <v>1.16666667E-2</v>
      </c>
      <c r="L953" s="116">
        <v>-0.34102141699999999</v>
      </c>
      <c r="M953" s="116">
        <v>-0.33333333300000001</v>
      </c>
      <c r="N953" s="116">
        <v>-1.1532125000000001E-2</v>
      </c>
      <c r="O953" s="24">
        <v>7.1579400000000001E-5</v>
      </c>
      <c r="P953" s="24">
        <v>-1.015202E-3</v>
      </c>
      <c r="Q953" s="24">
        <v>6.3653925999999997E-7</v>
      </c>
      <c r="R953" s="24">
        <v>4.8426124000000001E-6</v>
      </c>
    </row>
    <row r="954" spans="1:18" ht="33.75" x14ac:dyDescent="0.2">
      <c r="A954" s="13" t="s">
        <v>892</v>
      </c>
      <c r="B954" s="11" t="str">
        <f>VLOOKUP(A954,[2]Feuil1!$A$4:$B$2591,2,FALSE)</f>
        <v>Interventions diagnostiques sur le système hépato-biliaire et pancréatique pour affections non malignes, niveau 1</v>
      </c>
      <c r="C954" s="22">
        <v>64</v>
      </c>
      <c r="D954" s="23">
        <v>60020.126600000003</v>
      </c>
      <c r="E954" s="22">
        <v>65</v>
      </c>
      <c r="F954" s="23">
        <v>59852.612399999998</v>
      </c>
      <c r="G954" s="22">
        <v>63</v>
      </c>
      <c r="H954" s="23">
        <v>57916.489800000003</v>
      </c>
      <c r="I954" s="116">
        <v>-2.7909670000000001E-3</v>
      </c>
      <c r="J954" s="116">
        <v>1.5625E-2</v>
      </c>
      <c r="K954" s="116">
        <v>-1.8132644999999999E-2</v>
      </c>
      <c r="L954" s="116">
        <v>-3.2348172000000001E-2</v>
      </c>
      <c r="M954" s="116">
        <v>-3.0769231000000001E-2</v>
      </c>
      <c r="N954" s="116">
        <v>-1.629066E-3</v>
      </c>
      <c r="O954" s="24">
        <v>7.1579400000000001E-5</v>
      </c>
      <c r="P954" s="24">
        <v>-1.1698500000000001E-4</v>
      </c>
      <c r="Q954" s="24">
        <v>1.0025500000000001E-5</v>
      </c>
      <c r="R954" s="24">
        <v>8.6384435000000008E-6</v>
      </c>
    </row>
    <row r="955" spans="1:18" ht="33.75" x14ac:dyDescent="0.2">
      <c r="A955" s="13" t="s">
        <v>893</v>
      </c>
      <c r="B955" s="11" t="str">
        <f>VLOOKUP(A955,[2]Feuil1!$A$4:$B$2591,2,FALSE)</f>
        <v>Interventions diagnostiques sur le système hépato-biliaire et pancréatique pour affections non malignes, niveau 2</v>
      </c>
      <c r="C955" s="22">
        <v>28</v>
      </c>
      <c r="D955" s="23">
        <v>65220.500399999997</v>
      </c>
      <c r="E955" s="22">
        <v>33</v>
      </c>
      <c r="F955" s="23">
        <v>75706.844400000002</v>
      </c>
      <c r="G955" s="22">
        <v>31</v>
      </c>
      <c r="H955" s="23">
        <v>72492.551999999996</v>
      </c>
      <c r="I955" s="116">
        <v>0.16078294300000001</v>
      </c>
      <c r="J955" s="116">
        <v>0.1785714286</v>
      </c>
      <c r="K955" s="116">
        <v>-1.5093260000000001E-2</v>
      </c>
      <c r="L955" s="116">
        <v>-4.2457091000000002E-2</v>
      </c>
      <c r="M955" s="116">
        <v>-6.0606061000000003E-2</v>
      </c>
      <c r="N955" s="116">
        <v>1.93198706E-2</v>
      </c>
      <c r="O955" s="24">
        <v>7.1579400000000001E-5</v>
      </c>
      <c r="P955" s="24">
        <v>-1.9421400000000001E-4</v>
      </c>
      <c r="Q955" s="24">
        <v>4.9331793000000003E-6</v>
      </c>
      <c r="R955" s="24">
        <v>1.08125E-5</v>
      </c>
    </row>
    <row r="956" spans="1:18" ht="33.75" x14ac:dyDescent="0.2">
      <c r="A956" s="13" t="s">
        <v>894</v>
      </c>
      <c r="B956" s="11" t="str">
        <f>VLOOKUP(A956,[2]Feuil1!$A$4:$B$2591,2,FALSE)</f>
        <v>Interventions diagnostiques sur le système hépato-biliaire et pancréatique pour affections non malignes, niveau 3</v>
      </c>
      <c r="C956" s="22">
        <v>11</v>
      </c>
      <c r="D956" s="23">
        <v>43560.496200000001</v>
      </c>
      <c r="E956" s="22">
        <v>9</v>
      </c>
      <c r="F956" s="23">
        <v>35181.985800000002</v>
      </c>
      <c r="G956" s="22">
        <v>8</v>
      </c>
      <c r="H956" s="23">
        <v>31341.835200000001</v>
      </c>
      <c r="I956" s="116">
        <v>-0.19234194099999999</v>
      </c>
      <c r="J956" s="116">
        <v>-0.18181818199999999</v>
      </c>
      <c r="K956" s="116">
        <v>-1.2862373E-2</v>
      </c>
      <c r="L956" s="116">
        <v>-0.109151047</v>
      </c>
      <c r="M956" s="116">
        <v>-0.111111111</v>
      </c>
      <c r="N956" s="116">
        <v>2.2050717000000001E-3</v>
      </c>
      <c r="O956" s="24">
        <v>3.5789700000000001E-5</v>
      </c>
      <c r="P956" s="24">
        <v>-2.3203000000000001E-4</v>
      </c>
      <c r="Q956" s="24">
        <v>1.2730785000000001E-6</v>
      </c>
      <c r="R956" s="24">
        <v>4.6747424E-6</v>
      </c>
    </row>
    <row r="957" spans="1:18" ht="33.75" x14ac:dyDescent="0.2">
      <c r="A957" s="13" t="s">
        <v>895</v>
      </c>
      <c r="B957" s="11" t="str">
        <f>VLOOKUP(A957,[2]Feuil1!$A$4:$B$2591,2,FALSE)</f>
        <v>Interventions diagnostiques sur le système hépato-biliaire et pancréatique pour affections non malignes, niveau 4</v>
      </c>
      <c r="C957" s="22">
        <v>4</v>
      </c>
      <c r="D957" s="23">
        <v>28006.402600000001</v>
      </c>
      <c r="E957" s="22">
        <v>1</v>
      </c>
      <c r="F957" s="23">
        <v>6881.18</v>
      </c>
      <c r="G957" s="22">
        <v>1</v>
      </c>
      <c r="H957" s="23">
        <v>6881.18</v>
      </c>
      <c r="I957" s="116">
        <v>-0.75429975400000004</v>
      </c>
      <c r="J957" s="116">
        <v>-0.75</v>
      </c>
      <c r="K957" s="116">
        <v>-1.7199017E-2</v>
      </c>
      <c r="L957" s="116">
        <v>0</v>
      </c>
      <c r="M957" s="116">
        <v>0</v>
      </c>
      <c r="N957" s="116">
        <v>0</v>
      </c>
      <c r="O957" s="24">
        <v>0</v>
      </c>
      <c r="P957" s="24">
        <v>0</v>
      </c>
      <c r="Q957" s="24">
        <v>1.5913482000000001E-7</v>
      </c>
      <c r="R957" s="24">
        <v>1.0263516E-6</v>
      </c>
    </row>
    <row r="958" spans="1:18" ht="22.5" x14ac:dyDescent="0.2">
      <c r="A958" s="13" t="s">
        <v>896</v>
      </c>
      <c r="B958" s="11" t="str">
        <f>VLOOKUP(A958,[2]Feuil1!$A$4:$B$2591,2,FALSE)</f>
        <v>Autres interventions sur le système hépato-biliaire et pancréatique, niveau 1</v>
      </c>
      <c r="C958" s="22">
        <v>51</v>
      </c>
      <c r="D958" s="23">
        <v>58895.624799999998</v>
      </c>
      <c r="E958" s="22">
        <v>70</v>
      </c>
      <c r="F958" s="23">
        <v>70677.377399999998</v>
      </c>
      <c r="G958" s="22">
        <v>51</v>
      </c>
      <c r="H958" s="23">
        <v>48831.479599999999</v>
      </c>
      <c r="I958" s="116">
        <v>0.2000446152</v>
      </c>
      <c r="J958" s="116">
        <v>0.37254901959999998</v>
      </c>
      <c r="K958" s="116">
        <v>-0.12568177999999999</v>
      </c>
      <c r="L958" s="116">
        <v>-0.30909321499999998</v>
      </c>
      <c r="M958" s="116">
        <v>-0.27142857100000001</v>
      </c>
      <c r="N958" s="116">
        <v>-5.1696568999999998E-2</v>
      </c>
      <c r="O958" s="24">
        <v>6.800043E-4</v>
      </c>
      <c r="P958" s="24">
        <v>-1.3199749999999999E-3</v>
      </c>
      <c r="Q958" s="24">
        <v>8.1158755999999992E-6</v>
      </c>
      <c r="R958" s="24">
        <v>7.2833829999999998E-6</v>
      </c>
    </row>
    <row r="959" spans="1:18" ht="22.5" x14ac:dyDescent="0.2">
      <c r="A959" s="13" t="s">
        <v>897</v>
      </c>
      <c r="B959" s="11" t="str">
        <f>VLOOKUP(A959,[2]Feuil1!$A$4:$B$2591,2,FALSE)</f>
        <v>Autres interventions sur le système hépato-biliaire et pancréatique, niveau 2</v>
      </c>
      <c r="C959" s="22">
        <v>48</v>
      </c>
      <c r="D959" s="23">
        <v>163670.21890000001</v>
      </c>
      <c r="E959" s="22">
        <v>68</v>
      </c>
      <c r="F959" s="23">
        <v>232066.96669999999</v>
      </c>
      <c r="G959" s="22">
        <v>64</v>
      </c>
      <c r="H959" s="23">
        <v>224456.85130000001</v>
      </c>
      <c r="I959" s="116">
        <v>0.41789366610000001</v>
      </c>
      <c r="J959" s="116">
        <v>0.41666666670000002</v>
      </c>
      <c r="K959" s="116">
        <v>8.6611719999999998E-4</v>
      </c>
      <c r="L959" s="116">
        <v>-3.2792755999999999E-2</v>
      </c>
      <c r="M959" s="116">
        <v>-5.8823528999999999E-2</v>
      </c>
      <c r="N959" s="116">
        <v>2.7657696799999999E-2</v>
      </c>
      <c r="O959" s="24">
        <v>1.431588E-4</v>
      </c>
      <c r="P959" s="24">
        <v>-4.5981899999999998E-4</v>
      </c>
      <c r="Q959" s="24">
        <v>1.0184600000000001E-5</v>
      </c>
      <c r="R959" s="24">
        <v>3.3478500000000001E-5</v>
      </c>
    </row>
    <row r="960" spans="1:18" ht="22.5" x14ac:dyDescent="0.2">
      <c r="A960" s="13" t="s">
        <v>898</v>
      </c>
      <c r="B960" s="11" t="str">
        <f>VLOOKUP(A960,[2]Feuil1!$A$4:$B$2591,2,FALSE)</f>
        <v>Autres interventions sur le système hépato-biliaire et pancréatique, niveau 3</v>
      </c>
      <c r="C960" s="22">
        <v>70</v>
      </c>
      <c r="D960" s="23">
        <v>364224.63010000001</v>
      </c>
      <c r="E960" s="22">
        <v>92</v>
      </c>
      <c r="F960" s="23">
        <v>484426.36190000002</v>
      </c>
      <c r="G960" s="22">
        <v>82</v>
      </c>
      <c r="H960" s="23">
        <v>423572.91800000001</v>
      </c>
      <c r="I960" s="116">
        <v>0.33002087689999998</v>
      </c>
      <c r="J960" s="116">
        <v>0.31428571430000002</v>
      </c>
      <c r="K960" s="116">
        <v>1.19724063E-2</v>
      </c>
      <c r="L960" s="116">
        <v>-0.125619596</v>
      </c>
      <c r="M960" s="116">
        <v>-0.108695652</v>
      </c>
      <c r="N960" s="116">
        <v>-1.8987838999999999E-2</v>
      </c>
      <c r="O960" s="24">
        <v>3.5789699999999998E-4</v>
      </c>
      <c r="P960" s="24">
        <v>-3.6768920000000002E-3</v>
      </c>
      <c r="Q960" s="24">
        <v>1.30491E-5</v>
      </c>
      <c r="R960" s="24">
        <v>6.3177399999999996E-5</v>
      </c>
    </row>
    <row r="961" spans="1:18" ht="22.5" x14ac:dyDescent="0.2">
      <c r="A961" s="13" t="s">
        <v>899</v>
      </c>
      <c r="B961" s="11" t="str">
        <f>VLOOKUP(A961,[2]Feuil1!$A$4:$B$2591,2,FALSE)</f>
        <v>Autres interventions sur le système hépato-biliaire et pancréatique, niveau 4</v>
      </c>
      <c r="C961" s="22">
        <v>20</v>
      </c>
      <c r="D961" s="23">
        <v>193301.9074</v>
      </c>
      <c r="E961" s="22">
        <v>19</v>
      </c>
      <c r="F961" s="23">
        <v>183703.99739999999</v>
      </c>
      <c r="G961" s="22">
        <v>28</v>
      </c>
      <c r="H961" s="23">
        <v>270757.04109999997</v>
      </c>
      <c r="I961" s="116">
        <v>-4.9652433000000003E-2</v>
      </c>
      <c r="J961" s="116">
        <v>-0.05</v>
      </c>
      <c r="K961" s="116">
        <v>3.6586000000000002E-4</v>
      </c>
      <c r="L961" s="116">
        <v>0.47387669799999999</v>
      </c>
      <c r="M961" s="116">
        <v>0.47368421049999998</v>
      </c>
      <c r="N961" s="116">
        <v>1.3061649999999999E-4</v>
      </c>
      <c r="O961" s="24">
        <v>-3.2210700000000002E-4</v>
      </c>
      <c r="P961" s="24">
        <v>5.2599263000000004E-3</v>
      </c>
      <c r="Q961" s="24">
        <v>4.4557747999999998E-6</v>
      </c>
      <c r="R961" s="24">
        <v>4.0384299999999999E-5</v>
      </c>
    </row>
    <row r="962" spans="1:18" ht="33.75" x14ac:dyDescent="0.2">
      <c r="A962" s="13" t="s">
        <v>900</v>
      </c>
      <c r="B962" s="11" t="str">
        <f>VLOOKUP(A962,[2]Feuil1!$A$4:$B$2591,2,FALSE)</f>
        <v>Interventions sur le foie, le pancréas et les veines porte ou cave pour tumeurs malignes, niveau 1</v>
      </c>
      <c r="C962" s="22">
        <v>348</v>
      </c>
      <c r="D962" s="23">
        <v>1465815.62</v>
      </c>
      <c r="E962" s="22">
        <v>352</v>
      </c>
      <c r="F962" s="23">
        <v>1480610.6876999999</v>
      </c>
      <c r="G962" s="22">
        <v>305</v>
      </c>
      <c r="H962" s="23">
        <v>1268023.2941000001</v>
      </c>
      <c r="I962" s="116">
        <v>1.0093402899999999E-2</v>
      </c>
      <c r="J962" s="116">
        <v>1.14942529E-2</v>
      </c>
      <c r="K962" s="116">
        <v>-1.3849310000000001E-3</v>
      </c>
      <c r="L962" s="116">
        <v>-0.14358088499999999</v>
      </c>
      <c r="M962" s="116">
        <v>-0.13352272700000001</v>
      </c>
      <c r="N962" s="116">
        <v>-1.1608103999999999E-2</v>
      </c>
      <c r="O962" s="24">
        <v>1.6821159E-3</v>
      </c>
      <c r="P962" s="24">
        <v>-1.2844973000000001E-2</v>
      </c>
      <c r="Q962" s="24">
        <v>4.8536099999999998E-5</v>
      </c>
      <c r="R962" s="24">
        <v>1.8913E-4</v>
      </c>
    </row>
    <row r="963" spans="1:18" ht="33.75" x14ac:dyDescent="0.2">
      <c r="A963" s="13" t="s">
        <v>901</v>
      </c>
      <c r="B963" s="11" t="str">
        <f>VLOOKUP(A963,[2]Feuil1!$A$4:$B$2591,2,FALSE)</f>
        <v>Interventions sur le foie, le pancréas et les veines porte ou cave pour tumeurs malignes, niveau 2</v>
      </c>
      <c r="C963" s="22">
        <v>690</v>
      </c>
      <c r="D963" s="23">
        <v>4331065.3318999996</v>
      </c>
      <c r="E963" s="22">
        <v>637</v>
      </c>
      <c r="F963" s="23">
        <v>3999096.8306999998</v>
      </c>
      <c r="G963" s="22">
        <v>683</v>
      </c>
      <c r="H963" s="23">
        <v>4264579.1837999998</v>
      </c>
      <c r="I963" s="116">
        <v>-7.6648231999999997E-2</v>
      </c>
      <c r="J963" s="116">
        <v>-7.6811593999999997E-2</v>
      </c>
      <c r="K963" s="116">
        <v>1.7695410000000001E-4</v>
      </c>
      <c r="L963" s="116">
        <v>6.6385577599999995E-2</v>
      </c>
      <c r="M963" s="116">
        <v>7.2213500799999997E-2</v>
      </c>
      <c r="N963" s="116">
        <v>-5.435413E-3</v>
      </c>
      <c r="O963" s="24">
        <v>-1.646326E-3</v>
      </c>
      <c r="P963" s="24">
        <v>1.60409969E-2</v>
      </c>
      <c r="Q963" s="24">
        <v>1.086891E-4</v>
      </c>
      <c r="R963" s="24">
        <v>6.3607659999999995E-4</v>
      </c>
    </row>
    <row r="964" spans="1:18" ht="33.75" x14ac:dyDescent="0.2">
      <c r="A964" s="13" t="s">
        <v>902</v>
      </c>
      <c r="B964" s="11" t="str">
        <f>VLOOKUP(A964,[2]Feuil1!$A$4:$B$2591,2,FALSE)</f>
        <v>Interventions sur le foie, le pancréas et les veines porte ou cave pour tumeurs malignes, niveau 3</v>
      </c>
      <c r="C964" s="22">
        <v>407</v>
      </c>
      <c r="D964" s="23">
        <v>3392097.8525999999</v>
      </c>
      <c r="E964" s="22">
        <v>473</v>
      </c>
      <c r="F964" s="23">
        <v>3934106.8250000002</v>
      </c>
      <c r="G964" s="22">
        <v>455</v>
      </c>
      <c r="H964" s="23">
        <v>3828233.5819999999</v>
      </c>
      <c r="I964" s="116">
        <v>0.15978577150000001</v>
      </c>
      <c r="J964" s="116">
        <v>0.16216216219999999</v>
      </c>
      <c r="K964" s="116">
        <v>-2.0448010000000002E-3</v>
      </c>
      <c r="L964" s="116">
        <v>-2.6911634E-2</v>
      </c>
      <c r="M964" s="116">
        <v>-3.8054968000000002E-2</v>
      </c>
      <c r="N964" s="116">
        <v>1.15841695E-2</v>
      </c>
      <c r="O964" s="24">
        <v>6.4421460000000004E-4</v>
      </c>
      <c r="P964" s="24">
        <v>-6.3970820000000001E-3</v>
      </c>
      <c r="Q964" s="24">
        <v>7.2406300000000005E-5</v>
      </c>
      <c r="R964" s="24">
        <v>5.7099419999999998E-4</v>
      </c>
    </row>
    <row r="965" spans="1:18" ht="33.75" x14ac:dyDescent="0.2">
      <c r="A965" s="13" t="s">
        <v>903</v>
      </c>
      <c r="B965" s="11" t="str">
        <f>VLOOKUP(A965,[2]Feuil1!$A$4:$B$2591,2,FALSE)</f>
        <v>Interventions sur le foie, le pancréas et les veines porte ou cave pour tumeurs malignes, niveau 4</v>
      </c>
      <c r="C965" s="22">
        <v>214</v>
      </c>
      <c r="D965" s="23">
        <v>3108648.2486</v>
      </c>
      <c r="E965" s="22">
        <v>255</v>
      </c>
      <c r="F965" s="23">
        <v>3685089.8591999998</v>
      </c>
      <c r="G965" s="22">
        <v>261</v>
      </c>
      <c r="H965" s="23">
        <v>3823530.1814000001</v>
      </c>
      <c r="I965" s="116">
        <v>0.18543159740000001</v>
      </c>
      <c r="J965" s="116">
        <v>0.19158878500000001</v>
      </c>
      <c r="K965" s="116">
        <v>-5.1672080000000004E-3</v>
      </c>
      <c r="L965" s="116">
        <v>3.7567692399999998E-2</v>
      </c>
      <c r="M965" s="116">
        <v>2.35294118E-2</v>
      </c>
      <c r="N965" s="116">
        <v>1.3715561500000001E-2</v>
      </c>
      <c r="O965" s="24">
        <v>-2.1473799999999999E-4</v>
      </c>
      <c r="P965" s="24">
        <v>8.3648526999999997E-3</v>
      </c>
      <c r="Q965" s="24">
        <v>4.15342E-5</v>
      </c>
      <c r="R965" s="24">
        <v>5.7029270000000004E-4</v>
      </c>
    </row>
    <row r="966" spans="1:18" ht="33.75" x14ac:dyDescent="0.2">
      <c r="A966" s="13" t="s">
        <v>904</v>
      </c>
      <c r="B966" s="11" t="str">
        <f>VLOOKUP(A966,[2]Feuil1!$A$4:$B$2591,2,FALSE)</f>
        <v>Interventions sur le foie, le pancréas et les veines porte ou cave pour affections non malignes, niveau 1</v>
      </c>
      <c r="C966" s="22">
        <v>899</v>
      </c>
      <c r="D966" s="23">
        <v>2336616.2579999999</v>
      </c>
      <c r="E966" s="22">
        <v>800</v>
      </c>
      <c r="F966" s="23">
        <v>2064790.1905</v>
      </c>
      <c r="G966" s="22">
        <v>800</v>
      </c>
      <c r="H966" s="23">
        <v>2024192.2904999999</v>
      </c>
      <c r="I966" s="116">
        <v>-0.11633320900000001</v>
      </c>
      <c r="J966" s="116">
        <v>-0.110122358</v>
      </c>
      <c r="K966" s="116">
        <v>-6.9794439999999996E-3</v>
      </c>
      <c r="L966" s="116">
        <v>-1.9661998E-2</v>
      </c>
      <c r="M966" s="116">
        <v>0</v>
      </c>
      <c r="N966" s="116">
        <v>-1.9661998E-2</v>
      </c>
      <c r="O966" s="24">
        <v>0</v>
      </c>
      <c r="P966" s="24">
        <v>-2.4530099999999998E-3</v>
      </c>
      <c r="Q966" s="24">
        <v>1.2730789999999999E-4</v>
      </c>
      <c r="R966" s="24">
        <v>3.019152E-4</v>
      </c>
    </row>
    <row r="967" spans="1:18" ht="33.75" x14ac:dyDescent="0.2">
      <c r="A967" s="13" t="s">
        <v>905</v>
      </c>
      <c r="B967" s="11" t="str">
        <f>VLOOKUP(A967,[2]Feuil1!$A$4:$B$2591,2,FALSE)</f>
        <v>Interventions sur le foie, le pancréas et les veines porte ou cave pour affections non malignes, niveau 2</v>
      </c>
      <c r="C967" s="22">
        <v>412</v>
      </c>
      <c r="D967" s="23">
        <v>1638472.0215</v>
      </c>
      <c r="E967" s="22">
        <v>407</v>
      </c>
      <c r="F967" s="23">
        <v>1627934.1961000001</v>
      </c>
      <c r="G967" s="22">
        <v>428</v>
      </c>
      <c r="H967" s="23">
        <v>1707740.4391999999</v>
      </c>
      <c r="I967" s="116">
        <v>-6.4314949999999997E-3</v>
      </c>
      <c r="J967" s="116">
        <v>-1.2135922E-2</v>
      </c>
      <c r="K967" s="116">
        <v>5.7745058000000004E-3</v>
      </c>
      <c r="L967" s="116">
        <v>4.9023015400000002E-2</v>
      </c>
      <c r="M967" s="116">
        <v>5.1597051599999999E-2</v>
      </c>
      <c r="N967" s="116">
        <v>-2.4477399999999999E-3</v>
      </c>
      <c r="O967" s="24">
        <v>-7.5158400000000002E-4</v>
      </c>
      <c r="P967" s="24">
        <v>4.8220594999999998E-3</v>
      </c>
      <c r="Q967" s="24">
        <v>6.8109700000000003E-5</v>
      </c>
      <c r="R967" s="24">
        <v>2.547154E-4</v>
      </c>
    </row>
    <row r="968" spans="1:18" ht="33.75" x14ac:dyDescent="0.2">
      <c r="A968" s="13" t="s">
        <v>906</v>
      </c>
      <c r="B968" s="11" t="str">
        <f>VLOOKUP(A968,[2]Feuil1!$A$4:$B$2591,2,FALSE)</f>
        <v>Interventions sur le foie, le pancréas et les veines porte ou cave pour affections non malignes, niveau 3</v>
      </c>
      <c r="C968" s="22">
        <v>312</v>
      </c>
      <c r="D968" s="23">
        <v>1611116.0286000001</v>
      </c>
      <c r="E968" s="22">
        <v>309</v>
      </c>
      <c r="F968" s="23">
        <v>1587248.1902999999</v>
      </c>
      <c r="G968" s="22">
        <v>354</v>
      </c>
      <c r="H968" s="23">
        <v>1820968.8321</v>
      </c>
      <c r="I968" s="116">
        <v>-1.4814475000000001E-2</v>
      </c>
      <c r="J968" s="116">
        <v>-9.6153850000000006E-3</v>
      </c>
      <c r="K968" s="116">
        <v>-5.2495670000000001E-3</v>
      </c>
      <c r="L968" s="116">
        <v>0.1472489578</v>
      </c>
      <c r="M968" s="116">
        <v>0.145631068</v>
      </c>
      <c r="N968" s="116">
        <v>1.4122258999999999E-3</v>
      </c>
      <c r="O968" s="24">
        <v>-1.6105360000000001E-3</v>
      </c>
      <c r="P968" s="24">
        <v>1.41218881E-2</v>
      </c>
      <c r="Q968" s="24">
        <v>5.6333699999999999E-5</v>
      </c>
      <c r="R968" s="24">
        <v>2.7160379999999998E-4</v>
      </c>
    </row>
    <row r="969" spans="1:18" ht="33.75" x14ac:dyDescent="0.2">
      <c r="A969" s="13" t="s">
        <v>907</v>
      </c>
      <c r="B969" s="11" t="str">
        <f>VLOOKUP(A969,[2]Feuil1!$A$4:$B$2591,2,FALSE)</f>
        <v>Interventions sur le foie, le pancréas et les veines porte ou cave pour affections non malignes, niveau 4</v>
      </c>
      <c r="C969" s="22">
        <v>65</v>
      </c>
      <c r="D969" s="23">
        <v>563525.06180000002</v>
      </c>
      <c r="E969" s="22">
        <v>83</v>
      </c>
      <c r="F969" s="23">
        <v>784520.78159999999</v>
      </c>
      <c r="G969" s="22">
        <v>83</v>
      </c>
      <c r="H969" s="23">
        <v>802061.21959999995</v>
      </c>
      <c r="I969" s="116">
        <v>0.3921666218</v>
      </c>
      <c r="J969" s="116">
        <v>0.27692307690000001</v>
      </c>
      <c r="K969" s="116">
        <v>9.0250968900000006E-2</v>
      </c>
      <c r="L969" s="116">
        <v>2.2358156000000001E-2</v>
      </c>
      <c r="M969" s="116">
        <v>0</v>
      </c>
      <c r="N969" s="116">
        <v>2.2358156000000001E-2</v>
      </c>
      <c r="O969" s="24">
        <v>0</v>
      </c>
      <c r="P969" s="24">
        <v>1.0598298E-3</v>
      </c>
      <c r="Q969" s="24">
        <v>1.32082E-5</v>
      </c>
      <c r="R969" s="24">
        <v>1.1963020000000001E-4</v>
      </c>
    </row>
    <row r="970" spans="1:18" x14ac:dyDescent="0.2">
      <c r="A970" s="13" t="s">
        <v>908</v>
      </c>
      <c r="B970" s="11" t="str">
        <f>VLOOKUP(A970,[2]Feuil1!$A$4:$B$2591,2,FALSE)</f>
        <v>Dérivations biliaires, niveau 1</v>
      </c>
      <c r="C970" s="22">
        <v>121</v>
      </c>
      <c r="D970" s="23">
        <v>518999.03480000002</v>
      </c>
      <c r="E970" s="22">
        <v>103</v>
      </c>
      <c r="F970" s="23">
        <v>435182.95789999998</v>
      </c>
      <c r="G970" s="22">
        <v>83</v>
      </c>
      <c r="H970" s="23">
        <v>347228.75140000001</v>
      </c>
      <c r="I970" s="116">
        <v>-0.161495632</v>
      </c>
      <c r="J970" s="116">
        <v>-0.148760331</v>
      </c>
      <c r="K970" s="116">
        <v>-1.4960888E-2</v>
      </c>
      <c r="L970" s="116">
        <v>-0.20210857300000001</v>
      </c>
      <c r="M970" s="116">
        <v>-0.194174757</v>
      </c>
      <c r="N970" s="116">
        <v>-9.8455780000000007E-3</v>
      </c>
      <c r="O970" s="24">
        <v>7.1579399999999996E-4</v>
      </c>
      <c r="P970" s="24">
        <v>-5.314376E-3</v>
      </c>
      <c r="Q970" s="24">
        <v>1.32082E-5</v>
      </c>
      <c r="R970" s="24">
        <v>5.1790399999999998E-5</v>
      </c>
    </row>
    <row r="971" spans="1:18" x14ac:dyDescent="0.2">
      <c r="A971" s="13" t="s">
        <v>909</v>
      </c>
      <c r="B971" s="11" t="str">
        <f>VLOOKUP(A971,[2]Feuil1!$A$4:$B$2591,2,FALSE)</f>
        <v>Dérivations biliaires, niveau 2</v>
      </c>
      <c r="C971" s="22">
        <v>214</v>
      </c>
      <c r="D971" s="23">
        <v>1293119.1470999999</v>
      </c>
      <c r="E971" s="22">
        <v>191</v>
      </c>
      <c r="F971" s="23">
        <v>1161258.8004999999</v>
      </c>
      <c r="G971" s="22">
        <v>160</v>
      </c>
      <c r="H971" s="23">
        <v>966615.49190000002</v>
      </c>
      <c r="I971" s="116">
        <v>-0.10197076300000001</v>
      </c>
      <c r="J971" s="116">
        <v>-0.107476636</v>
      </c>
      <c r="K971" s="116">
        <v>6.1688829000000004E-3</v>
      </c>
      <c r="L971" s="116">
        <v>-0.16761406500000001</v>
      </c>
      <c r="M971" s="116">
        <v>-0.16230366500000001</v>
      </c>
      <c r="N971" s="116">
        <v>-6.3392910000000004E-3</v>
      </c>
      <c r="O971" s="24">
        <v>1.1094806999999999E-3</v>
      </c>
      <c r="P971" s="24">
        <v>-1.1760754E-2</v>
      </c>
      <c r="Q971" s="24">
        <v>2.54616E-5</v>
      </c>
      <c r="R971" s="24">
        <v>1.4417400000000001E-4</v>
      </c>
    </row>
    <row r="972" spans="1:18" x14ac:dyDescent="0.2">
      <c r="A972" s="13" t="s">
        <v>910</v>
      </c>
      <c r="B972" s="11" t="str">
        <f>VLOOKUP(A972,[2]Feuil1!$A$4:$B$2591,2,FALSE)</f>
        <v>Dérivations biliaires, niveau 3</v>
      </c>
      <c r="C972" s="22">
        <v>173</v>
      </c>
      <c r="D972" s="23">
        <v>1609065.5049999999</v>
      </c>
      <c r="E972" s="22">
        <v>164</v>
      </c>
      <c r="F972" s="23">
        <v>1514172.2087999999</v>
      </c>
      <c r="G972" s="22">
        <v>171</v>
      </c>
      <c r="H972" s="23">
        <v>1571474.2748</v>
      </c>
      <c r="I972" s="116">
        <v>-5.8974166000000001E-2</v>
      </c>
      <c r="J972" s="116">
        <v>-5.2023120999999999E-2</v>
      </c>
      <c r="K972" s="116">
        <v>-7.3325040000000001E-3</v>
      </c>
      <c r="L972" s="116">
        <v>3.78438236E-2</v>
      </c>
      <c r="M972" s="116">
        <v>4.26829268E-2</v>
      </c>
      <c r="N972" s="116">
        <v>-4.6410109999999996E-3</v>
      </c>
      <c r="O972" s="24">
        <v>-2.5052800000000002E-4</v>
      </c>
      <c r="P972" s="24">
        <v>3.4623102000000002E-3</v>
      </c>
      <c r="Q972" s="24">
        <v>2.72121E-5</v>
      </c>
      <c r="R972" s="24">
        <v>2.3439080000000001E-4</v>
      </c>
    </row>
    <row r="973" spans="1:18" x14ac:dyDescent="0.2">
      <c r="A973" s="13" t="s">
        <v>911</v>
      </c>
      <c r="B973" s="11" t="str">
        <f>VLOOKUP(A973,[2]Feuil1!$A$4:$B$2591,2,FALSE)</f>
        <v>Dérivations biliaires, niveau 4</v>
      </c>
      <c r="C973" s="22">
        <v>93</v>
      </c>
      <c r="D973" s="23">
        <v>1536564.3075999999</v>
      </c>
      <c r="E973" s="22">
        <v>87</v>
      </c>
      <c r="F973" s="23">
        <v>1458081.655</v>
      </c>
      <c r="G973" s="22">
        <v>87</v>
      </c>
      <c r="H973" s="23">
        <v>1415942.372</v>
      </c>
      <c r="I973" s="116">
        <v>-5.1076712000000003E-2</v>
      </c>
      <c r="J973" s="116">
        <v>-6.4516129000000005E-2</v>
      </c>
      <c r="K973" s="116">
        <v>1.4366273400000001E-2</v>
      </c>
      <c r="L973" s="116">
        <v>-2.8900496000000001E-2</v>
      </c>
      <c r="M973" s="116">
        <v>0</v>
      </c>
      <c r="N973" s="116">
        <v>-2.8900496000000001E-2</v>
      </c>
      <c r="O973" s="24">
        <v>0</v>
      </c>
      <c r="P973" s="24">
        <v>-2.5461429999999998E-3</v>
      </c>
      <c r="Q973" s="24">
        <v>1.38447E-5</v>
      </c>
      <c r="R973" s="24">
        <v>2.1119269999999999E-4</v>
      </c>
    </row>
    <row r="974" spans="1:18" ht="22.5" x14ac:dyDescent="0.2">
      <c r="A974" s="13" t="s">
        <v>912</v>
      </c>
      <c r="B974" s="11" t="str">
        <f>VLOOKUP(A974,[2]Feuil1!$A$4:$B$2591,2,FALSE)</f>
        <v>Autres interventions sur les voies biliaires sauf cholécystectomies isolées, niveau 1</v>
      </c>
      <c r="C974" s="22">
        <v>1822</v>
      </c>
      <c r="D974" s="23">
        <v>4748358.7238999996</v>
      </c>
      <c r="E974" s="22">
        <v>1754</v>
      </c>
      <c r="F974" s="23">
        <v>4514394.3558</v>
      </c>
      <c r="G974" s="22">
        <v>1587</v>
      </c>
      <c r="H974" s="23">
        <v>3961485.1812</v>
      </c>
      <c r="I974" s="116">
        <v>-4.9272681999999998E-2</v>
      </c>
      <c r="J974" s="116">
        <v>-3.7321624999999997E-2</v>
      </c>
      <c r="K974" s="116">
        <v>-1.2414382E-2</v>
      </c>
      <c r="L974" s="116">
        <v>-0.122476933</v>
      </c>
      <c r="M974" s="116">
        <v>-9.5210946000000005E-2</v>
      </c>
      <c r="N974" s="116">
        <v>-3.0135186000000001E-2</v>
      </c>
      <c r="O974" s="24">
        <v>5.9768798999999999E-3</v>
      </c>
      <c r="P974" s="24">
        <v>-3.3407923999999999E-2</v>
      </c>
      <c r="Q974" s="24">
        <v>2.5254699999999999E-4</v>
      </c>
      <c r="R974" s="24">
        <v>5.9086909999999998E-4</v>
      </c>
    </row>
    <row r="975" spans="1:18" ht="22.5" x14ac:dyDescent="0.2">
      <c r="A975" s="13" t="s">
        <v>913</v>
      </c>
      <c r="B975" s="11" t="str">
        <f>VLOOKUP(A975,[2]Feuil1!$A$4:$B$2591,2,FALSE)</f>
        <v>Autres interventions sur les voies biliaires sauf cholécystectomies isolées, niveau 2</v>
      </c>
      <c r="C975" s="22">
        <v>714</v>
      </c>
      <c r="D975" s="23">
        <v>2914161.2821999998</v>
      </c>
      <c r="E975" s="22">
        <v>673</v>
      </c>
      <c r="F975" s="23">
        <v>2725870.5846000002</v>
      </c>
      <c r="G975" s="22">
        <v>630</v>
      </c>
      <c r="H975" s="23">
        <v>2555834.574</v>
      </c>
      <c r="I975" s="116">
        <v>-6.4612312000000005E-2</v>
      </c>
      <c r="J975" s="116">
        <v>-5.7422968999999997E-2</v>
      </c>
      <c r="K975" s="116">
        <v>-7.6273260000000002E-3</v>
      </c>
      <c r="L975" s="116">
        <v>-6.2378607000000003E-2</v>
      </c>
      <c r="M975" s="116">
        <v>-6.3893015999999997E-2</v>
      </c>
      <c r="N975" s="116">
        <v>1.6177735E-3</v>
      </c>
      <c r="O975" s="24">
        <v>1.5389570999999999E-3</v>
      </c>
      <c r="P975" s="24">
        <v>-1.0273930000000001E-2</v>
      </c>
      <c r="Q975" s="24">
        <v>1.002549E-4</v>
      </c>
      <c r="R975" s="24">
        <v>3.8121150000000001E-4</v>
      </c>
    </row>
    <row r="976" spans="1:18" ht="22.5" x14ac:dyDescent="0.2">
      <c r="A976" s="13" t="s">
        <v>914</v>
      </c>
      <c r="B976" s="11" t="str">
        <f>VLOOKUP(A976,[2]Feuil1!$A$4:$B$2591,2,FALSE)</f>
        <v>Autres interventions sur les voies biliaires sauf cholécystectomies isolées, niveau 3</v>
      </c>
      <c r="C976" s="22">
        <v>466</v>
      </c>
      <c r="D976" s="23">
        <v>2639772.6372000002</v>
      </c>
      <c r="E976" s="22">
        <v>451</v>
      </c>
      <c r="F976" s="23">
        <v>2546125.7116</v>
      </c>
      <c r="G976" s="22">
        <v>465</v>
      </c>
      <c r="H976" s="23">
        <v>2645011.8692000001</v>
      </c>
      <c r="I976" s="116">
        <v>-3.5475376000000003E-2</v>
      </c>
      <c r="J976" s="116">
        <v>-3.2188841000000003E-2</v>
      </c>
      <c r="K976" s="116">
        <v>-3.395843E-3</v>
      </c>
      <c r="L976" s="116">
        <v>3.8837892899999997E-2</v>
      </c>
      <c r="M976" s="116">
        <v>3.10421286E-2</v>
      </c>
      <c r="N976" s="116">
        <v>7.5610531000000003E-3</v>
      </c>
      <c r="O976" s="24">
        <v>-5.0105600000000005E-4</v>
      </c>
      <c r="P976" s="24">
        <v>5.9749076999999996E-3</v>
      </c>
      <c r="Q976" s="24">
        <v>7.3997699999999998E-5</v>
      </c>
      <c r="R976" s="24">
        <v>3.9451260000000001E-4</v>
      </c>
    </row>
    <row r="977" spans="1:18" ht="22.5" x14ac:dyDescent="0.2">
      <c r="A977" s="13" t="s">
        <v>915</v>
      </c>
      <c r="B977" s="11" t="str">
        <f>VLOOKUP(A977,[2]Feuil1!$A$4:$B$2591,2,FALSE)</f>
        <v>Autres interventions sur les voies biliaires sauf cholécystectomies isolées, niveau 4</v>
      </c>
      <c r="C977" s="22">
        <v>92</v>
      </c>
      <c r="D977" s="23">
        <v>929349.97519999999</v>
      </c>
      <c r="E977" s="22">
        <v>90</v>
      </c>
      <c r="F977" s="23">
        <v>963316.79839999997</v>
      </c>
      <c r="G977" s="22">
        <v>79</v>
      </c>
      <c r="H977" s="23">
        <v>799945.71759999997</v>
      </c>
      <c r="I977" s="116">
        <v>3.6549011800000003E-2</v>
      </c>
      <c r="J977" s="116">
        <v>-2.1739129999999999E-2</v>
      </c>
      <c r="K977" s="116">
        <v>5.9583434300000002E-2</v>
      </c>
      <c r="L977" s="116">
        <v>-0.16959226799999999</v>
      </c>
      <c r="M977" s="116">
        <v>-0.12222222200000001</v>
      </c>
      <c r="N977" s="116">
        <v>-5.3965875000000003E-2</v>
      </c>
      <c r="O977" s="24">
        <v>3.9368669999999999E-4</v>
      </c>
      <c r="P977" s="24">
        <v>-9.8712209999999995E-3</v>
      </c>
      <c r="Q977" s="24">
        <v>1.25717E-5</v>
      </c>
      <c r="R977" s="24">
        <v>1.193147E-4</v>
      </c>
    </row>
    <row r="978" spans="1:18" ht="33.75" x14ac:dyDescent="0.2">
      <c r="A978" s="13" t="s">
        <v>916</v>
      </c>
      <c r="B978" s="11" t="str">
        <f>VLOOKUP(A978,[2]Feuil1!$A$4:$B$2591,2,FALSE)</f>
        <v>Cholécystectomies sans exploration de la voie biliaire principale pour affections aigües, niveau 1</v>
      </c>
      <c r="C978" s="22">
        <v>10344</v>
      </c>
      <c r="D978" s="23">
        <v>17476416.017999999</v>
      </c>
      <c r="E978" s="22">
        <v>9555</v>
      </c>
      <c r="F978" s="23">
        <v>16062474.422</v>
      </c>
      <c r="G978" s="22">
        <v>8324</v>
      </c>
      <c r="H978" s="23">
        <v>13837536.607000001</v>
      </c>
      <c r="I978" s="116">
        <v>-8.0905695999999999E-2</v>
      </c>
      <c r="J978" s="116">
        <v>-7.6276101999999998E-2</v>
      </c>
      <c r="K978" s="116">
        <v>-5.0118799999999998E-3</v>
      </c>
      <c r="L978" s="116">
        <v>-0.13851775</v>
      </c>
      <c r="M978" s="116">
        <v>-0.12883307199999999</v>
      </c>
      <c r="N978" s="116">
        <v>-1.1116902999999999E-2</v>
      </c>
      <c r="O978" s="24">
        <v>4.4057120399999997E-2</v>
      </c>
      <c r="P978" s="24">
        <v>-0.13443537799999999</v>
      </c>
      <c r="Q978" s="24">
        <v>1.3246382E-3</v>
      </c>
      <c r="R978" s="24">
        <v>2.0639160999999999E-3</v>
      </c>
    </row>
    <row r="979" spans="1:18" ht="33.75" x14ac:dyDescent="0.2">
      <c r="A979" s="13" t="s">
        <v>917</v>
      </c>
      <c r="B979" s="11" t="str">
        <f>VLOOKUP(A979,[2]Feuil1!$A$4:$B$2591,2,FALSE)</f>
        <v>Cholécystectomies sans exploration de la voie biliaire principale pour affections aigües, niveau 2</v>
      </c>
      <c r="C979" s="22">
        <v>2383</v>
      </c>
      <c r="D979" s="23">
        <v>5764844.8704000004</v>
      </c>
      <c r="E979" s="22">
        <v>2407</v>
      </c>
      <c r="F979" s="23">
        <v>5804565.2648999998</v>
      </c>
      <c r="G979" s="22">
        <v>2225</v>
      </c>
      <c r="H979" s="23">
        <v>5359152.3210000005</v>
      </c>
      <c r="I979" s="116">
        <v>6.8901064000000001E-3</v>
      </c>
      <c r="J979" s="116">
        <v>1.00713386E-2</v>
      </c>
      <c r="K979" s="116">
        <v>-3.1495120000000001E-3</v>
      </c>
      <c r="L979" s="116">
        <v>-7.6734936000000004E-2</v>
      </c>
      <c r="M979" s="116">
        <v>-7.5612795999999996E-2</v>
      </c>
      <c r="N979" s="116">
        <v>-1.213928E-3</v>
      </c>
      <c r="O979" s="24">
        <v>6.5137253000000003E-3</v>
      </c>
      <c r="P979" s="24">
        <v>-2.6912777999999998E-2</v>
      </c>
      <c r="Q979" s="24">
        <v>3.5407499999999997E-4</v>
      </c>
      <c r="R979" s="24">
        <v>7.9933599999999999E-4</v>
      </c>
    </row>
    <row r="980" spans="1:18" ht="33.75" x14ac:dyDescent="0.2">
      <c r="A980" s="13" t="s">
        <v>918</v>
      </c>
      <c r="B980" s="11" t="str">
        <f>VLOOKUP(A980,[2]Feuil1!$A$4:$B$2591,2,FALSE)</f>
        <v>Cholécystectomies sans exploration de la voie biliaire principale pour affections aigües, niveau 3</v>
      </c>
      <c r="C980" s="22">
        <v>1196</v>
      </c>
      <c r="D980" s="23">
        <v>4926267.3487999998</v>
      </c>
      <c r="E980" s="22">
        <v>1186</v>
      </c>
      <c r="F980" s="23">
        <v>4879862.8744000001</v>
      </c>
      <c r="G980" s="22">
        <v>1177</v>
      </c>
      <c r="H980" s="23">
        <v>4836173.6244000001</v>
      </c>
      <c r="I980" s="116">
        <v>-9.4198040000000004E-3</v>
      </c>
      <c r="J980" s="116">
        <v>-8.3612040000000006E-3</v>
      </c>
      <c r="K980" s="116">
        <v>-1.0675260000000001E-3</v>
      </c>
      <c r="L980" s="116">
        <v>-8.9529669999999992E-3</v>
      </c>
      <c r="M980" s="116">
        <v>-7.5885329999999997E-3</v>
      </c>
      <c r="N980" s="116">
        <v>-1.3748670000000001E-3</v>
      </c>
      <c r="O980" s="24">
        <v>3.2210730000000002E-4</v>
      </c>
      <c r="P980" s="24">
        <v>-2.6397959999999998E-3</v>
      </c>
      <c r="Q980" s="24">
        <v>1.8730170000000001E-4</v>
      </c>
      <c r="R980" s="24">
        <v>7.2133189999999995E-4</v>
      </c>
    </row>
    <row r="981" spans="1:18" ht="33.75" x14ac:dyDescent="0.2">
      <c r="A981" s="13" t="s">
        <v>919</v>
      </c>
      <c r="B981" s="11" t="str">
        <f>VLOOKUP(A981,[2]Feuil1!$A$4:$B$2591,2,FALSE)</f>
        <v>Cholécystectomies sans exploration de la voie biliaire principale pour affections aigües, niveau 4</v>
      </c>
      <c r="C981" s="22">
        <v>214</v>
      </c>
      <c r="D981" s="23">
        <v>1589689.1809</v>
      </c>
      <c r="E981" s="22">
        <v>199</v>
      </c>
      <c r="F981" s="23">
        <v>1410959.5374</v>
      </c>
      <c r="G981" s="22">
        <v>218</v>
      </c>
      <c r="H981" s="23">
        <v>1525061.2169999999</v>
      </c>
      <c r="I981" s="116">
        <v>-0.112430559</v>
      </c>
      <c r="J981" s="116">
        <v>-7.0093457999999997E-2</v>
      </c>
      <c r="K981" s="116">
        <v>-4.552834E-2</v>
      </c>
      <c r="L981" s="116">
        <v>8.0868144399999994E-2</v>
      </c>
      <c r="M981" s="116">
        <v>9.5477386900000003E-2</v>
      </c>
      <c r="N981" s="116">
        <v>-1.3335959999999999E-2</v>
      </c>
      <c r="O981" s="24">
        <v>-6.80004E-4</v>
      </c>
      <c r="P981" s="24">
        <v>6.8942611999999997E-3</v>
      </c>
      <c r="Q981" s="24">
        <v>3.4691399999999998E-5</v>
      </c>
      <c r="R981" s="24">
        <v>2.2746809999999999E-4</v>
      </c>
    </row>
    <row r="982" spans="1:18" ht="33.75" x14ac:dyDescent="0.2">
      <c r="A982" s="13" t="s">
        <v>920</v>
      </c>
      <c r="B982" s="11" t="str">
        <f>VLOOKUP(A982,[2]Feuil1!$A$4:$B$2591,2,FALSE)</f>
        <v>Cholécystectomies sans exploration de la voie biliaire principale à l'exception des affections aigües, niveau 1</v>
      </c>
      <c r="C982" s="22">
        <v>32562</v>
      </c>
      <c r="D982" s="23">
        <v>47596431.865000002</v>
      </c>
      <c r="E982" s="22">
        <v>32694</v>
      </c>
      <c r="F982" s="23">
        <v>47758140.832000002</v>
      </c>
      <c r="G982" s="22">
        <v>30052</v>
      </c>
      <c r="H982" s="23">
        <v>43866293.333999999</v>
      </c>
      <c r="I982" s="116">
        <v>3.3975019000000001E-3</v>
      </c>
      <c r="J982" s="116">
        <v>4.0538049999999997E-3</v>
      </c>
      <c r="K982" s="116">
        <v>-6.5365300000000002E-4</v>
      </c>
      <c r="L982" s="116">
        <v>-8.1490766000000006E-2</v>
      </c>
      <c r="M982" s="116">
        <v>-8.0809934999999999E-2</v>
      </c>
      <c r="N982" s="116">
        <v>-7.4068699999999996E-4</v>
      </c>
      <c r="O982" s="24">
        <v>9.4556386699999995E-2</v>
      </c>
      <c r="P982" s="24">
        <v>-0.235153534</v>
      </c>
      <c r="Q982" s="24">
        <v>4.7823194999999999E-3</v>
      </c>
      <c r="R982" s="24">
        <v>6.5428083999999999E-3</v>
      </c>
    </row>
    <row r="983" spans="1:18" ht="33.75" x14ac:dyDescent="0.2">
      <c r="A983" s="13" t="s">
        <v>921</v>
      </c>
      <c r="B983" s="11" t="str">
        <f>VLOOKUP(A983,[2]Feuil1!$A$4:$B$2591,2,FALSE)</f>
        <v>Cholécystectomies sans exploration de la voie biliaire principale à l'exception des affections aigües, niveau 2</v>
      </c>
      <c r="C983" s="22">
        <v>3401</v>
      </c>
      <c r="D983" s="23">
        <v>7470364.0038000001</v>
      </c>
      <c r="E983" s="22">
        <v>3353</v>
      </c>
      <c r="F983" s="23">
        <v>7358041.6446000002</v>
      </c>
      <c r="G983" s="22">
        <v>3021</v>
      </c>
      <c r="H983" s="23">
        <v>6624813.2493000003</v>
      </c>
      <c r="I983" s="116">
        <v>-1.5035728E-2</v>
      </c>
      <c r="J983" s="116">
        <v>-1.4113496E-2</v>
      </c>
      <c r="K983" s="116">
        <v>-9.3543399999999996E-4</v>
      </c>
      <c r="L983" s="116">
        <v>-9.9649937999999993E-2</v>
      </c>
      <c r="M983" s="116">
        <v>-9.9015806999999997E-2</v>
      </c>
      <c r="N983" s="116">
        <v>-7.0382099999999998E-4</v>
      </c>
      <c r="O983" s="24">
        <v>1.18821803E-2</v>
      </c>
      <c r="P983" s="24">
        <v>-4.4303187000000001E-2</v>
      </c>
      <c r="Q983" s="24">
        <v>4.8074629999999999E-4</v>
      </c>
      <c r="R983" s="24">
        <v>9.881136999999999E-4</v>
      </c>
    </row>
    <row r="984" spans="1:18" ht="33.75" x14ac:dyDescent="0.2">
      <c r="A984" s="13" t="s">
        <v>922</v>
      </c>
      <c r="B984" s="11" t="str">
        <f>VLOOKUP(A984,[2]Feuil1!$A$4:$B$2591,2,FALSE)</f>
        <v>Cholécystectomies sans exploration de la voie biliaire principale à l'exception des affections aigües, niveau 3</v>
      </c>
      <c r="C984" s="22">
        <v>617</v>
      </c>
      <c r="D984" s="23">
        <v>1851194.9834</v>
      </c>
      <c r="E984" s="22">
        <v>713</v>
      </c>
      <c r="F984" s="23">
        <v>2154599.5614</v>
      </c>
      <c r="G984" s="22">
        <v>685</v>
      </c>
      <c r="H984" s="23">
        <v>2063434.287</v>
      </c>
      <c r="I984" s="116">
        <v>0.1638966077</v>
      </c>
      <c r="J984" s="116">
        <v>0.15559157209999999</v>
      </c>
      <c r="K984" s="116">
        <v>7.1868260000000003E-3</v>
      </c>
      <c r="L984" s="116">
        <v>-4.2311934000000002E-2</v>
      </c>
      <c r="M984" s="116">
        <v>-3.9270686999999999E-2</v>
      </c>
      <c r="N984" s="116">
        <v>-3.16556E-3</v>
      </c>
      <c r="O984" s="24">
        <v>1.0021116E-3</v>
      </c>
      <c r="P984" s="24">
        <v>-5.5083959999999996E-3</v>
      </c>
      <c r="Q984" s="24">
        <v>1.090073E-4</v>
      </c>
      <c r="R984" s="24">
        <v>3.0776829999999998E-4</v>
      </c>
    </row>
    <row r="985" spans="1:18" ht="33.75" x14ac:dyDescent="0.2">
      <c r="A985" s="13" t="s">
        <v>923</v>
      </c>
      <c r="B985" s="11" t="str">
        <f>VLOOKUP(A985,[2]Feuil1!$A$4:$B$2591,2,FALSE)</f>
        <v>Cholécystectomies sans exploration de la voie biliaire principale à l'exception des affections aigües, niveau 4</v>
      </c>
      <c r="C985" s="22">
        <v>134</v>
      </c>
      <c r="D985" s="23">
        <v>743559.72199999995</v>
      </c>
      <c r="E985" s="22">
        <v>181</v>
      </c>
      <c r="F985" s="23">
        <v>979212.16370000003</v>
      </c>
      <c r="G985" s="22">
        <v>176</v>
      </c>
      <c r="H985" s="23">
        <v>951635.42039999994</v>
      </c>
      <c r="I985" s="116">
        <v>0.31692469979999999</v>
      </c>
      <c r="J985" s="116">
        <v>0.35074626869999997</v>
      </c>
      <c r="K985" s="116">
        <v>-2.5039173000000001E-2</v>
      </c>
      <c r="L985" s="116">
        <v>-2.8162174000000002E-2</v>
      </c>
      <c r="M985" s="116">
        <v>-2.7624309E-2</v>
      </c>
      <c r="N985" s="116">
        <v>-5.53145E-4</v>
      </c>
      <c r="O985" s="24">
        <v>1.7894849999999999E-4</v>
      </c>
      <c r="P985" s="24">
        <v>-1.6662440000000001E-3</v>
      </c>
      <c r="Q985" s="24">
        <v>2.80077E-5</v>
      </c>
      <c r="R985" s="24">
        <v>1.4193969999999999E-4</v>
      </c>
    </row>
    <row r="986" spans="1:18" ht="33.75" x14ac:dyDescent="0.2">
      <c r="A986" s="13" t="s">
        <v>2211</v>
      </c>
      <c r="B986" s="11" t="str">
        <f>VLOOKUP(A986,[2]Feuil1!$A$4:$B$2591,2,FALSE)</f>
        <v>Cholécystectomies sans exploration de la voie biliaire principale à l'exception des affections aigües, en ambulatoire</v>
      </c>
      <c r="C986" s="22">
        <v>1234</v>
      </c>
      <c r="D986" s="23">
        <v>1822400.3472</v>
      </c>
      <c r="E986" s="22">
        <v>2883</v>
      </c>
      <c r="F986" s="23">
        <v>4232793.9840000002</v>
      </c>
      <c r="G986" s="22">
        <v>6325</v>
      </c>
      <c r="H986" s="23">
        <v>9305846.9392000008</v>
      </c>
      <c r="I986" s="116">
        <v>1.3226477050000001</v>
      </c>
      <c r="J986" s="116">
        <v>1.3363047001999999</v>
      </c>
      <c r="K986" s="116">
        <v>-5.8455540000000002E-3</v>
      </c>
      <c r="L986" s="116">
        <v>1.1985116626000001</v>
      </c>
      <c r="M986" s="116">
        <v>1.193895248</v>
      </c>
      <c r="N986" s="116">
        <v>2.1042092000000002E-3</v>
      </c>
      <c r="O986" s="24">
        <v>-0.123188146</v>
      </c>
      <c r="P986" s="24">
        <v>0.30652442880000003</v>
      </c>
      <c r="Q986" s="24">
        <v>1.0065276999999999E-3</v>
      </c>
      <c r="R986" s="24">
        <v>1.3879991E-3</v>
      </c>
    </row>
    <row r="987" spans="1:18" ht="22.5" x14ac:dyDescent="0.2">
      <c r="A987" s="13" t="s">
        <v>924</v>
      </c>
      <c r="B987" s="11" t="str">
        <f>VLOOKUP(A987,[2]Feuil1!$A$4:$B$2591,2,FALSE)</f>
        <v>Endoscopies biliaires thérapeutiques et anesthésie : séjours de moins de 2 jours</v>
      </c>
      <c r="C987" s="22">
        <v>1830</v>
      </c>
      <c r="D987" s="23">
        <v>1637464.2921</v>
      </c>
      <c r="E987" s="22">
        <v>1949</v>
      </c>
      <c r="F987" s="23">
        <v>1741213.6587</v>
      </c>
      <c r="G987" s="22">
        <v>2071</v>
      </c>
      <c r="H987" s="23">
        <v>1852673.5334999999</v>
      </c>
      <c r="I987" s="116">
        <v>6.3359773499999994E-2</v>
      </c>
      <c r="J987" s="116">
        <v>6.5027322400000004E-2</v>
      </c>
      <c r="K987" s="116">
        <v>-1.5657329999999999E-3</v>
      </c>
      <c r="L987" s="116">
        <v>6.4012750100000002E-2</v>
      </c>
      <c r="M987" s="116">
        <v>6.2596203200000006E-2</v>
      </c>
      <c r="N987" s="116">
        <v>1.3330999E-3</v>
      </c>
      <c r="O987" s="24">
        <v>-4.366343E-3</v>
      </c>
      <c r="P987" s="24">
        <v>6.7346378999999998E-3</v>
      </c>
      <c r="Q987" s="24">
        <v>3.2956819999999999E-4</v>
      </c>
      <c r="R987" s="24">
        <v>2.763326E-4</v>
      </c>
    </row>
    <row r="988" spans="1:18" ht="22.5" x14ac:dyDescent="0.2">
      <c r="A988" s="13" t="s">
        <v>925</v>
      </c>
      <c r="B988" s="11" t="str">
        <f>VLOOKUP(A988,[2]Feuil1!$A$4:$B$2591,2,FALSE)</f>
        <v>Endoscopie biliaire diagnostique et anesthésie, en ambulatoire</v>
      </c>
      <c r="C988" s="22">
        <v>9800</v>
      </c>
      <c r="D988" s="23">
        <v>4582857.9895000001</v>
      </c>
      <c r="E988" s="22">
        <v>10714</v>
      </c>
      <c r="F988" s="23">
        <v>5003841.0044</v>
      </c>
      <c r="G988" s="22">
        <v>11255</v>
      </c>
      <c r="H988" s="23">
        <v>5252480.5423999997</v>
      </c>
      <c r="I988" s="116">
        <v>9.1860366600000007E-2</v>
      </c>
      <c r="J988" s="116">
        <v>9.3265306100000001E-2</v>
      </c>
      <c r="K988" s="116">
        <v>-1.285086E-3</v>
      </c>
      <c r="L988" s="116">
        <v>4.9689735899999997E-2</v>
      </c>
      <c r="M988" s="116">
        <v>5.0494679899999999E-2</v>
      </c>
      <c r="N988" s="116">
        <v>-7.6625200000000004E-4</v>
      </c>
      <c r="O988" s="24">
        <v>-1.9362227999999999E-2</v>
      </c>
      <c r="P988" s="24">
        <v>1.5023318900000001E-2</v>
      </c>
      <c r="Q988" s="24">
        <v>1.7910624000000001E-3</v>
      </c>
      <c r="R988" s="24">
        <v>7.8342549999999998E-4</v>
      </c>
    </row>
    <row r="989" spans="1:18" ht="33.75" x14ac:dyDescent="0.2">
      <c r="A989" s="13" t="s">
        <v>926</v>
      </c>
      <c r="B989" s="11" t="str">
        <f>VLOOKUP(A989,[2]Feuil1!$A$4:$B$2591,2,FALSE)</f>
        <v>Séjours comprenant une endoscopie biliaire thérapeutique ou diagnostique sans anesthésie, en ambulatoire</v>
      </c>
      <c r="C989" s="22">
        <v>19</v>
      </c>
      <c r="D989" s="23">
        <v>8992.5462000000007</v>
      </c>
      <c r="E989" s="22">
        <v>12</v>
      </c>
      <c r="F989" s="23">
        <v>5769.5123999999996</v>
      </c>
      <c r="G989" s="22">
        <v>10</v>
      </c>
      <c r="H989" s="23">
        <v>4731.1881000000003</v>
      </c>
      <c r="I989" s="116">
        <v>-0.35841170300000003</v>
      </c>
      <c r="J989" s="116">
        <v>-0.368421053</v>
      </c>
      <c r="K989" s="116">
        <v>1.5848136499999999E-2</v>
      </c>
      <c r="L989" s="116">
        <v>-0.17996742700000001</v>
      </c>
      <c r="M989" s="116">
        <v>-0.16666666699999999</v>
      </c>
      <c r="N989" s="116">
        <v>-1.5960912000000001E-2</v>
      </c>
      <c r="O989" s="24">
        <v>7.1579400000000001E-5</v>
      </c>
      <c r="P989" s="24">
        <v>-6.2737999999999995E-5</v>
      </c>
      <c r="Q989" s="24">
        <v>1.5913482000000001E-6</v>
      </c>
      <c r="R989" s="24">
        <v>7.0567296999999997E-7</v>
      </c>
    </row>
    <row r="990" spans="1:18" x14ac:dyDescent="0.2">
      <c r="A990" s="13" t="s">
        <v>927</v>
      </c>
      <c r="B990" s="11" t="str">
        <f>VLOOKUP(A990,[2]Feuil1!$A$4:$B$2591,2,FALSE)</f>
        <v>Affections des voies biliaires, niveau 1</v>
      </c>
      <c r="C990" s="22">
        <v>11580</v>
      </c>
      <c r="D990" s="23">
        <v>11058260.874</v>
      </c>
      <c r="E990" s="22">
        <v>11816</v>
      </c>
      <c r="F990" s="23">
        <v>11264864.721999999</v>
      </c>
      <c r="G990" s="22">
        <v>11511</v>
      </c>
      <c r="H990" s="23">
        <v>10949880.211999999</v>
      </c>
      <c r="I990" s="116">
        <v>1.8683213399999999E-2</v>
      </c>
      <c r="J990" s="116">
        <v>2.03799655E-2</v>
      </c>
      <c r="K990" s="116">
        <v>-1.6628630000000001E-3</v>
      </c>
      <c r="L990" s="116">
        <v>-2.7961677000000001E-2</v>
      </c>
      <c r="M990" s="116">
        <v>-2.5812458E-2</v>
      </c>
      <c r="N990" s="116">
        <v>-2.2061659999999999E-3</v>
      </c>
      <c r="O990" s="24">
        <v>1.0915858400000001E-2</v>
      </c>
      <c r="P990" s="24">
        <v>-1.903202E-2</v>
      </c>
      <c r="Q990" s="24">
        <v>1.8318009000000001E-3</v>
      </c>
      <c r="R990" s="24">
        <v>1.6332123000000001E-3</v>
      </c>
    </row>
    <row r="991" spans="1:18" x14ac:dyDescent="0.2">
      <c r="A991" s="13" t="s">
        <v>928</v>
      </c>
      <c r="B991" s="11" t="str">
        <f>VLOOKUP(A991,[2]Feuil1!$A$4:$B$2591,2,FALSE)</f>
        <v>Affections des voies biliaires, niveau 2</v>
      </c>
      <c r="C991" s="22">
        <v>3234</v>
      </c>
      <c r="D991" s="23">
        <v>5705077.0762</v>
      </c>
      <c r="E991" s="22">
        <v>3342</v>
      </c>
      <c r="F991" s="23">
        <v>5886794.6528000003</v>
      </c>
      <c r="G991" s="22">
        <v>3286</v>
      </c>
      <c r="H991" s="23">
        <v>5759779.3751999997</v>
      </c>
      <c r="I991" s="116">
        <v>3.1851905600000001E-2</v>
      </c>
      <c r="J991" s="116">
        <v>3.3395176300000003E-2</v>
      </c>
      <c r="K991" s="116">
        <v>-1.4933979999999999E-3</v>
      </c>
      <c r="L991" s="116">
        <v>-2.1576305E-2</v>
      </c>
      <c r="M991" s="116">
        <v>-1.6756433000000001E-2</v>
      </c>
      <c r="N991" s="116">
        <v>-4.9020119999999999E-3</v>
      </c>
      <c r="O991" s="24">
        <v>2.0042231999999999E-3</v>
      </c>
      <c r="P991" s="24">
        <v>-7.6745279999999999E-3</v>
      </c>
      <c r="Q991" s="24">
        <v>5.2291700000000002E-4</v>
      </c>
      <c r="R991" s="24">
        <v>8.5909090000000005E-4</v>
      </c>
    </row>
    <row r="992" spans="1:18" x14ac:dyDescent="0.2">
      <c r="A992" s="13" t="s">
        <v>929</v>
      </c>
      <c r="B992" s="11" t="str">
        <f>VLOOKUP(A992,[2]Feuil1!$A$4:$B$2591,2,FALSE)</f>
        <v>Affections des voies biliaires, niveau 3</v>
      </c>
      <c r="C992" s="22">
        <v>724</v>
      </c>
      <c r="D992" s="23">
        <v>1978930.9068</v>
      </c>
      <c r="E992" s="22">
        <v>698</v>
      </c>
      <c r="F992" s="23">
        <v>1874715.6059999999</v>
      </c>
      <c r="G992" s="22">
        <v>801</v>
      </c>
      <c r="H992" s="23">
        <v>2167449.6935999999</v>
      </c>
      <c r="I992" s="116">
        <v>-5.2662424999999999E-2</v>
      </c>
      <c r="J992" s="116">
        <v>-3.5911602000000001E-2</v>
      </c>
      <c r="K992" s="116">
        <v>-1.7374779E-2</v>
      </c>
      <c r="L992" s="116">
        <v>0.15614853079999999</v>
      </c>
      <c r="M992" s="116">
        <v>0.14756446989999999</v>
      </c>
      <c r="N992" s="116">
        <v>7.4802428000000001E-3</v>
      </c>
      <c r="O992" s="24">
        <v>-3.6863389999999998E-3</v>
      </c>
      <c r="P992" s="24">
        <v>1.7687603499999999E-2</v>
      </c>
      <c r="Q992" s="24">
        <v>1.27467E-4</v>
      </c>
      <c r="R992" s="24">
        <v>3.2328259999999997E-4</v>
      </c>
    </row>
    <row r="993" spans="1:18" x14ac:dyDescent="0.2">
      <c r="A993" s="13" t="s">
        <v>930</v>
      </c>
      <c r="B993" s="11" t="str">
        <f>VLOOKUP(A993,[2]Feuil1!$A$4:$B$2591,2,FALSE)</f>
        <v>Affections des voies biliaires, niveau 4</v>
      </c>
      <c r="C993" s="22">
        <v>271</v>
      </c>
      <c r="D993" s="23">
        <v>1175488.4876999999</v>
      </c>
      <c r="E993" s="22">
        <v>300</v>
      </c>
      <c r="F993" s="23">
        <v>1259362.0999</v>
      </c>
      <c r="G993" s="22">
        <v>305</v>
      </c>
      <c r="H993" s="23">
        <v>1314172.0201000001</v>
      </c>
      <c r="I993" s="116">
        <v>7.1352134100000006E-2</v>
      </c>
      <c r="J993" s="116">
        <v>0.10701107009999999</v>
      </c>
      <c r="K993" s="116">
        <v>-3.2211905999999998E-2</v>
      </c>
      <c r="L993" s="116">
        <v>4.35219705E-2</v>
      </c>
      <c r="M993" s="116">
        <v>1.6666666699999999E-2</v>
      </c>
      <c r="N993" s="116">
        <v>2.6415053000000001E-2</v>
      </c>
      <c r="O993" s="24">
        <v>-1.7894800000000001E-4</v>
      </c>
      <c r="P993" s="24">
        <v>3.3117296E-3</v>
      </c>
      <c r="Q993" s="24">
        <v>4.8536099999999998E-5</v>
      </c>
      <c r="R993" s="24">
        <v>1.960133E-4</v>
      </c>
    </row>
    <row r="994" spans="1:18" ht="22.5" x14ac:dyDescent="0.2">
      <c r="A994" s="13" t="s">
        <v>931</v>
      </c>
      <c r="B994" s="11" t="str">
        <f>VLOOKUP(A994,[2]Feuil1!$A$4:$B$2591,2,FALSE)</f>
        <v>Affections des voies biliaires, très courte durée</v>
      </c>
      <c r="C994" s="22">
        <v>3453</v>
      </c>
      <c r="D994" s="23">
        <v>1156267.0456999999</v>
      </c>
      <c r="E994" s="22">
        <v>3505</v>
      </c>
      <c r="F994" s="23">
        <v>1175057.7592</v>
      </c>
      <c r="G994" s="22">
        <v>3425</v>
      </c>
      <c r="H994" s="23">
        <v>1145985.4402000001</v>
      </c>
      <c r="I994" s="116">
        <v>1.62511883E-2</v>
      </c>
      <c r="J994" s="116">
        <v>1.5059368700000001E-2</v>
      </c>
      <c r="K994" s="116">
        <v>1.1741379000000001E-3</v>
      </c>
      <c r="L994" s="116">
        <v>-2.4741183E-2</v>
      </c>
      <c r="M994" s="116">
        <v>-2.2824535999999999E-2</v>
      </c>
      <c r="N994" s="116">
        <v>-1.9614150000000002E-3</v>
      </c>
      <c r="O994" s="24">
        <v>2.8631759999999998E-3</v>
      </c>
      <c r="P994" s="24">
        <v>-1.75661E-3</v>
      </c>
      <c r="Q994" s="24">
        <v>5.4503669999999996E-4</v>
      </c>
      <c r="R994" s="24">
        <v>1.7092769999999999E-4</v>
      </c>
    </row>
    <row r="995" spans="1:18" x14ac:dyDescent="0.2">
      <c r="A995" s="13" t="s">
        <v>932</v>
      </c>
      <c r="B995" s="11" t="str">
        <f>VLOOKUP(A995,[2]Feuil1!$A$4:$B$2591,2,FALSE)</f>
        <v>Autres affections hépatiques, niveau 1</v>
      </c>
      <c r="C995" s="22">
        <v>1031</v>
      </c>
      <c r="D995" s="23">
        <v>644155.82250000001</v>
      </c>
      <c r="E995" s="22">
        <v>1025</v>
      </c>
      <c r="F995" s="23">
        <v>645019.33349999995</v>
      </c>
      <c r="G995" s="22">
        <v>988</v>
      </c>
      <c r="H995" s="23">
        <v>609544.91720000003</v>
      </c>
      <c r="I995" s="116">
        <v>1.3405311999999999E-3</v>
      </c>
      <c r="J995" s="116">
        <v>-5.8195929999999996E-3</v>
      </c>
      <c r="K995" s="116">
        <v>7.2020367999999996E-3</v>
      </c>
      <c r="L995" s="116">
        <v>-5.4997446999999998E-2</v>
      </c>
      <c r="M995" s="116">
        <v>-3.6097561E-2</v>
      </c>
      <c r="N995" s="116">
        <v>-1.9607675000000001E-2</v>
      </c>
      <c r="O995" s="24">
        <v>1.3242188999999999E-3</v>
      </c>
      <c r="P995" s="24">
        <v>-2.1434380000000001E-3</v>
      </c>
      <c r="Q995" s="24">
        <v>1.572252E-4</v>
      </c>
      <c r="R995" s="24">
        <v>9.0915700000000001E-5</v>
      </c>
    </row>
    <row r="996" spans="1:18" x14ac:dyDescent="0.2">
      <c r="A996" s="13" t="s">
        <v>933</v>
      </c>
      <c r="B996" s="11" t="str">
        <f>VLOOKUP(A996,[2]Feuil1!$A$4:$B$2591,2,FALSE)</f>
        <v>Autres affections hépatiques, niveau 2</v>
      </c>
      <c r="C996" s="22">
        <v>639</v>
      </c>
      <c r="D996" s="23">
        <v>1174833.2604</v>
      </c>
      <c r="E996" s="22">
        <v>636</v>
      </c>
      <c r="F996" s="23">
        <v>1180914.4674</v>
      </c>
      <c r="G996" s="22">
        <v>616</v>
      </c>
      <c r="H996" s="23">
        <v>1135228.2</v>
      </c>
      <c r="I996" s="116">
        <v>5.1762298999999999E-3</v>
      </c>
      <c r="J996" s="116">
        <v>-4.694836E-3</v>
      </c>
      <c r="K996" s="116">
        <v>9.9176271999999992E-3</v>
      </c>
      <c r="L996" s="116">
        <v>-3.8687194000000001E-2</v>
      </c>
      <c r="M996" s="116">
        <v>-3.1446541000000001E-2</v>
      </c>
      <c r="N996" s="116">
        <v>-7.4757399999999998E-3</v>
      </c>
      <c r="O996" s="24">
        <v>7.1579399999999996E-4</v>
      </c>
      <c r="P996" s="24">
        <v>-2.7604589999999998E-3</v>
      </c>
      <c r="Q996" s="24">
        <v>9.8027000000000002E-5</v>
      </c>
      <c r="R996" s="24">
        <v>1.6932319999999999E-4</v>
      </c>
    </row>
    <row r="997" spans="1:18" x14ac:dyDescent="0.2">
      <c r="A997" s="13" t="s">
        <v>934</v>
      </c>
      <c r="B997" s="11" t="str">
        <f>VLOOKUP(A997,[2]Feuil1!$A$4:$B$2591,2,FALSE)</f>
        <v>Autres affections hépatiques, niveau 3</v>
      </c>
      <c r="C997" s="22">
        <v>214</v>
      </c>
      <c r="D997" s="23">
        <v>497103.9792</v>
      </c>
      <c r="E997" s="22">
        <v>249</v>
      </c>
      <c r="F997" s="23">
        <v>578912.62</v>
      </c>
      <c r="G997" s="22">
        <v>223</v>
      </c>
      <c r="H997" s="23">
        <v>512668.86749999999</v>
      </c>
      <c r="I997" s="116">
        <v>0.16457048069999999</v>
      </c>
      <c r="J997" s="116">
        <v>0.1635514019</v>
      </c>
      <c r="K997" s="116">
        <v>8.7583479999999998E-4</v>
      </c>
      <c r="L997" s="116">
        <v>-0.114427895</v>
      </c>
      <c r="M997" s="116">
        <v>-0.104417671</v>
      </c>
      <c r="N997" s="116">
        <v>-1.1177336E-2</v>
      </c>
      <c r="O997" s="24">
        <v>9.3053220000000004E-4</v>
      </c>
      <c r="P997" s="24">
        <v>-4.0025859999999998E-3</v>
      </c>
      <c r="Q997" s="24">
        <v>3.5487100000000001E-5</v>
      </c>
      <c r="R997" s="24">
        <v>7.6466300000000003E-5</v>
      </c>
    </row>
    <row r="998" spans="1:18" x14ac:dyDescent="0.2">
      <c r="A998" s="13" t="s">
        <v>935</v>
      </c>
      <c r="B998" s="11" t="str">
        <f>VLOOKUP(A998,[2]Feuil1!$A$4:$B$2591,2,FALSE)</f>
        <v>Autres affections hépatiques, niveau 4</v>
      </c>
      <c r="C998" s="22">
        <v>51</v>
      </c>
      <c r="D998" s="23">
        <v>182762.97690000001</v>
      </c>
      <c r="E998" s="22">
        <v>57</v>
      </c>
      <c r="F998" s="23">
        <v>201152.49100000001</v>
      </c>
      <c r="G998" s="22">
        <v>62</v>
      </c>
      <c r="H998" s="23">
        <v>207536.22839999999</v>
      </c>
      <c r="I998" s="116">
        <v>0.1006194713</v>
      </c>
      <c r="J998" s="116">
        <v>0.1176470588</v>
      </c>
      <c r="K998" s="116">
        <v>-1.5235210000000001E-2</v>
      </c>
      <c r="L998" s="116">
        <v>3.17358108E-2</v>
      </c>
      <c r="M998" s="116">
        <v>8.7719298200000004E-2</v>
      </c>
      <c r="N998" s="116">
        <v>-5.1468689999999997E-2</v>
      </c>
      <c r="O998" s="24">
        <v>-1.7894800000000001E-4</v>
      </c>
      <c r="P998" s="24">
        <v>3.8571869999999998E-4</v>
      </c>
      <c r="Q998" s="24">
        <v>9.8663586000000007E-6</v>
      </c>
      <c r="R998" s="24">
        <v>3.0954699999999997E-5</v>
      </c>
    </row>
    <row r="999" spans="1:18" ht="22.5" x14ac:dyDescent="0.2">
      <c r="A999" s="13" t="s">
        <v>936</v>
      </c>
      <c r="B999" s="11" t="str">
        <f>VLOOKUP(A999,[2]Feuil1!$A$4:$B$2591,2,FALSE)</f>
        <v>Autres affections hépatiques, très courte durée</v>
      </c>
      <c r="C999" s="22">
        <v>542</v>
      </c>
      <c r="D999" s="23">
        <v>157601.3425</v>
      </c>
      <c r="E999" s="22">
        <v>584</v>
      </c>
      <c r="F999" s="23">
        <v>170217.4565</v>
      </c>
      <c r="G999" s="22">
        <v>666</v>
      </c>
      <c r="H999" s="23">
        <v>193245.01</v>
      </c>
      <c r="I999" s="116">
        <v>8.0050802899999995E-2</v>
      </c>
      <c r="J999" s="116">
        <v>7.7490774900000003E-2</v>
      </c>
      <c r="K999" s="116">
        <v>2.3759164000000002E-3</v>
      </c>
      <c r="L999" s="116">
        <v>0.1352831488</v>
      </c>
      <c r="M999" s="116">
        <v>0.14041095889999999</v>
      </c>
      <c r="N999" s="116">
        <v>-4.4964580000000001E-3</v>
      </c>
      <c r="O999" s="24">
        <v>-2.9347549999999998E-3</v>
      </c>
      <c r="P999" s="24">
        <v>1.3913727999999999E-3</v>
      </c>
      <c r="Q999" s="24">
        <v>1.0598380000000001E-4</v>
      </c>
      <c r="R999" s="24">
        <v>2.8823199999999999E-5</v>
      </c>
    </row>
    <row r="1000" spans="1:18" ht="22.5" x14ac:dyDescent="0.2">
      <c r="A1000" s="13" t="s">
        <v>937</v>
      </c>
      <c r="B1000" s="11" t="str">
        <f>VLOOKUP(A1000,[2]Feuil1!$A$4:$B$2591,2,FALSE)</f>
        <v>Affections malignes du système hépato-biliaire ou du pancréas, niveau 1</v>
      </c>
      <c r="C1000" s="22">
        <v>3173</v>
      </c>
      <c r="D1000" s="23">
        <v>3493804.3358999998</v>
      </c>
      <c r="E1000" s="22">
        <v>3117</v>
      </c>
      <c r="F1000" s="23">
        <v>3415206.8051999998</v>
      </c>
      <c r="G1000" s="22">
        <v>3091</v>
      </c>
      <c r="H1000" s="23">
        <v>3365108.6691999999</v>
      </c>
      <c r="I1000" s="116">
        <v>-2.2496260000000001E-2</v>
      </c>
      <c r="J1000" s="116">
        <v>-1.7648912999999999E-2</v>
      </c>
      <c r="K1000" s="116">
        <v>-4.934435E-3</v>
      </c>
      <c r="L1000" s="116">
        <v>-1.4669137E-2</v>
      </c>
      <c r="M1000" s="116">
        <v>-8.3413540000000005E-3</v>
      </c>
      <c r="N1000" s="116">
        <v>-6.381009E-3</v>
      </c>
      <c r="O1000" s="24">
        <v>9.3053220000000004E-4</v>
      </c>
      <c r="P1000" s="24">
        <v>-3.0270340000000001E-3</v>
      </c>
      <c r="Q1000" s="24">
        <v>4.9188569999999998E-4</v>
      </c>
      <c r="R1000" s="24">
        <v>5.0191750000000001E-4</v>
      </c>
    </row>
    <row r="1001" spans="1:18" ht="22.5" x14ac:dyDescent="0.2">
      <c r="A1001" s="13" t="s">
        <v>938</v>
      </c>
      <c r="B1001" s="11" t="str">
        <f>VLOOKUP(A1001,[2]Feuil1!$A$4:$B$2591,2,FALSE)</f>
        <v>Affections malignes du système hépato-biliaire ou du pancréas, niveau 2</v>
      </c>
      <c r="C1001" s="22">
        <v>1782</v>
      </c>
      <c r="D1001" s="23">
        <v>4744366.5619999999</v>
      </c>
      <c r="E1001" s="22">
        <v>1808</v>
      </c>
      <c r="F1001" s="23">
        <v>4792897.5662000002</v>
      </c>
      <c r="G1001" s="22">
        <v>1803</v>
      </c>
      <c r="H1001" s="23">
        <v>4788394.1897999998</v>
      </c>
      <c r="I1001" s="116">
        <v>1.0229185199999999E-2</v>
      </c>
      <c r="J1001" s="116">
        <v>1.45903479E-2</v>
      </c>
      <c r="K1001" s="116">
        <v>-4.2984470000000004E-3</v>
      </c>
      <c r="L1001" s="116">
        <v>-9.3959399999999998E-4</v>
      </c>
      <c r="M1001" s="116">
        <v>-2.7654870000000001E-3</v>
      </c>
      <c r="N1001" s="116">
        <v>1.8309565000000001E-3</v>
      </c>
      <c r="O1001" s="24">
        <v>1.7894849999999999E-4</v>
      </c>
      <c r="P1001" s="24">
        <v>-2.7210299999999999E-4</v>
      </c>
      <c r="Q1001" s="24">
        <v>2.869201E-4</v>
      </c>
      <c r="R1001" s="24">
        <v>7.1420540000000001E-4</v>
      </c>
    </row>
    <row r="1002" spans="1:18" ht="22.5" x14ac:dyDescent="0.2">
      <c r="A1002" s="13" t="s">
        <v>939</v>
      </c>
      <c r="B1002" s="11" t="str">
        <f>VLOOKUP(A1002,[2]Feuil1!$A$4:$B$2591,2,FALSE)</f>
        <v>Affections malignes du système hépato-biliaire ou du pancréas, niveau 3</v>
      </c>
      <c r="C1002" s="22">
        <v>1128</v>
      </c>
      <c r="D1002" s="23">
        <v>4002651.7784000002</v>
      </c>
      <c r="E1002" s="22">
        <v>1163</v>
      </c>
      <c r="F1002" s="23">
        <v>4133814.3722000001</v>
      </c>
      <c r="G1002" s="22">
        <v>1349</v>
      </c>
      <c r="H1002" s="23">
        <v>4786826.9479999999</v>
      </c>
      <c r="I1002" s="116">
        <v>3.2768924499999998E-2</v>
      </c>
      <c r="J1002" s="116">
        <v>3.1028368800000001E-2</v>
      </c>
      <c r="K1002" s="116">
        <v>1.6881744000000001E-3</v>
      </c>
      <c r="L1002" s="116">
        <v>0.1579685291</v>
      </c>
      <c r="M1002" s="116">
        <v>0.15993121239999999</v>
      </c>
      <c r="N1002" s="116">
        <v>-1.692069E-3</v>
      </c>
      <c r="O1002" s="24">
        <v>-6.6568840000000001E-3</v>
      </c>
      <c r="P1002" s="24">
        <v>3.9456380300000003E-2</v>
      </c>
      <c r="Q1002" s="24">
        <v>2.1467289999999999E-4</v>
      </c>
      <c r="R1002" s="24">
        <v>7.1397170000000001E-4</v>
      </c>
    </row>
    <row r="1003" spans="1:18" ht="22.5" x14ac:dyDescent="0.2">
      <c r="A1003" s="13" t="s">
        <v>940</v>
      </c>
      <c r="B1003" s="11" t="str">
        <f>VLOOKUP(A1003,[2]Feuil1!$A$4:$B$2591,2,FALSE)</f>
        <v>Affections malignes du système hépato-biliaire ou du pancréas, niveau 4</v>
      </c>
      <c r="C1003" s="22">
        <v>257</v>
      </c>
      <c r="D1003" s="23">
        <v>1260332.4369000001</v>
      </c>
      <c r="E1003" s="22">
        <v>274</v>
      </c>
      <c r="F1003" s="23">
        <v>1338366.9484000001</v>
      </c>
      <c r="G1003" s="22">
        <v>328</v>
      </c>
      <c r="H1003" s="23">
        <v>1610117.956</v>
      </c>
      <c r="I1003" s="116">
        <v>6.1915816200000001E-2</v>
      </c>
      <c r="J1003" s="116">
        <v>6.6147859899999994E-2</v>
      </c>
      <c r="K1003" s="116">
        <v>-3.9694719999999999E-3</v>
      </c>
      <c r="L1003" s="116">
        <v>0.2030467115</v>
      </c>
      <c r="M1003" s="116">
        <v>0.19708029199999999</v>
      </c>
      <c r="N1003" s="116">
        <v>4.9841431000000004E-3</v>
      </c>
      <c r="O1003" s="24">
        <v>-1.9326440000000001E-3</v>
      </c>
      <c r="P1003" s="24">
        <v>1.6419762099999999E-2</v>
      </c>
      <c r="Q1003" s="24">
        <v>5.21962E-5</v>
      </c>
      <c r="R1003" s="24">
        <v>2.4015460000000001E-4</v>
      </c>
    </row>
    <row r="1004" spans="1:18" ht="22.5" x14ac:dyDescent="0.2">
      <c r="A1004" s="13" t="s">
        <v>941</v>
      </c>
      <c r="B1004" s="11" t="str">
        <f>VLOOKUP(A1004,[2]Feuil1!$A$4:$B$2591,2,FALSE)</f>
        <v>Affections malignes du système hépato-biliaire ou du pancréas, très courte durée</v>
      </c>
      <c r="C1004" s="22">
        <v>2450</v>
      </c>
      <c r="D1004" s="23">
        <v>942632.04940000002</v>
      </c>
      <c r="E1004" s="22">
        <v>2732</v>
      </c>
      <c r="F1004" s="23">
        <v>1050986.517</v>
      </c>
      <c r="G1004" s="22">
        <v>2713</v>
      </c>
      <c r="H1004" s="23">
        <v>1042211.6264</v>
      </c>
      <c r="I1004" s="116">
        <v>0.1149488474</v>
      </c>
      <c r="J1004" s="116">
        <v>0.1151020408</v>
      </c>
      <c r="K1004" s="116">
        <v>-1.37381E-4</v>
      </c>
      <c r="L1004" s="116">
        <v>-8.3491940000000008E-3</v>
      </c>
      <c r="M1004" s="116">
        <v>-6.9546119999999998E-3</v>
      </c>
      <c r="N1004" s="116">
        <v>-1.404349E-3</v>
      </c>
      <c r="O1004" s="24">
        <v>6.800043E-4</v>
      </c>
      <c r="P1004" s="24">
        <v>-5.3019700000000005E-4</v>
      </c>
      <c r="Q1004" s="24">
        <v>4.3173279999999999E-4</v>
      </c>
      <c r="R1004" s="24">
        <v>1.554494E-4</v>
      </c>
    </row>
    <row r="1005" spans="1:18" x14ac:dyDescent="0.2">
      <c r="A1005" s="13" t="s">
        <v>942</v>
      </c>
      <c r="B1005" s="11" t="str">
        <f>VLOOKUP(A1005,[2]Feuil1!$A$4:$B$2591,2,FALSE)</f>
        <v>Cirrhoses alcooliques, niveau 1</v>
      </c>
      <c r="C1005" s="22">
        <v>283</v>
      </c>
      <c r="D1005" s="23">
        <v>318411.12920000002</v>
      </c>
      <c r="E1005" s="22">
        <v>305</v>
      </c>
      <c r="F1005" s="23">
        <v>341542.37849999999</v>
      </c>
      <c r="G1005" s="22">
        <v>263</v>
      </c>
      <c r="H1005" s="23">
        <v>294272.77380000002</v>
      </c>
      <c r="I1005" s="116">
        <v>7.2645856800000005E-2</v>
      </c>
      <c r="J1005" s="116">
        <v>7.7738515899999999E-2</v>
      </c>
      <c r="K1005" s="116">
        <v>-4.7253199999999999E-3</v>
      </c>
      <c r="L1005" s="116">
        <v>-0.138400408</v>
      </c>
      <c r="M1005" s="116">
        <v>-0.13770491800000001</v>
      </c>
      <c r="N1005" s="116">
        <v>-8.0655699999999996E-4</v>
      </c>
      <c r="O1005" s="24">
        <v>1.5031674000000001E-3</v>
      </c>
      <c r="P1005" s="24">
        <v>-2.8561279999999999E-3</v>
      </c>
      <c r="Q1005" s="24">
        <v>4.18525E-5</v>
      </c>
      <c r="R1005" s="24">
        <v>4.3891799999999999E-5</v>
      </c>
    </row>
    <row r="1006" spans="1:18" x14ac:dyDescent="0.2">
      <c r="A1006" s="13" t="s">
        <v>943</v>
      </c>
      <c r="B1006" s="11" t="str">
        <f>VLOOKUP(A1006,[2]Feuil1!$A$4:$B$2591,2,FALSE)</f>
        <v>Cirrhoses alcooliques, niveau 2</v>
      </c>
      <c r="C1006" s="22">
        <v>845</v>
      </c>
      <c r="D1006" s="23">
        <v>1627192.2442999999</v>
      </c>
      <c r="E1006" s="22">
        <v>830</v>
      </c>
      <c r="F1006" s="23">
        <v>1615181.8455000001</v>
      </c>
      <c r="G1006" s="22">
        <v>755</v>
      </c>
      <c r="H1006" s="23">
        <v>1455126.4876999999</v>
      </c>
      <c r="I1006" s="116">
        <v>-7.3810569999999999E-3</v>
      </c>
      <c r="J1006" s="116">
        <v>-1.7751479000000001E-2</v>
      </c>
      <c r="K1006" s="116">
        <v>1.0557839499999999E-2</v>
      </c>
      <c r="L1006" s="116">
        <v>-9.9094326999999996E-2</v>
      </c>
      <c r="M1006" s="116">
        <v>-9.0361445999999998E-2</v>
      </c>
      <c r="N1006" s="116">
        <v>-9.6003860000000007E-3</v>
      </c>
      <c r="O1006" s="24">
        <v>2.6842275000000001E-3</v>
      </c>
      <c r="P1006" s="24">
        <v>-9.6708780000000008E-3</v>
      </c>
      <c r="Q1006" s="24">
        <v>1.201468E-4</v>
      </c>
      <c r="R1006" s="24">
        <v>2.1703710000000001E-4</v>
      </c>
    </row>
    <row r="1007" spans="1:18" x14ac:dyDescent="0.2">
      <c r="A1007" s="13" t="s">
        <v>944</v>
      </c>
      <c r="B1007" s="11" t="str">
        <f>VLOOKUP(A1007,[2]Feuil1!$A$4:$B$2591,2,FALSE)</f>
        <v>Cirrhoses alcooliques, niveau 3</v>
      </c>
      <c r="C1007" s="22">
        <v>304</v>
      </c>
      <c r="D1007" s="23">
        <v>748171.07570000004</v>
      </c>
      <c r="E1007" s="22">
        <v>334</v>
      </c>
      <c r="F1007" s="23">
        <v>798159.61860000005</v>
      </c>
      <c r="G1007" s="22">
        <v>334</v>
      </c>
      <c r="H1007" s="23">
        <v>792200.01029999997</v>
      </c>
      <c r="I1007" s="116">
        <v>6.6814321600000004E-2</v>
      </c>
      <c r="J1007" s="116">
        <v>9.8684210499999994E-2</v>
      </c>
      <c r="K1007" s="116">
        <v>-2.9007324000000001E-2</v>
      </c>
      <c r="L1007" s="116">
        <v>-7.4666869999999996E-3</v>
      </c>
      <c r="M1007" s="116">
        <v>0</v>
      </c>
      <c r="N1007" s="116">
        <v>-7.4666869999999996E-3</v>
      </c>
      <c r="O1007" s="24">
        <v>0</v>
      </c>
      <c r="P1007" s="24">
        <v>-3.6009200000000001E-4</v>
      </c>
      <c r="Q1007" s="24">
        <v>5.3151E-5</v>
      </c>
      <c r="R1007" s="24">
        <v>1.1815940000000001E-4</v>
      </c>
    </row>
    <row r="1008" spans="1:18" x14ac:dyDescent="0.2">
      <c r="A1008" s="13" t="s">
        <v>945</v>
      </c>
      <c r="B1008" s="11" t="str">
        <f>VLOOKUP(A1008,[2]Feuil1!$A$4:$B$2591,2,FALSE)</f>
        <v>Cirrhoses alcooliques, niveau 4</v>
      </c>
      <c r="C1008" s="22">
        <v>61</v>
      </c>
      <c r="D1008" s="23">
        <v>228331.61619999999</v>
      </c>
      <c r="E1008" s="22">
        <v>47</v>
      </c>
      <c r="F1008" s="23">
        <v>178338.87160000001</v>
      </c>
      <c r="G1008" s="22">
        <v>48</v>
      </c>
      <c r="H1008" s="23">
        <v>181601.54180000001</v>
      </c>
      <c r="I1008" s="116">
        <v>-0.21894797299999999</v>
      </c>
      <c r="J1008" s="116">
        <v>-0.229508197</v>
      </c>
      <c r="K1008" s="116">
        <v>1.37058219E-2</v>
      </c>
      <c r="L1008" s="116">
        <v>1.8294778800000001E-2</v>
      </c>
      <c r="M1008" s="116">
        <v>2.1276595700000001E-2</v>
      </c>
      <c r="N1008" s="116">
        <v>-2.9196959999999998E-3</v>
      </c>
      <c r="O1008" s="24">
        <v>-3.5790000000000001E-5</v>
      </c>
      <c r="P1008" s="24">
        <v>1.971373E-4</v>
      </c>
      <c r="Q1008" s="24">
        <v>7.6384712000000004E-6</v>
      </c>
      <c r="R1008" s="24">
        <v>2.7086499999999999E-5</v>
      </c>
    </row>
    <row r="1009" spans="1:18" x14ac:dyDescent="0.2">
      <c r="A1009" s="13" t="s">
        <v>946</v>
      </c>
      <c r="B1009" s="11" t="str">
        <f>VLOOKUP(A1009,[2]Feuil1!$A$4:$B$2591,2,FALSE)</f>
        <v>Cirrhoses alcooliques, très courte durée</v>
      </c>
      <c r="C1009" s="22">
        <v>376</v>
      </c>
      <c r="D1009" s="23">
        <v>108418.5963</v>
      </c>
      <c r="E1009" s="22">
        <v>375</v>
      </c>
      <c r="F1009" s="23">
        <v>108292.96309999999</v>
      </c>
      <c r="G1009" s="22">
        <v>390</v>
      </c>
      <c r="H1009" s="23">
        <v>112481.6882</v>
      </c>
      <c r="I1009" s="116">
        <v>-1.158779E-3</v>
      </c>
      <c r="J1009" s="116">
        <v>-2.6595740000000001E-3</v>
      </c>
      <c r="K1009" s="116">
        <v>1.5047974999999999E-3</v>
      </c>
      <c r="L1009" s="116">
        <v>3.8679568599999999E-2</v>
      </c>
      <c r="M1009" s="116">
        <v>0.04</v>
      </c>
      <c r="N1009" s="116">
        <v>-1.2696459999999999E-3</v>
      </c>
      <c r="O1009" s="24">
        <v>-5.3684499999999999E-4</v>
      </c>
      <c r="P1009" s="24">
        <v>2.530915E-4</v>
      </c>
      <c r="Q1009" s="24">
        <v>6.2062600000000004E-5</v>
      </c>
      <c r="R1009" s="24">
        <v>1.6776999999999999E-5</v>
      </c>
    </row>
    <row r="1010" spans="1:18" ht="22.5" x14ac:dyDescent="0.2">
      <c r="A1010" s="13" t="s">
        <v>947</v>
      </c>
      <c r="B1010" s="11" t="str">
        <f>VLOOKUP(A1010,[2]Feuil1!$A$4:$B$2591,2,FALSE)</f>
        <v>Autres cirrhoses et fibrose hépatique, niveau 1</v>
      </c>
      <c r="C1010" s="22">
        <v>520</v>
      </c>
      <c r="D1010" s="23">
        <v>323090.85149999999</v>
      </c>
      <c r="E1010" s="22">
        <v>498</v>
      </c>
      <c r="F1010" s="23">
        <v>308226.67820000002</v>
      </c>
      <c r="G1010" s="22">
        <v>428</v>
      </c>
      <c r="H1010" s="23">
        <v>263921.21230000001</v>
      </c>
      <c r="I1010" s="116">
        <v>-4.6006171999999998E-2</v>
      </c>
      <c r="J1010" s="116">
        <v>-4.2307692000000001E-2</v>
      </c>
      <c r="K1010" s="116">
        <v>-3.8618659999999998E-3</v>
      </c>
      <c r="L1010" s="116">
        <v>-0.143743125</v>
      </c>
      <c r="M1010" s="116">
        <v>-0.140562249</v>
      </c>
      <c r="N1010" s="116">
        <v>-3.7011129999999998E-3</v>
      </c>
      <c r="O1010" s="24">
        <v>2.505279E-3</v>
      </c>
      <c r="P1010" s="24">
        <v>-2.677029E-3</v>
      </c>
      <c r="Q1010" s="24">
        <v>6.8109700000000003E-5</v>
      </c>
      <c r="R1010" s="24">
        <v>3.93648E-5</v>
      </c>
    </row>
    <row r="1011" spans="1:18" ht="22.5" x14ac:dyDescent="0.2">
      <c r="A1011" s="13" t="s">
        <v>948</v>
      </c>
      <c r="B1011" s="11" t="str">
        <f>VLOOKUP(A1011,[2]Feuil1!$A$4:$B$2591,2,FALSE)</f>
        <v>Autres cirrhoses et fibrose hépatique, niveau 2</v>
      </c>
      <c r="C1011" s="22">
        <v>192</v>
      </c>
      <c r="D1011" s="23">
        <v>263676.49359999999</v>
      </c>
      <c r="E1011" s="22">
        <v>163</v>
      </c>
      <c r="F1011" s="23">
        <v>225958.64920000001</v>
      </c>
      <c r="G1011" s="22">
        <v>146</v>
      </c>
      <c r="H1011" s="23">
        <v>200729.86439999999</v>
      </c>
      <c r="I1011" s="116">
        <v>-0.143045912</v>
      </c>
      <c r="J1011" s="116">
        <v>-0.15104166699999999</v>
      </c>
      <c r="K1011" s="116">
        <v>9.4183127000000005E-3</v>
      </c>
      <c r="L1011" s="116">
        <v>-0.11165222</v>
      </c>
      <c r="M1011" s="116">
        <v>-0.104294479</v>
      </c>
      <c r="N1011" s="116">
        <v>-8.2144650000000007E-3</v>
      </c>
      <c r="O1011" s="24">
        <v>6.0842489999999997E-4</v>
      </c>
      <c r="P1011" s="24">
        <v>-1.524376E-3</v>
      </c>
      <c r="Q1011" s="24">
        <v>2.3233700000000001E-5</v>
      </c>
      <c r="R1011" s="24">
        <v>2.99395E-5</v>
      </c>
    </row>
    <row r="1012" spans="1:18" ht="22.5" x14ac:dyDescent="0.2">
      <c r="A1012" s="13" t="s">
        <v>949</v>
      </c>
      <c r="B1012" s="11" t="str">
        <f>VLOOKUP(A1012,[2]Feuil1!$A$4:$B$2591,2,FALSE)</f>
        <v>Autres cirrhoses et fibrose hépatique, niveau 3</v>
      </c>
      <c r="C1012" s="22">
        <v>91</v>
      </c>
      <c r="D1012" s="23">
        <v>156881.6416</v>
      </c>
      <c r="E1012" s="22">
        <v>100</v>
      </c>
      <c r="F1012" s="23">
        <v>175887.1556</v>
      </c>
      <c r="G1012" s="22">
        <v>82</v>
      </c>
      <c r="H1012" s="23">
        <v>144630.72560000001</v>
      </c>
      <c r="I1012" s="116">
        <v>0.12114555790000001</v>
      </c>
      <c r="J1012" s="116">
        <v>9.8901098899999998E-2</v>
      </c>
      <c r="K1012" s="116">
        <v>2.0242457700000001E-2</v>
      </c>
      <c r="L1012" s="116">
        <v>-0.17770729099999999</v>
      </c>
      <c r="M1012" s="116">
        <v>-0.18</v>
      </c>
      <c r="N1012" s="116">
        <v>2.7959861999999999E-3</v>
      </c>
      <c r="O1012" s="24">
        <v>6.4421460000000004E-4</v>
      </c>
      <c r="P1012" s="24">
        <v>-1.888579E-3</v>
      </c>
      <c r="Q1012" s="24">
        <v>1.30491E-5</v>
      </c>
      <c r="R1012" s="24">
        <v>2.15722E-5</v>
      </c>
    </row>
    <row r="1013" spans="1:18" ht="22.5" x14ac:dyDescent="0.2">
      <c r="A1013" s="13" t="s">
        <v>950</v>
      </c>
      <c r="B1013" s="11" t="str">
        <f>VLOOKUP(A1013,[2]Feuil1!$A$4:$B$2591,2,FALSE)</f>
        <v>Autres cirrhoses et fibrose hépatique, niveau 4</v>
      </c>
      <c r="C1013" s="22">
        <v>5</v>
      </c>
      <c r="D1013" s="23">
        <v>13057.15</v>
      </c>
      <c r="E1013" s="22">
        <v>8</v>
      </c>
      <c r="F1013" s="23">
        <v>21074.240099999999</v>
      </c>
      <c r="G1013" s="22">
        <v>7</v>
      </c>
      <c r="H1013" s="23">
        <v>18828.4103</v>
      </c>
      <c r="I1013" s="116">
        <v>0.61399999999999999</v>
      </c>
      <c r="J1013" s="116">
        <v>0.6</v>
      </c>
      <c r="K1013" s="116">
        <v>8.7500000000000008E-3</v>
      </c>
      <c r="L1013" s="116">
        <v>-0.10656753400000001</v>
      </c>
      <c r="M1013" s="116">
        <v>-0.125</v>
      </c>
      <c r="N1013" s="116">
        <v>2.10656753E-2</v>
      </c>
      <c r="O1013" s="24">
        <v>3.5789700000000001E-5</v>
      </c>
      <c r="P1013" s="24">
        <v>-1.3569799999999999E-4</v>
      </c>
      <c r="Q1013" s="24">
        <v>1.1139437E-6</v>
      </c>
      <c r="R1013" s="24">
        <v>2.8083221E-6</v>
      </c>
    </row>
    <row r="1014" spans="1:18" ht="22.5" x14ac:dyDescent="0.2">
      <c r="A1014" s="13" t="s">
        <v>951</v>
      </c>
      <c r="B1014" s="11" t="str">
        <f>VLOOKUP(A1014,[2]Feuil1!$A$4:$B$2591,2,FALSE)</f>
        <v>Autres cirrhoses et fibrose hépatique, très courte durée</v>
      </c>
      <c r="C1014" s="22">
        <v>586</v>
      </c>
      <c r="D1014" s="23">
        <v>172205.5802</v>
      </c>
      <c r="E1014" s="22">
        <v>573</v>
      </c>
      <c r="F1014" s="23">
        <v>168260.81090000001</v>
      </c>
      <c r="G1014" s="22">
        <v>523</v>
      </c>
      <c r="H1014" s="23">
        <v>154153.68890000001</v>
      </c>
      <c r="I1014" s="116">
        <v>-2.2907325999999999E-2</v>
      </c>
      <c r="J1014" s="116">
        <v>-2.2184300000000001E-2</v>
      </c>
      <c r="K1014" s="116">
        <v>-7.39429E-4</v>
      </c>
      <c r="L1014" s="116">
        <v>-8.3840806000000004E-2</v>
      </c>
      <c r="M1014" s="116">
        <v>-8.7260035E-2</v>
      </c>
      <c r="N1014" s="116">
        <v>3.7461151E-3</v>
      </c>
      <c r="O1014" s="24">
        <v>1.7894849999999999E-3</v>
      </c>
      <c r="P1014" s="24">
        <v>-8.5238200000000005E-4</v>
      </c>
      <c r="Q1014" s="24">
        <v>8.3227500000000002E-5</v>
      </c>
      <c r="R1014" s="24">
        <v>2.2992600000000001E-5</v>
      </c>
    </row>
    <row r="1015" spans="1:18" x14ac:dyDescent="0.2">
      <c r="A1015" s="13" t="s">
        <v>952</v>
      </c>
      <c r="B1015" s="11" t="str">
        <f>VLOOKUP(A1015,[2]Feuil1!$A$4:$B$2591,2,FALSE)</f>
        <v>Hépatites chroniques, niveau 1</v>
      </c>
      <c r="C1015" s="22">
        <v>303</v>
      </c>
      <c r="D1015" s="23">
        <v>149509.86180000001</v>
      </c>
      <c r="E1015" s="22">
        <v>207</v>
      </c>
      <c r="F1015" s="23">
        <v>101718.57030000001</v>
      </c>
      <c r="G1015" s="22">
        <v>185</v>
      </c>
      <c r="H1015" s="23">
        <v>90547.973499999993</v>
      </c>
      <c r="I1015" s="116">
        <v>-0.31965310499999999</v>
      </c>
      <c r="J1015" s="116">
        <v>-0.31683168299999998</v>
      </c>
      <c r="K1015" s="116">
        <v>-4.1299070000000004E-3</v>
      </c>
      <c r="L1015" s="116">
        <v>-0.109818657</v>
      </c>
      <c r="M1015" s="116">
        <v>-0.106280193</v>
      </c>
      <c r="N1015" s="116">
        <v>-3.9592539999999997E-3</v>
      </c>
      <c r="O1015" s="24">
        <v>7.8737339999999999E-4</v>
      </c>
      <c r="P1015" s="24">
        <v>-6.7495100000000002E-4</v>
      </c>
      <c r="Q1015" s="24">
        <v>2.9439899999999999E-5</v>
      </c>
      <c r="R1015" s="24">
        <v>1.35055E-5</v>
      </c>
    </row>
    <row r="1016" spans="1:18" x14ac:dyDescent="0.2">
      <c r="A1016" s="13" t="s">
        <v>953</v>
      </c>
      <c r="B1016" s="11" t="str">
        <f>VLOOKUP(A1016,[2]Feuil1!$A$4:$B$2591,2,FALSE)</f>
        <v>Hépatites chroniques, niveau 2</v>
      </c>
      <c r="C1016" s="22">
        <v>21</v>
      </c>
      <c r="D1016" s="23">
        <v>23244.987000000001</v>
      </c>
      <c r="E1016" s="22">
        <v>23</v>
      </c>
      <c r="F1016" s="23">
        <v>26594.304</v>
      </c>
      <c r="G1016" s="22">
        <v>15</v>
      </c>
      <c r="H1016" s="23">
        <v>17598.998500000002</v>
      </c>
      <c r="I1016" s="116">
        <v>0.1440877123</v>
      </c>
      <c r="J1016" s="116">
        <v>9.5238095199999998E-2</v>
      </c>
      <c r="K1016" s="116">
        <v>4.4601824300000002E-2</v>
      </c>
      <c r="L1016" s="116">
        <v>-0.338241809</v>
      </c>
      <c r="M1016" s="116">
        <v>-0.34782608700000001</v>
      </c>
      <c r="N1016" s="116">
        <v>1.46958925E-2</v>
      </c>
      <c r="O1016" s="24">
        <v>2.863176E-4</v>
      </c>
      <c r="P1016" s="24">
        <v>-5.4351499999999995E-4</v>
      </c>
      <c r="Q1016" s="24">
        <v>2.3870221999999998E-6</v>
      </c>
      <c r="R1016" s="24">
        <v>2.6249510999999999E-6</v>
      </c>
    </row>
    <row r="1017" spans="1:18" x14ac:dyDescent="0.2">
      <c r="A1017" s="13" t="s">
        <v>954</v>
      </c>
      <c r="B1017" s="11" t="str">
        <f>VLOOKUP(A1017,[2]Feuil1!$A$4:$B$2591,2,FALSE)</f>
        <v>Hépatites chroniques, niveau 3</v>
      </c>
      <c r="C1017" s="22">
        <v>8</v>
      </c>
      <c r="D1017" s="23">
        <v>11224.4823</v>
      </c>
      <c r="E1017" s="22">
        <v>2</v>
      </c>
      <c r="F1017" s="23">
        <v>2781.78</v>
      </c>
      <c r="G1017" s="22">
        <v>5</v>
      </c>
      <c r="H1017" s="23">
        <v>7510.8059999999996</v>
      </c>
      <c r="I1017" s="116">
        <v>-0.75216852499999998</v>
      </c>
      <c r="J1017" s="116">
        <v>-0.75</v>
      </c>
      <c r="K1017" s="116">
        <v>-8.6741019999999995E-3</v>
      </c>
      <c r="L1017" s="116">
        <v>1.7</v>
      </c>
      <c r="M1017" s="116">
        <v>1.5</v>
      </c>
      <c r="N1017" s="116">
        <v>0.08</v>
      </c>
      <c r="O1017" s="24">
        <v>-1.0736899999999999E-4</v>
      </c>
      <c r="P1017" s="24">
        <v>2.8573759999999998E-4</v>
      </c>
      <c r="Q1017" s="24">
        <v>7.9567407999999995E-7</v>
      </c>
      <c r="R1017" s="24">
        <v>1.1202625E-6</v>
      </c>
    </row>
    <row r="1018" spans="1:18" x14ac:dyDescent="0.2">
      <c r="A1018" s="13" t="s">
        <v>955</v>
      </c>
      <c r="B1018" s="11" t="str">
        <f>VLOOKUP(A1018,[2]Feuil1!$A$4:$B$2591,2,FALSE)</f>
        <v>Hépatites chroniques, niveau 4</v>
      </c>
      <c r="C1018" s="22">
        <v>1</v>
      </c>
      <c r="D1018" s="23">
        <v>2313.5219000000002</v>
      </c>
      <c r="E1018" s="22">
        <v>2</v>
      </c>
      <c r="F1018" s="23">
        <v>4475.6918999999998</v>
      </c>
      <c r="G1018" s="22">
        <v>2</v>
      </c>
      <c r="H1018" s="23">
        <v>4324.34</v>
      </c>
      <c r="I1018" s="116">
        <v>0.93457943929999998</v>
      </c>
      <c r="J1018" s="116">
        <v>1</v>
      </c>
      <c r="K1018" s="116">
        <v>-3.2710280000000001E-2</v>
      </c>
      <c r="L1018" s="116">
        <v>-3.3816424999999997E-2</v>
      </c>
      <c r="M1018" s="116">
        <v>0</v>
      </c>
      <c r="N1018" s="116">
        <v>-3.3816424999999997E-2</v>
      </c>
      <c r="O1018" s="24">
        <v>0</v>
      </c>
      <c r="P1018" s="24">
        <v>-9.1449969999999998E-6</v>
      </c>
      <c r="Q1018" s="24">
        <v>3.1826962999999999E-7</v>
      </c>
      <c r="R1018" s="24">
        <v>6.4499016999999999E-7</v>
      </c>
    </row>
    <row r="1019" spans="1:18" x14ac:dyDescent="0.2">
      <c r="A1019" s="13" t="s">
        <v>956</v>
      </c>
      <c r="B1019" s="11" t="str">
        <f>VLOOKUP(A1019,[2]Feuil1!$A$4:$B$2591,2,FALSE)</f>
        <v>Hépatites chroniques, très courte durée</v>
      </c>
      <c r="C1019" s="22">
        <v>367</v>
      </c>
      <c r="D1019" s="23">
        <v>96299.918000000005</v>
      </c>
      <c r="E1019" s="22">
        <v>405</v>
      </c>
      <c r="F1019" s="23">
        <v>106194.1</v>
      </c>
      <c r="G1019" s="22">
        <v>305</v>
      </c>
      <c r="H1019" s="23">
        <v>79591.1829</v>
      </c>
      <c r="I1019" s="116">
        <v>0.1027434104</v>
      </c>
      <c r="J1019" s="116">
        <v>0.10354223429999999</v>
      </c>
      <c r="K1019" s="116">
        <v>-7.2387299999999999E-4</v>
      </c>
      <c r="L1019" s="116">
        <v>-0.25051219499999999</v>
      </c>
      <c r="M1019" s="116">
        <v>-0.24691357999999999</v>
      </c>
      <c r="N1019" s="116">
        <v>-4.7784890000000003E-3</v>
      </c>
      <c r="O1019" s="24">
        <v>3.5789699999999999E-3</v>
      </c>
      <c r="P1019" s="24">
        <v>-1.607404E-3</v>
      </c>
      <c r="Q1019" s="24">
        <v>4.8536099999999998E-5</v>
      </c>
      <c r="R1019" s="24">
        <v>1.1871299999999999E-5</v>
      </c>
    </row>
    <row r="1020" spans="1:18" x14ac:dyDescent="0.2">
      <c r="A1020" s="13" t="s">
        <v>957</v>
      </c>
      <c r="B1020" s="11" t="str">
        <f>VLOOKUP(A1020,[2]Feuil1!$A$4:$B$2591,2,FALSE)</f>
        <v>Pancréatites aigües, niveau 1</v>
      </c>
      <c r="C1020" s="22">
        <v>1808</v>
      </c>
      <c r="D1020" s="23">
        <v>2426372.0490000001</v>
      </c>
      <c r="E1020" s="22">
        <v>1834</v>
      </c>
      <c r="F1020" s="23">
        <v>2461135.8459999999</v>
      </c>
      <c r="G1020" s="22">
        <v>1746</v>
      </c>
      <c r="H1020" s="23">
        <v>2343514.9849999999</v>
      </c>
      <c r="I1020" s="116">
        <v>1.432748E-2</v>
      </c>
      <c r="J1020" s="116">
        <v>1.4380531E-2</v>
      </c>
      <c r="K1020" s="116">
        <v>-5.2299000000000002E-5</v>
      </c>
      <c r="L1020" s="116">
        <v>-4.7791291999999999E-2</v>
      </c>
      <c r="M1020" s="116">
        <v>-4.7982551999999998E-2</v>
      </c>
      <c r="N1020" s="116">
        <v>2.0089979999999999E-4</v>
      </c>
      <c r="O1020" s="24">
        <v>3.1494935999999999E-3</v>
      </c>
      <c r="P1020" s="24">
        <v>-7.106897E-3</v>
      </c>
      <c r="Q1020" s="24">
        <v>2.7784940000000002E-4</v>
      </c>
      <c r="R1020" s="24">
        <v>3.495433E-4</v>
      </c>
    </row>
    <row r="1021" spans="1:18" x14ac:dyDescent="0.2">
      <c r="A1021" s="13" t="s">
        <v>958</v>
      </c>
      <c r="B1021" s="11" t="str">
        <f>VLOOKUP(A1021,[2]Feuil1!$A$4:$B$2591,2,FALSE)</f>
        <v>Pancréatites aigües, niveau 2</v>
      </c>
      <c r="C1021" s="22">
        <v>1446</v>
      </c>
      <c r="D1021" s="23">
        <v>2932014.7927000001</v>
      </c>
      <c r="E1021" s="22">
        <v>1414</v>
      </c>
      <c r="F1021" s="23">
        <v>2864122.7733</v>
      </c>
      <c r="G1021" s="22">
        <v>1462</v>
      </c>
      <c r="H1021" s="23">
        <v>2963366.7275</v>
      </c>
      <c r="I1021" s="116">
        <v>-2.3155414999999999E-2</v>
      </c>
      <c r="J1021" s="116">
        <v>-2.2130014E-2</v>
      </c>
      <c r="K1021" s="116">
        <v>-1.048607E-3</v>
      </c>
      <c r="L1021" s="116">
        <v>3.4650733199999999E-2</v>
      </c>
      <c r="M1021" s="116">
        <v>3.39462518E-2</v>
      </c>
      <c r="N1021" s="116">
        <v>6.8135210000000001E-4</v>
      </c>
      <c r="O1021" s="24">
        <v>-1.7179059999999999E-3</v>
      </c>
      <c r="P1021" s="24">
        <v>5.9965265E-3</v>
      </c>
      <c r="Q1021" s="24">
        <v>2.3265509999999999E-4</v>
      </c>
      <c r="R1021" s="24">
        <v>4.419963E-4</v>
      </c>
    </row>
    <row r="1022" spans="1:18" x14ac:dyDescent="0.2">
      <c r="A1022" s="13" t="s">
        <v>959</v>
      </c>
      <c r="B1022" s="11" t="str">
        <f>VLOOKUP(A1022,[2]Feuil1!$A$4:$B$2591,2,FALSE)</f>
        <v>Pancréatites aigües, niveau 3</v>
      </c>
      <c r="C1022" s="22">
        <v>345</v>
      </c>
      <c r="D1022" s="23">
        <v>908753.19449999998</v>
      </c>
      <c r="E1022" s="22">
        <v>367</v>
      </c>
      <c r="F1022" s="23">
        <v>975241.30889999995</v>
      </c>
      <c r="G1022" s="22">
        <v>410</v>
      </c>
      <c r="H1022" s="23">
        <v>1086704.8259999999</v>
      </c>
      <c r="I1022" s="116">
        <v>7.3164105300000004E-2</v>
      </c>
      <c r="J1022" s="116">
        <v>6.3768115900000005E-2</v>
      </c>
      <c r="K1022" s="116">
        <v>8.8327419999999993E-3</v>
      </c>
      <c r="L1022" s="116">
        <v>0.1142932688</v>
      </c>
      <c r="M1022" s="116">
        <v>0.11716621250000001</v>
      </c>
      <c r="N1022" s="116">
        <v>-2.5716350000000001E-3</v>
      </c>
      <c r="O1022" s="24">
        <v>-1.5389570000000001E-3</v>
      </c>
      <c r="P1022" s="24">
        <v>6.7348579000000002E-3</v>
      </c>
      <c r="Q1022" s="24">
        <v>6.5245299999999997E-5</v>
      </c>
      <c r="R1022" s="24">
        <v>1.6208579999999999E-4</v>
      </c>
    </row>
    <row r="1023" spans="1:18" x14ac:dyDescent="0.2">
      <c r="A1023" s="13" t="s">
        <v>960</v>
      </c>
      <c r="B1023" s="11" t="str">
        <f>VLOOKUP(A1023,[2]Feuil1!$A$4:$B$2591,2,FALSE)</f>
        <v>Pancréatites aigües, niveau 4</v>
      </c>
      <c r="C1023" s="22">
        <v>99</v>
      </c>
      <c r="D1023" s="23">
        <v>421074.52140000003</v>
      </c>
      <c r="E1023" s="22">
        <v>109</v>
      </c>
      <c r="F1023" s="23">
        <v>439390.7096</v>
      </c>
      <c r="G1023" s="22">
        <v>113</v>
      </c>
      <c r="H1023" s="23">
        <v>471407.84100000001</v>
      </c>
      <c r="I1023" s="116">
        <v>4.3498685600000003E-2</v>
      </c>
      <c r="J1023" s="116">
        <v>0.101010101</v>
      </c>
      <c r="K1023" s="116">
        <v>-5.2235139E-2</v>
      </c>
      <c r="L1023" s="116">
        <v>7.2867110499999999E-2</v>
      </c>
      <c r="M1023" s="116">
        <v>3.6697247699999998E-2</v>
      </c>
      <c r="N1023" s="116">
        <v>3.4889513699999999E-2</v>
      </c>
      <c r="O1023" s="24">
        <v>-1.4315899999999999E-4</v>
      </c>
      <c r="P1023" s="24">
        <v>1.9345418E-3</v>
      </c>
      <c r="Q1023" s="24">
        <v>1.7982199999999999E-5</v>
      </c>
      <c r="R1023" s="24">
        <v>7.0312099999999994E-5</v>
      </c>
    </row>
    <row r="1024" spans="1:18" x14ac:dyDescent="0.2">
      <c r="A1024" s="13" t="s">
        <v>961</v>
      </c>
      <c r="B1024" s="11" t="str">
        <f>VLOOKUP(A1024,[2]Feuil1!$A$4:$B$2591,2,FALSE)</f>
        <v>Pancréatites aigües, très courte durée</v>
      </c>
      <c r="C1024" s="22">
        <v>1038</v>
      </c>
      <c r="D1024" s="23">
        <v>419876.56199999998</v>
      </c>
      <c r="E1024" s="22">
        <v>1140</v>
      </c>
      <c r="F1024" s="23">
        <v>460493.136</v>
      </c>
      <c r="G1024" s="22">
        <v>1128</v>
      </c>
      <c r="H1024" s="23">
        <v>454750.86119999998</v>
      </c>
      <c r="I1024" s="116">
        <v>9.6734558900000003E-2</v>
      </c>
      <c r="J1024" s="116">
        <v>9.8265896000000005E-2</v>
      </c>
      <c r="K1024" s="116">
        <v>-1.394323E-3</v>
      </c>
      <c r="L1024" s="116">
        <v>-1.2469838E-2</v>
      </c>
      <c r="M1024" s="116">
        <v>-1.0526316000000001E-2</v>
      </c>
      <c r="N1024" s="116">
        <v>-1.9641979999999999E-3</v>
      </c>
      <c r="O1024" s="24">
        <v>4.2947640000000001E-4</v>
      </c>
      <c r="P1024" s="24">
        <v>-3.4696E-4</v>
      </c>
      <c r="Q1024" s="24">
        <v>1.7950409999999999E-4</v>
      </c>
      <c r="R1024" s="24">
        <v>6.7827699999999994E-5</v>
      </c>
    </row>
    <row r="1025" spans="1:18" ht="22.5" x14ac:dyDescent="0.2">
      <c r="A1025" s="13" t="s">
        <v>962</v>
      </c>
      <c r="B1025" s="11" t="str">
        <f>VLOOKUP(A1025,[2]Feuil1!$A$4:$B$2591,2,FALSE)</f>
        <v>Autres affections non malignes du pancréas, niveau 1</v>
      </c>
      <c r="C1025" s="22">
        <v>1037</v>
      </c>
      <c r="D1025" s="23">
        <v>940991.02930000005</v>
      </c>
      <c r="E1025" s="22">
        <v>1055</v>
      </c>
      <c r="F1025" s="23">
        <v>947936.86730000004</v>
      </c>
      <c r="G1025" s="22">
        <v>966</v>
      </c>
      <c r="H1025" s="23">
        <v>865251.09970000002</v>
      </c>
      <c r="I1025" s="116">
        <v>7.3814071999999996E-3</v>
      </c>
      <c r="J1025" s="116">
        <v>1.7357762799999999E-2</v>
      </c>
      <c r="K1025" s="116">
        <v>-9.8061429999999998E-3</v>
      </c>
      <c r="L1025" s="116">
        <v>-8.7227082999999997E-2</v>
      </c>
      <c r="M1025" s="116">
        <v>-8.4360190000000002E-2</v>
      </c>
      <c r="N1025" s="116">
        <v>-3.1310270000000002E-3</v>
      </c>
      <c r="O1025" s="24">
        <v>3.1852832999999998E-3</v>
      </c>
      <c r="P1025" s="24">
        <v>-4.9960459999999996E-3</v>
      </c>
      <c r="Q1025" s="24">
        <v>1.5372420000000001E-4</v>
      </c>
      <c r="R1025" s="24">
        <v>1.290552E-4</v>
      </c>
    </row>
    <row r="1026" spans="1:18" ht="22.5" x14ac:dyDescent="0.2">
      <c r="A1026" s="13" t="s">
        <v>963</v>
      </c>
      <c r="B1026" s="11" t="str">
        <f>VLOOKUP(A1026,[2]Feuil1!$A$4:$B$2591,2,FALSE)</f>
        <v>Autres affections non malignes du pancréas, niveau 2</v>
      </c>
      <c r="C1026" s="22">
        <v>318</v>
      </c>
      <c r="D1026" s="23">
        <v>627128.12760000001</v>
      </c>
      <c r="E1026" s="22">
        <v>279</v>
      </c>
      <c r="F1026" s="23">
        <v>550742.97149999999</v>
      </c>
      <c r="G1026" s="22">
        <v>259</v>
      </c>
      <c r="H1026" s="23">
        <v>508565.29749999999</v>
      </c>
      <c r="I1026" s="116">
        <v>-0.121801515</v>
      </c>
      <c r="J1026" s="116">
        <v>-0.122641509</v>
      </c>
      <c r="K1026" s="116">
        <v>9.5741290000000002E-4</v>
      </c>
      <c r="L1026" s="116">
        <v>-7.6583227000000004E-2</v>
      </c>
      <c r="M1026" s="116">
        <v>-7.1684587999999994E-2</v>
      </c>
      <c r="N1026" s="116">
        <v>-5.2769119999999999E-3</v>
      </c>
      <c r="O1026" s="24">
        <v>7.1579399999999996E-4</v>
      </c>
      <c r="P1026" s="24">
        <v>-2.5484629999999999E-3</v>
      </c>
      <c r="Q1026" s="24">
        <v>4.12159E-5</v>
      </c>
      <c r="R1026" s="24">
        <v>7.5854300000000003E-5</v>
      </c>
    </row>
    <row r="1027" spans="1:18" ht="22.5" x14ac:dyDescent="0.2">
      <c r="A1027" s="13" t="s">
        <v>964</v>
      </c>
      <c r="B1027" s="11" t="str">
        <f>VLOOKUP(A1027,[2]Feuil1!$A$4:$B$2591,2,FALSE)</f>
        <v>Autres affections non malignes du pancréas, niveau 3</v>
      </c>
      <c r="C1027" s="22">
        <v>55</v>
      </c>
      <c r="D1027" s="23">
        <v>140681.1</v>
      </c>
      <c r="E1027" s="22">
        <v>67</v>
      </c>
      <c r="F1027" s="23">
        <v>168022.96979999999</v>
      </c>
      <c r="G1027" s="22">
        <v>60</v>
      </c>
      <c r="H1027" s="23">
        <v>149770.88589999999</v>
      </c>
      <c r="I1027" s="116">
        <v>0.19435353999999999</v>
      </c>
      <c r="J1027" s="116">
        <v>0.21818181819999999</v>
      </c>
      <c r="K1027" s="116">
        <v>-1.9560527000000001E-2</v>
      </c>
      <c r="L1027" s="116">
        <v>-0.108628504</v>
      </c>
      <c r="M1027" s="116">
        <v>-0.104477612</v>
      </c>
      <c r="N1027" s="116">
        <v>-4.6351630000000003E-3</v>
      </c>
      <c r="O1027" s="24">
        <v>2.5052789999999999E-4</v>
      </c>
      <c r="P1027" s="24">
        <v>-1.102829E-3</v>
      </c>
      <c r="Q1027" s="24">
        <v>9.5480888999999992E-6</v>
      </c>
      <c r="R1027" s="24">
        <v>2.23388E-5</v>
      </c>
    </row>
    <row r="1028" spans="1:18" ht="22.5" x14ac:dyDescent="0.2">
      <c r="A1028" s="13" t="s">
        <v>965</v>
      </c>
      <c r="B1028" s="11" t="str">
        <f>VLOOKUP(A1028,[2]Feuil1!$A$4:$B$2591,2,FALSE)</f>
        <v>Autres affections non malignes du pancréas, niveau 4</v>
      </c>
      <c r="C1028" s="22">
        <v>13</v>
      </c>
      <c r="D1028" s="23">
        <v>49180.962099999997</v>
      </c>
      <c r="E1028" s="22">
        <v>19</v>
      </c>
      <c r="F1028" s="23">
        <v>71779.632800000007</v>
      </c>
      <c r="G1028" s="22">
        <v>14</v>
      </c>
      <c r="H1028" s="23">
        <v>52122.14</v>
      </c>
      <c r="I1028" s="116">
        <v>0.45950037849999997</v>
      </c>
      <c r="J1028" s="116">
        <v>0.4615384615</v>
      </c>
      <c r="K1028" s="116">
        <v>-1.394478E-3</v>
      </c>
      <c r="L1028" s="116">
        <v>-0.27385892099999998</v>
      </c>
      <c r="M1028" s="116">
        <v>-0.26315789499999998</v>
      </c>
      <c r="N1028" s="116">
        <v>-1.4522821999999999E-2</v>
      </c>
      <c r="O1028" s="24">
        <v>1.7894849999999999E-4</v>
      </c>
      <c r="P1028" s="24">
        <v>-1.1877470000000001E-3</v>
      </c>
      <c r="Q1028" s="24">
        <v>2.2278873999999999E-6</v>
      </c>
      <c r="R1028" s="24">
        <v>7.7741962999999997E-6</v>
      </c>
    </row>
    <row r="1029" spans="1:18" ht="22.5" x14ac:dyDescent="0.2">
      <c r="A1029" s="13" t="s">
        <v>966</v>
      </c>
      <c r="B1029" s="11" t="str">
        <f>VLOOKUP(A1029,[2]Feuil1!$A$4:$B$2591,2,FALSE)</f>
        <v>Autres affections non malignes du pancréas, très courte durée</v>
      </c>
      <c r="C1029" s="22">
        <v>733</v>
      </c>
      <c r="D1029" s="23">
        <v>284053.22120000003</v>
      </c>
      <c r="E1029" s="22">
        <v>682</v>
      </c>
      <c r="F1029" s="23">
        <v>264206.5748</v>
      </c>
      <c r="G1029" s="22">
        <v>777</v>
      </c>
      <c r="H1029" s="23">
        <v>301483.41440000001</v>
      </c>
      <c r="I1029" s="116">
        <v>-6.9869464000000006E-2</v>
      </c>
      <c r="J1029" s="116">
        <v>-6.9577079999999999E-2</v>
      </c>
      <c r="K1029" s="116">
        <v>-3.1424799999999999E-4</v>
      </c>
      <c r="L1029" s="116">
        <v>0.14108975000000001</v>
      </c>
      <c r="M1029" s="116">
        <v>0.13929618769999999</v>
      </c>
      <c r="N1029" s="116">
        <v>1.5742721999999999E-3</v>
      </c>
      <c r="O1029" s="24">
        <v>-3.400021E-3</v>
      </c>
      <c r="P1029" s="24">
        <v>2.2523443E-3</v>
      </c>
      <c r="Q1029" s="24">
        <v>1.2364780000000001E-4</v>
      </c>
      <c r="R1029" s="24">
        <v>4.4967299999999999E-5</v>
      </c>
    </row>
    <row r="1030" spans="1:18" ht="22.5" x14ac:dyDescent="0.2">
      <c r="A1030" s="13" t="s">
        <v>967</v>
      </c>
      <c r="B1030" s="11" t="str">
        <f>VLOOKUP(A1030,[2]Feuil1!$A$4:$B$2591,2,FALSE)</f>
        <v>Suivis de greffe de foie et de pancréas, niveau 1</v>
      </c>
      <c r="C1030" s="22">
        <v>3</v>
      </c>
      <c r="D1030" s="23">
        <v>1236.6199999999999</v>
      </c>
      <c r="E1030" s="22">
        <v>2</v>
      </c>
      <c r="F1030" s="23">
        <v>803</v>
      </c>
      <c r="G1030" s="22">
        <v>1</v>
      </c>
      <c r="H1030" s="23">
        <v>505.89</v>
      </c>
      <c r="I1030" s="116">
        <v>-0.350649351</v>
      </c>
      <c r="J1030" s="116">
        <v>-0.33333333300000001</v>
      </c>
      <c r="K1030" s="116">
        <v>-2.5974026000000001E-2</v>
      </c>
      <c r="L1030" s="116">
        <v>-0.37</v>
      </c>
      <c r="M1030" s="116">
        <v>-0.5</v>
      </c>
      <c r="N1030" s="116">
        <v>0.26</v>
      </c>
      <c r="O1030" s="24">
        <v>3.5789700000000001E-5</v>
      </c>
      <c r="P1030" s="24">
        <v>-1.7952E-5</v>
      </c>
      <c r="Q1030" s="24">
        <v>1.5913482000000001E-7</v>
      </c>
      <c r="R1030" s="24">
        <v>7.5455232000000004E-8</v>
      </c>
    </row>
    <row r="1031" spans="1:18" ht="22.5" x14ac:dyDescent="0.2">
      <c r="A1031" s="13" t="s">
        <v>968</v>
      </c>
      <c r="B1031" s="11" t="str">
        <f>VLOOKUP(A1031,[2]Feuil1!$A$4:$B$2591,2,FALSE)</f>
        <v>Explorations et surveillance des affections du système hépatobiliaire et du pancréas</v>
      </c>
      <c r="C1031" s="22">
        <v>564</v>
      </c>
      <c r="D1031" s="23">
        <v>270933.71779999998</v>
      </c>
      <c r="E1031" s="22">
        <v>617</v>
      </c>
      <c r="F1031" s="23">
        <v>271014.8774</v>
      </c>
      <c r="G1031" s="22">
        <v>611</v>
      </c>
      <c r="H1031" s="23">
        <v>265518.28529999999</v>
      </c>
      <c r="I1031" s="116">
        <v>2.9955519999999997E-4</v>
      </c>
      <c r="J1031" s="116">
        <v>9.3971631200000003E-2</v>
      </c>
      <c r="K1031" s="116">
        <v>-8.5625690000000004E-2</v>
      </c>
      <c r="L1031" s="116">
        <v>-2.0281514E-2</v>
      </c>
      <c r="M1031" s="116">
        <v>-9.7244730000000008E-3</v>
      </c>
      <c r="N1031" s="116">
        <v>-1.0660711E-2</v>
      </c>
      <c r="O1031" s="24">
        <v>2.147382E-4</v>
      </c>
      <c r="P1031" s="24">
        <v>-3.3211599999999998E-4</v>
      </c>
      <c r="Q1031" s="24">
        <v>9.7231400000000006E-5</v>
      </c>
      <c r="R1031" s="24">
        <v>3.9603E-5</v>
      </c>
    </row>
    <row r="1032" spans="1:18" ht="22.5" x14ac:dyDescent="0.2">
      <c r="A1032" s="13" t="s">
        <v>969</v>
      </c>
      <c r="B1032" s="11" t="str">
        <f>VLOOKUP(A1032,[2]Feuil1!$A$4:$B$2591,2,FALSE)</f>
        <v>Symptômes et autres recours aux soins de la CMD 07, très courte durée</v>
      </c>
      <c r="C1032" s="22">
        <v>1931</v>
      </c>
      <c r="D1032" s="23">
        <v>415298.67839999998</v>
      </c>
      <c r="E1032" s="22">
        <v>1877</v>
      </c>
      <c r="F1032" s="23">
        <v>411921.95520000003</v>
      </c>
      <c r="G1032" s="22">
        <v>2163</v>
      </c>
      <c r="H1032" s="23">
        <v>466561.92959999997</v>
      </c>
      <c r="I1032" s="116">
        <v>-8.1308309999999998E-3</v>
      </c>
      <c r="J1032" s="116">
        <v>-2.7964784999999999E-2</v>
      </c>
      <c r="K1032" s="116">
        <v>2.0404563699999999E-2</v>
      </c>
      <c r="L1032" s="116">
        <v>0.1326464242</v>
      </c>
      <c r="M1032" s="116">
        <v>0.15237080450000001</v>
      </c>
      <c r="N1032" s="116">
        <v>-1.7116348999999999E-2</v>
      </c>
      <c r="O1032" s="24">
        <v>-1.0235854000000001E-2</v>
      </c>
      <c r="P1032" s="24">
        <v>3.3014610999999999E-3</v>
      </c>
      <c r="Q1032" s="24">
        <v>3.4420860000000002E-4</v>
      </c>
      <c r="R1032" s="24">
        <v>6.9589299999999995E-5</v>
      </c>
    </row>
    <row r="1033" spans="1:18" ht="22.5" x14ac:dyDescent="0.2">
      <c r="A1033" s="13" t="s">
        <v>970</v>
      </c>
      <c r="B1033" s="11" t="str">
        <f>VLOOKUP(A1033,[2]Feuil1!$A$4:$B$2591,2,FALSE)</f>
        <v>Symptômes et autres recours aux soins de la CMD 07</v>
      </c>
      <c r="C1033" s="22">
        <v>2707</v>
      </c>
      <c r="D1033" s="23">
        <v>2471624.1867</v>
      </c>
      <c r="E1033" s="22">
        <v>2687</v>
      </c>
      <c r="F1033" s="23">
        <v>2442891.2958999998</v>
      </c>
      <c r="G1033" s="22">
        <v>2703</v>
      </c>
      <c r="H1033" s="23">
        <v>2443347.9569999999</v>
      </c>
      <c r="I1033" s="116">
        <v>-1.1625105E-2</v>
      </c>
      <c r="J1033" s="116">
        <v>-7.388253E-3</v>
      </c>
      <c r="K1033" s="116">
        <v>-4.2683879999999997E-3</v>
      </c>
      <c r="L1033" s="116">
        <v>1.869347E-4</v>
      </c>
      <c r="M1033" s="116">
        <v>5.9545961999999996E-3</v>
      </c>
      <c r="N1033" s="116">
        <v>-5.7335210000000001E-3</v>
      </c>
      <c r="O1033" s="24">
        <v>-5.7263500000000005E-4</v>
      </c>
      <c r="P1033" s="24">
        <v>2.75924E-5</v>
      </c>
      <c r="Q1033" s="24">
        <v>4.3014140000000001E-4</v>
      </c>
      <c r="R1033" s="24">
        <v>3.6443370000000002E-4</v>
      </c>
    </row>
    <row r="1034" spans="1:18" ht="45" x14ac:dyDescent="0.2">
      <c r="A1034" s="13" t="s">
        <v>971</v>
      </c>
      <c r="B1034" s="11" t="str">
        <f>VLOOKUP(A1034,[2]Feuil1!$A$4:$B$2591,2,FALSE)</f>
        <v>Affections hépatiques sévères à l'exception des tumeurs malignes, des cirrhoses et des hépatites alcooliques, niveau 1</v>
      </c>
      <c r="C1034" s="22">
        <v>57</v>
      </c>
      <c r="D1034" s="23">
        <v>45374.807999999997</v>
      </c>
      <c r="E1034" s="22">
        <v>65</v>
      </c>
      <c r="F1034" s="23">
        <v>51717.058400000002</v>
      </c>
      <c r="G1034" s="22">
        <v>44</v>
      </c>
      <c r="H1034" s="23">
        <v>34301.915999999997</v>
      </c>
      <c r="I1034" s="116">
        <v>0.13977470489999999</v>
      </c>
      <c r="J1034" s="116">
        <v>0.1403508772</v>
      </c>
      <c r="K1034" s="116">
        <v>-5.0525899999999998E-4</v>
      </c>
      <c r="L1034" s="116">
        <v>-0.33673884300000001</v>
      </c>
      <c r="M1034" s="116">
        <v>-0.32307692300000002</v>
      </c>
      <c r="N1034" s="116">
        <v>-2.0182380999999999E-2</v>
      </c>
      <c r="O1034" s="24">
        <v>7.5158370000000003E-4</v>
      </c>
      <c r="P1034" s="24">
        <v>-1.0522590000000001E-3</v>
      </c>
      <c r="Q1034" s="24">
        <v>7.0019318999999999E-6</v>
      </c>
      <c r="R1034" s="24">
        <v>5.1162487000000003E-6</v>
      </c>
    </row>
    <row r="1035" spans="1:18" ht="45" x14ac:dyDescent="0.2">
      <c r="A1035" s="13" t="s">
        <v>972</v>
      </c>
      <c r="B1035" s="11" t="str">
        <f>VLOOKUP(A1035,[2]Feuil1!$A$4:$B$2591,2,FALSE)</f>
        <v>Affections hépatiques sévères à l'exception des tumeurs malignes, des cirrhoses et des hépatites alcooliques, niveau 2</v>
      </c>
      <c r="C1035" s="22">
        <v>66</v>
      </c>
      <c r="D1035" s="23">
        <v>95824.097500000003</v>
      </c>
      <c r="E1035" s="22">
        <v>76</v>
      </c>
      <c r="F1035" s="23">
        <v>108575.746</v>
      </c>
      <c r="G1035" s="22">
        <v>68</v>
      </c>
      <c r="H1035" s="23">
        <v>96396.943499999994</v>
      </c>
      <c r="I1035" s="116">
        <v>0.13307350479999999</v>
      </c>
      <c r="J1035" s="116">
        <v>0.1515151515</v>
      </c>
      <c r="K1035" s="116">
        <v>-1.6015114E-2</v>
      </c>
      <c r="L1035" s="116">
        <v>-0.11216872</v>
      </c>
      <c r="M1035" s="116">
        <v>-0.105263158</v>
      </c>
      <c r="N1035" s="116">
        <v>-7.717982E-3</v>
      </c>
      <c r="O1035" s="24">
        <v>2.863176E-4</v>
      </c>
      <c r="P1035" s="24">
        <v>-7.35869E-4</v>
      </c>
      <c r="Q1035" s="24">
        <v>1.0821200000000001E-5</v>
      </c>
      <c r="R1035" s="24">
        <v>1.43779E-5</v>
      </c>
    </row>
    <row r="1036" spans="1:18" ht="45" x14ac:dyDescent="0.2">
      <c r="A1036" s="13" t="s">
        <v>973</v>
      </c>
      <c r="B1036" s="11" t="str">
        <f>VLOOKUP(A1036,[2]Feuil1!$A$4:$B$2591,2,FALSE)</f>
        <v>Affections hépatiques sévères à l'exception des tumeurs malignes, des cirrhoses et des hépatites alcooliques, niveau 3</v>
      </c>
      <c r="C1036" s="22">
        <v>61</v>
      </c>
      <c r="D1036" s="23">
        <v>136757.66279999999</v>
      </c>
      <c r="E1036" s="22">
        <v>82</v>
      </c>
      <c r="F1036" s="23">
        <v>181993.56599999999</v>
      </c>
      <c r="G1036" s="22">
        <v>89</v>
      </c>
      <c r="H1036" s="23">
        <v>198337.76</v>
      </c>
      <c r="I1036" s="116">
        <v>0.33077417580000001</v>
      </c>
      <c r="J1036" s="116">
        <v>0.3442622951</v>
      </c>
      <c r="K1036" s="116">
        <v>-1.0033845E-2</v>
      </c>
      <c r="L1036" s="116">
        <v>8.9806438500000002E-2</v>
      </c>
      <c r="M1036" s="116">
        <v>8.5365853699999994E-2</v>
      </c>
      <c r="N1036" s="116">
        <v>4.0913254E-3</v>
      </c>
      <c r="O1036" s="24">
        <v>-2.5052800000000002E-4</v>
      </c>
      <c r="P1036" s="24">
        <v>9.875502999999999E-4</v>
      </c>
      <c r="Q1036" s="24">
        <v>1.4163E-5</v>
      </c>
      <c r="R1036" s="24">
        <v>2.9582800000000001E-5</v>
      </c>
    </row>
    <row r="1037" spans="1:18" ht="45" x14ac:dyDescent="0.2">
      <c r="A1037" s="13" t="s">
        <v>974</v>
      </c>
      <c r="B1037" s="11" t="str">
        <f>VLOOKUP(A1037,[2]Feuil1!$A$4:$B$2591,2,FALSE)</f>
        <v>Affections hépatiques sévères à l'exception des tumeurs malignes, des cirrhoses et des hépatites alcooliques, niveau 4</v>
      </c>
      <c r="C1037" s="22">
        <v>28</v>
      </c>
      <c r="D1037" s="23">
        <v>81143.423999999999</v>
      </c>
      <c r="E1037" s="22">
        <v>30</v>
      </c>
      <c r="F1037" s="23">
        <v>85510.517999999996</v>
      </c>
      <c r="G1037" s="22">
        <v>29</v>
      </c>
      <c r="H1037" s="23">
        <v>83904.554399999994</v>
      </c>
      <c r="I1037" s="116">
        <v>5.3819444399999999E-2</v>
      </c>
      <c r="J1037" s="116">
        <v>7.1428571400000002E-2</v>
      </c>
      <c r="K1037" s="116">
        <v>-1.6435185000000001E-2</v>
      </c>
      <c r="L1037" s="116">
        <v>-1.8780890000000001E-2</v>
      </c>
      <c r="M1037" s="116">
        <v>-3.3333333E-2</v>
      </c>
      <c r="N1037" s="116">
        <v>1.50542521E-2</v>
      </c>
      <c r="O1037" s="24">
        <v>3.5789700000000001E-5</v>
      </c>
      <c r="P1037" s="24">
        <v>-9.7035999999999997E-5</v>
      </c>
      <c r="Q1037" s="24">
        <v>4.6149096999999997E-6</v>
      </c>
      <c r="R1037" s="24">
        <v>1.2514700000000001E-5</v>
      </c>
    </row>
    <row r="1038" spans="1:18" ht="45" x14ac:dyDescent="0.2">
      <c r="A1038" s="13" t="s">
        <v>975</v>
      </c>
      <c r="B1038" s="11" t="str">
        <f>VLOOKUP(A1038,[2]Feuil1!$A$4:$B$2591,2,FALSE)</f>
        <v>Affections hépatiques sévères à l'exception des tumeurs malignes, des cirrhoses et des hépatites alcooliques, très courte durée</v>
      </c>
      <c r="C1038" s="22">
        <v>27</v>
      </c>
      <c r="D1038" s="23">
        <v>3720.1511999999998</v>
      </c>
      <c r="E1038" s="22">
        <v>36</v>
      </c>
      <c r="F1038" s="23">
        <v>4961.5688</v>
      </c>
      <c r="G1038" s="22">
        <v>37</v>
      </c>
      <c r="H1038" s="23">
        <v>5136.5703999999996</v>
      </c>
      <c r="I1038" s="116">
        <v>0.33370084529999999</v>
      </c>
      <c r="J1038" s="116">
        <v>0.33333333329999998</v>
      </c>
      <c r="K1038" s="116">
        <v>2.7563400000000002E-4</v>
      </c>
      <c r="L1038" s="116">
        <v>3.5271424599999997E-2</v>
      </c>
      <c r="M1038" s="116">
        <v>2.77777778E-2</v>
      </c>
      <c r="N1038" s="116">
        <v>7.2911158999999998E-3</v>
      </c>
      <c r="O1038" s="24">
        <v>-3.5790000000000001E-5</v>
      </c>
      <c r="P1038" s="24">
        <v>1.0574000000000001E-5</v>
      </c>
      <c r="Q1038" s="24">
        <v>5.8879881999999998E-6</v>
      </c>
      <c r="R1038" s="24">
        <v>7.6613712999999997E-7</v>
      </c>
    </row>
    <row r="1039" spans="1:18" x14ac:dyDescent="0.2">
      <c r="A1039" s="13" t="s">
        <v>2212</v>
      </c>
      <c r="B1039" s="11" t="str">
        <f>VLOOKUP(A1039,[2]Feuil1!$A$4:$B$2591,2,FALSE)</f>
        <v>Ictères du nouveau-né, niveau 1</v>
      </c>
      <c r="C1039" s="22">
        <v>21</v>
      </c>
      <c r="D1039" s="23">
        <v>14398.7415</v>
      </c>
      <c r="E1039" s="22">
        <v>44</v>
      </c>
      <c r="F1039" s="23">
        <v>30455.519899999999</v>
      </c>
      <c r="G1039" s="22">
        <v>41</v>
      </c>
      <c r="H1039" s="23">
        <v>27663.036700000001</v>
      </c>
      <c r="I1039" s="116">
        <v>1.1151515152</v>
      </c>
      <c r="J1039" s="116">
        <v>1.0952380952</v>
      </c>
      <c r="K1039" s="116">
        <v>9.5041321999999994E-3</v>
      </c>
      <c r="L1039" s="116">
        <v>-9.1690543999999999E-2</v>
      </c>
      <c r="M1039" s="116">
        <v>-6.8181818000000005E-2</v>
      </c>
      <c r="N1039" s="116">
        <v>-2.5228877E-2</v>
      </c>
      <c r="O1039" s="24">
        <v>1.073691E-4</v>
      </c>
      <c r="P1039" s="24">
        <v>-1.6872799999999999E-4</v>
      </c>
      <c r="Q1039" s="24">
        <v>6.5245274000000002E-6</v>
      </c>
      <c r="R1039" s="24">
        <v>4.1260370000000004E-6</v>
      </c>
    </row>
    <row r="1040" spans="1:18" x14ac:dyDescent="0.2">
      <c r="A1040" s="13" t="s">
        <v>2213</v>
      </c>
      <c r="B1040" s="11" t="str">
        <f>VLOOKUP(A1040,[2]Feuil1!$A$4:$B$2591,2,FALSE)</f>
        <v>Ictères du nouveau-né, niveau 2</v>
      </c>
      <c r="C1040" s="22">
        <v>3</v>
      </c>
      <c r="D1040" s="23">
        <v>2591.6999999999998</v>
      </c>
      <c r="E1040" s="22">
        <v>1</v>
      </c>
      <c r="F1040" s="23">
        <v>863.9</v>
      </c>
      <c r="G1040" s="22">
        <v>1</v>
      </c>
      <c r="H1040" s="23">
        <v>863.9</v>
      </c>
      <c r="I1040" s="116">
        <v>-0.66666666699999999</v>
      </c>
      <c r="J1040" s="116">
        <v>-0.66666666699999999</v>
      </c>
      <c r="K1040" s="116">
        <v>0</v>
      </c>
      <c r="L1040" s="116">
        <v>0</v>
      </c>
      <c r="M1040" s="116">
        <v>0</v>
      </c>
      <c r="N1040" s="116">
        <v>0</v>
      </c>
      <c r="O1040" s="24">
        <v>0</v>
      </c>
      <c r="P1040" s="24">
        <v>0</v>
      </c>
      <c r="Q1040" s="24">
        <v>1.5913482000000001E-7</v>
      </c>
      <c r="R1040" s="24">
        <v>1.2885365E-7</v>
      </c>
    </row>
    <row r="1041" spans="1:18" ht="22.5" x14ac:dyDescent="0.2">
      <c r="A1041" s="13" t="s">
        <v>976</v>
      </c>
      <c r="B1041" s="11" t="str">
        <f>VLOOKUP(A1041,[2]Feuil1!$A$4:$B$2591,2,FALSE)</f>
        <v>Interventions majeures multiples sur les genoux et/ou les hanches, niveau 1</v>
      </c>
      <c r="C1041" s="22">
        <v>172</v>
      </c>
      <c r="D1041" s="23">
        <v>775205.3848</v>
      </c>
      <c r="E1041" s="22">
        <v>169</v>
      </c>
      <c r="F1041" s="23">
        <v>760669.14919999999</v>
      </c>
      <c r="G1041" s="22">
        <v>182</v>
      </c>
      <c r="H1041" s="23">
        <v>817154.71070000005</v>
      </c>
      <c r="I1041" s="116">
        <v>-1.8751463999999999E-2</v>
      </c>
      <c r="J1041" s="116">
        <v>-1.744186E-2</v>
      </c>
      <c r="K1041" s="116">
        <v>-1.3328509999999999E-3</v>
      </c>
      <c r="L1041" s="116">
        <v>7.4257726299999993E-2</v>
      </c>
      <c r="M1041" s="116">
        <v>7.6923076899999998E-2</v>
      </c>
      <c r="N1041" s="116">
        <v>-2.4749680000000001E-3</v>
      </c>
      <c r="O1041" s="24">
        <v>-4.6526599999999999E-4</v>
      </c>
      <c r="P1041" s="24">
        <v>3.4129753000000001E-3</v>
      </c>
      <c r="Q1041" s="24">
        <v>2.8962499999999999E-5</v>
      </c>
      <c r="R1041" s="24">
        <v>1.2188139999999999E-4</v>
      </c>
    </row>
    <row r="1042" spans="1:18" ht="22.5" x14ac:dyDescent="0.2">
      <c r="A1042" s="13" t="s">
        <v>977</v>
      </c>
      <c r="B1042" s="11" t="str">
        <f>VLOOKUP(A1042,[2]Feuil1!$A$4:$B$2591,2,FALSE)</f>
        <v>Interventions majeures multiples sur les genoux et/ou les hanches, niveau 2</v>
      </c>
      <c r="C1042" s="22">
        <v>251</v>
      </c>
      <c r="D1042" s="23">
        <v>1434197.6316</v>
      </c>
      <c r="E1042" s="22">
        <v>232</v>
      </c>
      <c r="F1042" s="23">
        <v>1318415.2024000001</v>
      </c>
      <c r="G1042" s="22">
        <v>222</v>
      </c>
      <c r="H1042" s="23">
        <v>1253358.0126</v>
      </c>
      <c r="I1042" s="116">
        <v>-8.0729758999999998E-2</v>
      </c>
      <c r="J1042" s="116">
        <v>-7.5697211E-2</v>
      </c>
      <c r="K1042" s="116">
        <v>-5.4446959999999997E-3</v>
      </c>
      <c r="L1042" s="116">
        <v>-4.9344994000000003E-2</v>
      </c>
      <c r="M1042" s="116">
        <v>-4.3103448000000003E-2</v>
      </c>
      <c r="N1042" s="116">
        <v>-6.5226959999999997E-3</v>
      </c>
      <c r="O1042" s="24">
        <v>3.5789699999999998E-4</v>
      </c>
      <c r="P1042" s="24">
        <v>-3.9308909999999997E-3</v>
      </c>
      <c r="Q1042" s="24">
        <v>3.5327899999999998E-5</v>
      </c>
      <c r="R1042" s="24">
        <v>1.8694269999999999E-4</v>
      </c>
    </row>
    <row r="1043" spans="1:18" ht="22.5" x14ac:dyDescent="0.2">
      <c r="A1043" s="13" t="s">
        <v>978</v>
      </c>
      <c r="B1043" s="11" t="str">
        <f>VLOOKUP(A1043,[2]Feuil1!$A$4:$B$2591,2,FALSE)</f>
        <v>Interventions majeures multiples sur les genoux et/ou les hanches, niveau 3</v>
      </c>
      <c r="C1043" s="22">
        <v>118</v>
      </c>
      <c r="D1043" s="23">
        <v>914907.03619999997</v>
      </c>
      <c r="E1043" s="22">
        <v>149</v>
      </c>
      <c r="F1043" s="23">
        <v>1139626.2867000001</v>
      </c>
      <c r="G1043" s="22">
        <v>157</v>
      </c>
      <c r="H1043" s="23">
        <v>1188826.5493999999</v>
      </c>
      <c r="I1043" s="116">
        <v>0.24561976420000001</v>
      </c>
      <c r="J1043" s="116">
        <v>0.26271186439999999</v>
      </c>
      <c r="K1043" s="116">
        <v>-1.3536026E-2</v>
      </c>
      <c r="L1043" s="116">
        <v>4.31722779E-2</v>
      </c>
      <c r="M1043" s="116">
        <v>5.3691275199999999E-2</v>
      </c>
      <c r="N1043" s="116">
        <v>-9.9829970000000004E-3</v>
      </c>
      <c r="O1043" s="24">
        <v>-2.8631799999999998E-4</v>
      </c>
      <c r="P1043" s="24">
        <v>2.9727823999999999E-3</v>
      </c>
      <c r="Q1043" s="24">
        <v>2.49842E-5</v>
      </c>
      <c r="R1043" s="24">
        <v>1.7731760000000001E-4</v>
      </c>
    </row>
    <row r="1044" spans="1:18" ht="22.5" x14ac:dyDescent="0.2">
      <c r="A1044" s="13" t="s">
        <v>979</v>
      </c>
      <c r="B1044" s="11" t="str">
        <f>VLOOKUP(A1044,[2]Feuil1!$A$4:$B$2591,2,FALSE)</f>
        <v>Interventions majeures multiples sur les genoux et/ou les hanches, niveau 4</v>
      </c>
      <c r="C1044" s="22">
        <v>31</v>
      </c>
      <c r="D1044" s="23">
        <v>278220.26819999999</v>
      </c>
      <c r="E1044" s="22">
        <v>50</v>
      </c>
      <c r="F1044" s="23">
        <v>435697.48050000001</v>
      </c>
      <c r="G1044" s="22">
        <v>39</v>
      </c>
      <c r="H1044" s="23">
        <v>337796.2623</v>
      </c>
      <c r="I1044" s="116">
        <v>0.5660163198</v>
      </c>
      <c r="J1044" s="116">
        <v>0.61290322580000001</v>
      </c>
      <c r="K1044" s="116">
        <v>-2.9069881999999998E-2</v>
      </c>
      <c r="L1044" s="116">
        <v>-0.22469998699999999</v>
      </c>
      <c r="M1044" s="116">
        <v>-0.22</v>
      </c>
      <c r="N1044" s="116">
        <v>-6.0256240000000003E-3</v>
      </c>
      <c r="O1044" s="24">
        <v>3.9368669999999999E-4</v>
      </c>
      <c r="P1044" s="24">
        <v>-5.9153959999999998E-3</v>
      </c>
      <c r="Q1044" s="24">
        <v>6.2062577999999996E-6</v>
      </c>
      <c r="R1044" s="24">
        <v>5.0383500000000003E-5</v>
      </c>
    </row>
    <row r="1045" spans="1:18" ht="22.5" x14ac:dyDescent="0.2">
      <c r="A1045" s="13" t="s">
        <v>980</v>
      </c>
      <c r="B1045" s="11" t="str">
        <f>VLOOKUP(A1045,[2]Feuil1!$A$4:$B$2591,2,FALSE)</f>
        <v>Interventions sur la hanche et le fémur, âge inférieur à 18 ans, niveau 1</v>
      </c>
      <c r="C1045" s="22">
        <v>403</v>
      </c>
      <c r="D1045" s="23">
        <v>761081.82819999999</v>
      </c>
      <c r="E1045" s="22">
        <v>377</v>
      </c>
      <c r="F1045" s="23">
        <v>708709.59550000005</v>
      </c>
      <c r="G1045" s="22">
        <v>347</v>
      </c>
      <c r="H1045" s="23">
        <v>655997.69550000003</v>
      </c>
      <c r="I1045" s="116">
        <v>-6.8812880000000007E-2</v>
      </c>
      <c r="J1045" s="116">
        <v>-6.4516129000000005E-2</v>
      </c>
      <c r="K1045" s="116">
        <v>-4.5930789999999999E-3</v>
      </c>
      <c r="L1045" s="116">
        <v>-7.4377290999999998E-2</v>
      </c>
      <c r="M1045" s="116">
        <v>-7.9575596999999998E-2</v>
      </c>
      <c r="N1045" s="116">
        <v>5.6477267999999999E-3</v>
      </c>
      <c r="O1045" s="24">
        <v>1.0736910000000001E-3</v>
      </c>
      <c r="P1045" s="24">
        <v>-3.1849629999999999E-3</v>
      </c>
      <c r="Q1045" s="24">
        <v>5.5219800000000003E-5</v>
      </c>
      <c r="R1045" s="24">
        <v>9.7844300000000001E-5</v>
      </c>
    </row>
    <row r="1046" spans="1:18" ht="22.5" x14ac:dyDescent="0.2">
      <c r="A1046" s="13" t="s">
        <v>981</v>
      </c>
      <c r="B1046" s="11" t="str">
        <f>VLOOKUP(A1046,[2]Feuil1!$A$4:$B$2591,2,FALSE)</f>
        <v>Interventions sur la hanche et le fémur, âge inférieur à 18 ans, niveau 2</v>
      </c>
      <c r="C1046" s="22">
        <v>23</v>
      </c>
      <c r="D1046" s="23">
        <v>85256.810100000002</v>
      </c>
      <c r="E1046" s="22">
        <v>30</v>
      </c>
      <c r="F1046" s="23">
        <v>109412.0779</v>
      </c>
      <c r="G1046" s="22">
        <v>27</v>
      </c>
      <c r="H1046" s="23">
        <v>103823.11569999999</v>
      </c>
      <c r="I1046" s="116">
        <v>0.28332361690000002</v>
      </c>
      <c r="J1046" s="116">
        <v>0.3043478261</v>
      </c>
      <c r="K1046" s="116">
        <v>-1.6118560000000001E-2</v>
      </c>
      <c r="L1046" s="116">
        <v>-5.1081766000000001E-2</v>
      </c>
      <c r="M1046" s="116">
        <v>-0.1</v>
      </c>
      <c r="N1046" s="116">
        <v>5.4353592899999997E-2</v>
      </c>
      <c r="O1046" s="24">
        <v>1.073691E-4</v>
      </c>
      <c r="P1046" s="24">
        <v>-3.3769699999999998E-4</v>
      </c>
      <c r="Q1046" s="24">
        <v>4.2966399999999999E-6</v>
      </c>
      <c r="R1046" s="24">
        <v>1.54856E-5</v>
      </c>
    </row>
    <row r="1047" spans="1:18" ht="22.5" x14ac:dyDescent="0.2">
      <c r="A1047" s="13" t="s">
        <v>982</v>
      </c>
      <c r="B1047" s="11" t="str">
        <f>VLOOKUP(A1047,[2]Feuil1!$A$4:$B$2591,2,FALSE)</f>
        <v>Interventions sur la hanche et le fémur, âge inférieur à 18 ans, niveau 3</v>
      </c>
      <c r="C1047" s="22">
        <v>4</v>
      </c>
      <c r="D1047" s="23">
        <v>19460.827099999999</v>
      </c>
      <c r="E1047" s="22">
        <v>3</v>
      </c>
      <c r="F1047" s="23">
        <v>14344.59</v>
      </c>
      <c r="G1047" s="22">
        <v>1</v>
      </c>
      <c r="H1047" s="23">
        <v>4781.53</v>
      </c>
      <c r="I1047" s="116">
        <v>-0.26289926299999999</v>
      </c>
      <c r="J1047" s="116">
        <v>-0.25</v>
      </c>
      <c r="K1047" s="116">
        <v>-1.7199017E-2</v>
      </c>
      <c r="L1047" s="116">
        <v>-0.66666666699999999</v>
      </c>
      <c r="M1047" s="116">
        <v>-0.66666666699999999</v>
      </c>
      <c r="N1047" s="116">
        <v>-3.33067E-16</v>
      </c>
      <c r="O1047" s="24">
        <v>7.1579400000000001E-5</v>
      </c>
      <c r="P1047" s="24">
        <v>-5.7782000000000005E-4</v>
      </c>
      <c r="Q1047" s="24">
        <v>1.5913482000000001E-7</v>
      </c>
      <c r="R1047" s="24">
        <v>7.1318162999999997E-7</v>
      </c>
    </row>
    <row r="1048" spans="1:18" ht="33.75" x14ac:dyDescent="0.2">
      <c r="A1048" s="13" t="s">
        <v>983</v>
      </c>
      <c r="B1048" s="11" t="str">
        <f>VLOOKUP(A1048,[2]Feuil1!$A$4:$B$2591,2,FALSE)</f>
        <v>Amputations pour affections de l'appareil musculosquelettique et du tissu conjonctif, niveau 1</v>
      </c>
      <c r="C1048" s="22">
        <v>62</v>
      </c>
      <c r="D1048" s="23">
        <v>70119.3223</v>
      </c>
      <c r="E1048" s="22">
        <v>58</v>
      </c>
      <c r="F1048" s="23">
        <v>70440.226500000004</v>
      </c>
      <c r="G1048" s="22">
        <v>35</v>
      </c>
      <c r="H1048" s="23">
        <v>40530.203699999998</v>
      </c>
      <c r="I1048" s="116">
        <v>4.5765444999999998E-3</v>
      </c>
      <c r="J1048" s="116">
        <v>-6.4516129000000005E-2</v>
      </c>
      <c r="K1048" s="116">
        <v>7.3857685500000006E-2</v>
      </c>
      <c r="L1048" s="116">
        <v>-0.42461565299999998</v>
      </c>
      <c r="M1048" s="116">
        <v>-0.39655172399999999</v>
      </c>
      <c r="N1048" s="116">
        <v>-4.6505940000000003E-2</v>
      </c>
      <c r="O1048" s="24">
        <v>8.2316310000000005E-4</v>
      </c>
      <c r="P1048" s="24">
        <v>-1.8072260000000001E-3</v>
      </c>
      <c r="Q1048" s="24">
        <v>5.5697185999999999E-6</v>
      </c>
      <c r="R1048" s="24">
        <v>6.0452192000000004E-6</v>
      </c>
    </row>
    <row r="1049" spans="1:18" ht="33.75" x14ac:dyDescent="0.2">
      <c r="A1049" s="13" t="s">
        <v>984</v>
      </c>
      <c r="B1049" s="11" t="str">
        <f>VLOOKUP(A1049,[2]Feuil1!$A$4:$B$2591,2,FALSE)</f>
        <v>Amputations pour affections de l'appareil musculosquelettique et du tissu conjonctif, niveau 2</v>
      </c>
      <c r="C1049" s="22">
        <v>69</v>
      </c>
      <c r="D1049" s="23">
        <v>222893.50769999999</v>
      </c>
      <c r="E1049" s="22">
        <v>55</v>
      </c>
      <c r="F1049" s="23">
        <v>168825.32939999999</v>
      </c>
      <c r="G1049" s="22">
        <v>62</v>
      </c>
      <c r="H1049" s="23">
        <v>183908.15969999999</v>
      </c>
      <c r="I1049" s="116">
        <v>-0.24257403799999999</v>
      </c>
      <c r="J1049" s="116">
        <v>-0.20289855100000001</v>
      </c>
      <c r="K1049" s="116">
        <v>-4.9774702999999997E-2</v>
      </c>
      <c r="L1049" s="116">
        <v>8.9339854100000005E-2</v>
      </c>
      <c r="M1049" s="116">
        <v>0.1272727273</v>
      </c>
      <c r="N1049" s="116">
        <v>-3.3650129000000001E-2</v>
      </c>
      <c r="O1049" s="24">
        <v>-2.5052800000000002E-4</v>
      </c>
      <c r="P1049" s="24">
        <v>9.11336E-4</v>
      </c>
      <c r="Q1049" s="24">
        <v>9.8663586000000007E-6</v>
      </c>
      <c r="R1049" s="24">
        <v>2.7430500000000001E-5</v>
      </c>
    </row>
    <row r="1050" spans="1:18" ht="33.75" x14ac:dyDescent="0.2">
      <c r="A1050" s="13" t="s">
        <v>985</v>
      </c>
      <c r="B1050" s="11" t="str">
        <f>VLOOKUP(A1050,[2]Feuil1!$A$4:$B$2591,2,FALSE)</f>
        <v>Amputations pour affections de l'appareil musculosquelettique et du tissu conjonctif, niveau 3</v>
      </c>
      <c r="C1050" s="22">
        <v>75</v>
      </c>
      <c r="D1050" s="23">
        <v>339989.67119999998</v>
      </c>
      <c r="E1050" s="22">
        <v>74</v>
      </c>
      <c r="F1050" s="23">
        <v>340127.40960000001</v>
      </c>
      <c r="G1050" s="22">
        <v>67</v>
      </c>
      <c r="H1050" s="23">
        <v>307710.95880000002</v>
      </c>
      <c r="I1050" s="116">
        <v>4.0512520000000001E-4</v>
      </c>
      <c r="J1050" s="116">
        <v>-1.3333332999999999E-2</v>
      </c>
      <c r="K1050" s="116">
        <v>1.39241134E-2</v>
      </c>
      <c r="L1050" s="116">
        <v>-9.5306788000000003E-2</v>
      </c>
      <c r="M1050" s="116">
        <v>-9.4594595000000004E-2</v>
      </c>
      <c r="N1050" s="116">
        <v>-7.8660100000000005E-4</v>
      </c>
      <c r="O1050" s="24">
        <v>2.5052789999999999E-4</v>
      </c>
      <c r="P1050" s="24">
        <v>-1.9586690000000001E-3</v>
      </c>
      <c r="Q1050" s="24">
        <v>1.0662000000000001E-5</v>
      </c>
      <c r="R1050" s="24">
        <v>4.5896100000000003E-5</v>
      </c>
    </row>
    <row r="1051" spans="1:18" ht="33.75" x14ac:dyDescent="0.2">
      <c r="A1051" s="13" t="s">
        <v>986</v>
      </c>
      <c r="B1051" s="11" t="str">
        <f>VLOOKUP(A1051,[2]Feuil1!$A$4:$B$2591,2,FALSE)</f>
        <v>Amputations pour affections de l'appareil musculosquelettique et du tissu conjonctif, niveau 4</v>
      </c>
      <c r="C1051" s="22">
        <v>47</v>
      </c>
      <c r="D1051" s="23">
        <v>277879.03220000002</v>
      </c>
      <c r="E1051" s="22">
        <v>48</v>
      </c>
      <c r="F1051" s="23">
        <v>293521.87479999999</v>
      </c>
      <c r="G1051" s="22">
        <v>44</v>
      </c>
      <c r="H1051" s="23">
        <v>324769.44949999999</v>
      </c>
      <c r="I1051" s="116">
        <v>5.6293713400000001E-2</v>
      </c>
      <c r="J1051" s="116">
        <v>2.1276595700000001E-2</v>
      </c>
      <c r="K1051" s="116">
        <v>3.4287594400000003E-2</v>
      </c>
      <c r="L1051" s="116">
        <v>0.10645739680000001</v>
      </c>
      <c r="M1051" s="116">
        <v>-8.3333332999999996E-2</v>
      </c>
      <c r="N1051" s="116">
        <v>0.20704443289999999</v>
      </c>
      <c r="O1051" s="24">
        <v>1.431588E-4</v>
      </c>
      <c r="P1051" s="24">
        <v>1.8880436E-3</v>
      </c>
      <c r="Q1051" s="24">
        <v>7.0019318999999999E-6</v>
      </c>
      <c r="R1051" s="24">
        <v>4.8440499999999998E-5</v>
      </c>
    </row>
    <row r="1052" spans="1:18" x14ac:dyDescent="0.2">
      <c r="A1052" s="13" t="s">
        <v>987</v>
      </c>
      <c r="B1052" s="11" t="str">
        <f>VLOOKUP(A1052,[2]Feuil1!$A$4:$B$2591,2,FALSE)</f>
        <v>Biopsies ostéoarticulaires, niveau 1</v>
      </c>
      <c r="C1052" s="22">
        <v>134</v>
      </c>
      <c r="D1052" s="23">
        <v>141145.5428</v>
      </c>
      <c r="E1052" s="22">
        <v>114</v>
      </c>
      <c r="F1052" s="23">
        <v>112106.0334</v>
      </c>
      <c r="G1052" s="22">
        <v>102</v>
      </c>
      <c r="H1052" s="23">
        <v>107784.9218</v>
      </c>
      <c r="I1052" s="116">
        <v>-0.205741597</v>
      </c>
      <c r="J1052" s="116">
        <v>-0.149253731</v>
      </c>
      <c r="K1052" s="116">
        <v>-6.6398018000000003E-2</v>
      </c>
      <c r="L1052" s="116">
        <v>-3.8544861999999999E-2</v>
      </c>
      <c r="M1052" s="116">
        <v>-0.105263158</v>
      </c>
      <c r="N1052" s="116">
        <v>7.4567507000000005E-2</v>
      </c>
      <c r="O1052" s="24">
        <v>4.2947640000000001E-4</v>
      </c>
      <c r="P1052" s="24">
        <v>-2.6109100000000002E-4</v>
      </c>
      <c r="Q1052" s="24">
        <v>1.6231799999999999E-5</v>
      </c>
      <c r="R1052" s="24">
        <v>1.6076500000000001E-5</v>
      </c>
    </row>
    <row r="1053" spans="1:18" x14ac:dyDescent="0.2">
      <c r="A1053" s="13" t="s">
        <v>988</v>
      </c>
      <c r="B1053" s="11" t="str">
        <f>VLOOKUP(A1053,[2]Feuil1!$A$4:$B$2591,2,FALSE)</f>
        <v>Biopsies ostéoarticulaires, niveau 2</v>
      </c>
      <c r="C1053" s="22">
        <v>21</v>
      </c>
      <c r="D1053" s="23">
        <v>41036.351999999999</v>
      </c>
      <c r="E1053" s="22">
        <v>19</v>
      </c>
      <c r="F1053" s="23">
        <v>37179.552000000003</v>
      </c>
      <c r="G1053" s="22">
        <v>12</v>
      </c>
      <c r="H1053" s="23">
        <v>23275.788</v>
      </c>
      <c r="I1053" s="116">
        <v>-9.3984962000000005E-2</v>
      </c>
      <c r="J1053" s="116">
        <v>-9.5238094999999995E-2</v>
      </c>
      <c r="K1053" s="116">
        <v>1.3850416E-3</v>
      </c>
      <c r="L1053" s="116">
        <v>-0.373962656</v>
      </c>
      <c r="M1053" s="116">
        <v>-0.368421053</v>
      </c>
      <c r="N1053" s="116">
        <v>-8.7742050000000002E-3</v>
      </c>
      <c r="O1053" s="24">
        <v>2.5052789999999999E-4</v>
      </c>
      <c r="P1053" s="24">
        <v>-8.40094E-4</v>
      </c>
      <c r="Q1053" s="24">
        <v>1.9096178000000001E-6</v>
      </c>
      <c r="R1053" s="24">
        <v>3.4716638000000001E-6</v>
      </c>
    </row>
    <row r="1054" spans="1:18" x14ac:dyDescent="0.2">
      <c r="A1054" s="13" t="s">
        <v>989</v>
      </c>
      <c r="B1054" s="11" t="str">
        <f>VLOOKUP(A1054,[2]Feuil1!$A$4:$B$2591,2,FALSE)</f>
        <v>Biopsies ostéoarticulaires, niveau 3</v>
      </c>
      <c r="C1054" s="22">
        <v>8</v>
      </c>
      <c r="D1054" s="23">
        <v>19064.531200000001</v>
      </c>
      <c r="E1054" s="22">
        <v>2</v>
      </c>
      <c r="F1054" s="23">
        <v>4684.16</v>
      </c>
      <c r="G1054" s="22">
        <v>6</v>
      </c>
      <c r="H1054" s="23">
        <v>14052.48</v>
      </c>
      <c r="I1054" s="116">
        <v>-0.75429975400000004</v>
      </c>
      <c r="J1054" s="116">
        <v>-0.75</v>
      </c>
      <c r="K1054" s="116">
        <v>-1.7199017E-2</v>
      </c>
      <c r="L1054" s="116">
        <v>2</v>
      </c>
      <c r="M1054" s="116">
        <v>2</v>
      </c>
      <c r="N1054" s="116">
        <v>0</v>
      </c>
      <c r="O1054" s="24">
        <v>-1.4315899999999999E-4</v>
      </c>
      <c r="P1054" s="24">
        <v>5.6605339999999998E-4</v>
      </c>
      <c r="Q1054" s="24">
        <v>9.5480889000000001E-7</v>
      </c>
      <c r="R1054" s="24">
        <v>2.0959756999999999E-6</v>
      </c>
    </row>
    <row r="1055" spans="1:18" x14ac:dyDescent="0.2">
      <c r="A1055" s="13" t="s">
        <v>990</v>
      </c>
      <c r="B1055" s="11" t="str">
        <f>VLOOKUP(A1055,[2]Feuil1!$A$4:$B$2591,2,FALSE)</f>
        <v>Biopsies ostéoarticulaires, niveau 4</v>
      </c>
      <c r="C1055" s="22">
        <v>1</v>
      </c>
      <c r="D1055" s="23">
        <v>3251.98</v>
      </c>
      <c r="E1055" s="22">
        <v>4</v>
      </c>
      <c r="F1055" s="23">
        <v>13463.197200000001</v>
      </c>
      <c r="G1055" s="22">
        <v>2</v>
      </c>
      <c r="H1055" s="23">
        <v>6503.96</v>
      </c>
      <c r="I1055" s="116">
        <v>3.14</v>
      </c>
      <c r="J1055" s="116">
        <v>3</v>
      </c>
      <c r="K1055" s="116">
        <v>3.5000000000000003E-2</v>
      </c>
      <c r="L1055" s="116">
        <v>-0.51690821300000001</v>
      </c>
      <c r="M1055" s="116">
        <v>-0.5</v>
      </c>
      <c r="N1055" s="116">
        <v>-3.3816424999999997E-2</v>
      </c>
      <c r="O1055" s="24">
        <v>7.1579400000000001E-5</v>
      </c>
      <c r="P1055" s="24">
        <v>-4.2049200000000001E-4</v>
      </c>
      <c r="Q1055" s="24">
        <v>3.1826962999999999E-7</v>
      </c>
      <c r="R1055" s="24">
        <v>9.7008799000000009E-7</v>
      </c>
    </row>
    <row r="1056" spans="1:18" x14ac:dyDescent="0.2">
      <c r="A1056" s="13" t="s">
        <v>991</v>
      </c>
      <c r="B1056" s="11" t="str">
        <f>VLOOKUP(A1056,[2]Feuil1!$A$4:$B$2591,2,FALSE)</f>
        <v>Biopsies ostéoarticulaires, en ambulatoire</v>
      </c>
      <c r="C1056" s="22">
        <v>111</v>
      </c>
      <c r="D1056" s="23">
        <v>39465.450400000002</v>
      </c>
      <c r="E1056" s="22">
        <v>111</v>
      </c>
      <c r="F1056" s="23">
        <v>39112.112000000001</v>
      </c>
      <c r="G1056" s="22">
        <v>114</v>
      </c>
      <c r="H1056" s="23">
        <v>40438.005599999997</v>
      </c>
      <c r="I1056" s="116">
        <v>-8.9531070000000001E-3</v>
      </c>
      <c r="J1056" s="116">
        <v>0</v>
      </c>
      <c r="K1056" s="116">
        <v>-8.9531070000000001E-3</v>
      </c>
      <c r="L1056" s="116">
        <v>3.3899821099999998E-2</v>
      </c>
      <c r="M1056" s="116">
        <v>2.7027026999999999E-2</v>
      </c>
      <c r="N1056" s="116">
        <v>6.6919311000000004E-3</v>
      </c>
      <c r="O1056" s="24">
        <v>-1.0736899999999999E-4</v>
      </c>
      <c r="P1056" s="24">
        <v>8.0113300000000004E-5</v>
      </c>
      <c r="Q1056" s="24">
        <v>1.8141399999999999E-5</v>
      </c>
      <c r="R1056" s="24">
        <v>6.0314675E-6</v>
      </c>
    </row>
    <row r="1057" spans="1:18" ht="33.75" x14ac:dyDescent="0.2">
      <c r="A1057" s="13" t="s">
        <v>992</v>
      </c>
      <c r="B1057" s="11" t="str">
        <f>VLOOKUP(A1057,[2]Feuil1!$A$4:$B$2591,2,FALSE)</f>
        <v>Résections osseuses localisées et/ou ablation de matériel de fixation interne au niveau de la hanche et du fémur, niveau 1</v>
      </c>
      <c r="C1057" s="22">
        <v>1456</v>
      </c>
      <c r="D1057" s="23">
        <v>1585314.8367999999</v>
      </c>
      <c r="E1057" s="22">
        <v>1420</v>
      </c>
      <c r="F1057" s="23">
        <v>1543622.8855000001</v>
      </c>
      <c r="G1057" s="22">
        <v>1236</v>
      </c>
      <c r="H1057" s="23">
        <v>1313949.7172000001</v>
      </c>
      <c r="I1057" s="116">
        <v>-2.6298846000000001E-2</v>
      </c>
      <c r="J1057" s="116">
        <v>-2.4725275000000001E-2</v>
      </c>
      <c r="K1057" s="116">
        <v>-1.6134649999999999E-3</v>
      </c>
      <c r="L1057" s="116">
        <v>-0.14878839299999999</v>
      </c>
      <c r="M1057" s="116">
        <v>-0.129577465</v>
      </c>
      <c r="N1057" s="116">
        <v>-2.2070807000000001E-2</v>
      </c>
      <c r="O1057" s="24">
        <v>6.5853047E-3</v>
      </c>
      <c r="P1057" s="24">
        <v>-1.3877331E-2</v>
      </c>
      <c r="Q1057" s="24">
        <v>1.966906E-4</v>
      </c>
      <c r="R1057" s="24">
        <v>1.9598010000000001E-4</v>
      </c>
    </row>
    <row r="1058" spans="1:18" ht="33.75" x14ac:dyDescent="0.2">
      <c r="A1058" s="13" t="s">
        <v>993</v>
      </c>
      <c r="B1058" s="11" t="str">
        <f>VLOOKUP(A1058,[2]Feuil1!$A$4:$B$2591,2,FALSE)</f>
        <v>Résections osseuses localisées et/ou ablation de matériel de fixation interne au niveau de la hanche et du fémur, niveau 2</v>
      </c>
      <c r="C1058" s="22">
        <v>228</v>
      </c>
      <c r="D1058" s="23">
        <v>514307.84830000001</v>
      </c>
      <c r="E1058" s="22">
        <v>186</v>
      </c>
      <c r="F1058" s="23">
        <v>417909.755</v>
      </c>
      <c r="G1058" s="22">
        <v>175</v>
      </c>
      <c r="H1058" s="23">
        <v>392284.84</v>
      </c>
      <c r="I1058" s="116">
        <v>-0.18743267</v>
      </c>
      <c r="J1058" s="116">
        <v>-0.18421052600000001</v>
      </c>
      <c r="K1058" s="116">
        <v>-3.9497250000000003E-3</v>
      </c>
      <c r="L1058" s="116">
        <v>-6.1316862999999999E-2</v>
      </c>
      <c r="M1058" s="116">
        <v>-5.9139785E-2</v>
      </c>
      <c r="N1058" s="116">
        <v>-2.3139219999999999E-3</v>
      </c>
      <c r="O1058" s="24">
        <v>3.9368669999999999E-4</v>
      </c>
      <c r="P1058" s="24">
        <v>-1.5483109999999999E-3</v>
      </c>
      <c r="Q1058" s="24">
        <v>2.78486E-5</v>
      </c>
      <c r="R1058" s="24">
        <v>5.8510600000000002E-5</v>
      </c>
    </row>
    <row r="1059" spans="1:18" ht="33.75" x14ac:dyDescent="0.2">
      <c r="A1059" s="13" t="s">
        <v>994</v>
      </c>
      <c r="B1059" s="11" t="str">
        <f>VLOOKUP(A1059,[2]Feuil1!$A$4:$B$2591,2,FALSE)</f>
        <v>Résections osseuses localisées et/ou ablation de matériel de fixation interne au niveau de la hanche et du fémur, niveau 3</v>
      </c>
      <c r="C1059" s="22">
        <v>45</v>
      </c>
      <c r="D1059" s="23">
        <v>134783.0172</v>
      </c>
      <c r="E1059" s="22">
        <v>36</v>
      </c>
      <c r="F1059" s="23">
        <v>107779.24559999999</v>
      </c>
      <c r="G1059" s="22">
        <v>18</v>
      </c>
      <c r="H1059" s="23">
        <v>53683.2621</v>
      </c>
      <c r="I1059" s="116">
        <v>-0.200349956</v>
      </c>
      <c r="J1059" s="116">
        <v>-0.2</v>
      </c>
      <c r="K1059" s="116">
        <v>-4.3744500000000001E-4</v>
      </c>
      <c r="L1059" s="116">
        <v>-0.50191466100000004</v>
      </c>
      <c r="M1059" s="116">
        <v>-0.5</v>
      </c>
      <c r="N1059" s="116">
        <v>-3.829322E-3</v>
      </c>
      <c r="O1059" s="24">
        <v>6.4421460000000004E-4</v>
      </c>
      <c r="P1059" s="24">
        <v>-3.2685919999999999E-3</v>
      </c>
      <c r="Q1059" s="24">
        <v>2.8644266999999999E-6</v>
      </c>
      <c r="R1059" s="24">
        <v>8.0070430000000007E-6</v>
      </c>
    </row>
    <row r="1060" spans="1:18" ht="33.75" x14ac:dyDescent="0.2">
      <c r="A1060" s="13" t="s">
        <v>995</v>
      </c>
      <c r="B1060" s="11" t="str">
        <f>VLOOKUP(A1060,[2]Feuil1!$A$4:$B$2591,2,FALSE)</f>
        <v>Résections osseuses localisées et/ou ablation de matériel de fixation interne au niveau de la hanche et du fémur, niveau 4</v>
      </c>
      <c r="C1060" s="22">
        <v>2</v>
      </c>
      <c r="D1060" s="23">
        <v>7776.7074000000002</v>
      </c>
      <c r="E1060" s="22">
        <v>3</v>
      </c>
      <c r="F1060" s="23">
        <v>10099.620000000001</v>
      </c>
      <c r="G1060" s="22">
        <v>2</v>
      </c>
      <c r="H1060" s="23">
        <v>6968.7377999999999</v>
      </c>
      <c r="I1060" s="116">
        <v>0.29870129870000001</v>
      </c>
      <c r="J1060" s="116">
        <v>0.5</v>
      </c>
      <c r="K1060" s="116">
        <v>-0.134199134</v>
      </c>
      <c r="L1060" s="116">
        <v>-0.31</v>
      </c>
      <c r="M1060" s="116">
        <v>-0.33333333300000001</v>
      </c>
      <c r="N1060" s="116">
        <v>3.5000000000000003E-2</v>
      </c>
      <c r="O1060" s="24">
        <v>3.5789700000000001E-5</v>
      </c>
      <c r="P1060" s="24">
        <v>-1.8917399999999999E-4</v>
      </c>
      <c r="Q1060" s="24">
        <v>3.1826962999999999E-7</v>
      </c>
      <c r="R1060" s="24">
        <v>1.0394111999999999E-6</v>
      </c>
    </row>
    <row r="1061" spans="1:18" ht="45" x14ac:dyDescent="0.2">
      <c r="A1061" s="13" t="s">
        <v>996</v>
      </c>
      <c r="B1061" s="11" t="str">
        <f>VLOOKUP(A1061,[2]Feuil1!$A$4:$B$2591,2,FALSE)</f>
        <v>Résections osseuses localisées et/ou ablation de matériel de fixation interne au niveau de la hanche et du fémur, en ambulatoire</v>
      </c>
      <c r="C1061" s="22">
        <v>345</v>
      </c>
      <c r="D1061" s="23">
        <v>127132.849</v>
      </c>
      <c r="E1061" s="22">
        <v>355</v>
      </c>
      <c r="F1061" s="23">
        <v>131790.78049999999</v>
      </c>
      <c r="G1061" s="22">
        <v>365</v>
      </c>
      <c r="H1061" s="23">
        <v>134760.5295</v>
      </c>
      <c r="I1061" s="116">
        <v>3.6638300300000003E-2</v>
      </c>
      <c r="J1061" s="116">
        <v>2.89855072E-2</v>
      </c>
      <c r="K1061" s="116">
        <v>7.4372214000000001E-3</v>
      </c>
      <c r="L1061" s="116">
        <v>2.2533814499999999E-2</v>
      </c>
      <c r="M1061" s="116">
        <v>2.8169014100000001E-2</v>
      </c>
      <c r="N1061" s="116">
        <v>-5.4808110000000004E-3</v>
      </c>
      <c r="O1061" s="24">
        <v>-3.5789699999999998E-4</v>
      </c>
      <c r="P1061" s="24">
        <v>1.794384E-4</v>
      </c>
      <c r="Q1061" s="24">
        <v>5.8084200000000002E-5</v>
      </c>
      <c r="R1061" s="24">
        <v>2.0100000000000001E-5</v>
      </c>
    </row>
    <row r="1062" spans="1:18" ht="45" x14ac:dyDescent="0.2">
      <c r="A1062" s="13" t="s">
        <v>997</v>
      </c>
      <c r="B1062" s="11" t="str">
        <f>VLOOKUP(A1062,[2]Feuil1!$A$4:$B$2591,2,FALSE)</f>
        <v>Résections osseuses localisées et/ou ablation de matériel de fixation interne au niveau d'une localisation autre que la hanche et le fémur, niveau 1</v>
      </c>
      <c r="C1062" s="22">
        <v>11681</v>
      </c>
      <c r="D1062" s="23">
        <v>7051923.8607999999</v>
      </c>
      <c r="E1062" s="22">
        <v>10662</v>
      </c>
      <c r="F1062" s="23">
        <v>6441222.8931999998</v>
      </c>
      <c r="G1062" s="22">
        <v>9580</v>
      </c>
      <c r="H1062" s="23">
        <v>5793107.4811000004</v>
      </c>
      <c r="I1062" s="116">
        <v>-8.6600618000000004E-2</v>
      </c>
      <c r="J1062" s="116">
        <v>-8.7235681999999995E-2</v>
      </c>
      <c r="K1062" s="116">
        <v>6.9575840000000002E-4</v>
      </c>
      <c r="L1062" s="116">
        <v>-0.100619932</v>
      </c>
      <c r="M1062" s="116">
        <v>-0.101481898</v>
      </c>
      <c r="N1062" s="116">
        <v>9.5931949999999999E-4</v>
      </c>
      <c r="O1062" s="24">
        <v>3.8724455099999999E-2</v>
      </c>
      <c r="P1062" s="24">
        <v>-3.9160483000000003E-2</v>
      </c>
      <c r="Q1062" s="24">
        <v>1.5245115E-3</v>
      </c>
      <c r="R1062" s="24">
        <v>8.6406190000000004E-4</v>
      </c>
    </row>
    <row r="1063" spans="1:18" ht="45" x14ac:dyDescent="0.2">
      <c r="A1063" s="13" t="s">
        <v>998</v>
      </c>
      <c r="B1063" s="11" t="str">
        <f>VLOOKUP(A1063,[2]Feuil1!$A$4:$B$2591,2,FALSE)</f>
        <v>Résections osseuses localisées et/ou ablation de matériel de fixation interne au niveau d'une localisation autre que la hanche et le fémur, niveau 2</v>
      </c>
      <c r="C1063" s="22">
        <v>137</v>
      </c>
      <c r="D1063" s="23">
        <v>222677.94</v>
      </c>
      <c r="E1063" s="22">
        <v>150</v>
      </c>
      <c r="F1063" s="23">
        <v>246312.5882</v>
      </c>
      <c r="G1063" s="22">
        <v>120</v>
      </c>
      <c r="H1063" s="23">
        <v>198744.08</v>
      </c>
      <c r="I1063" s="116">
        <v>0.106138256</v>
      </c>
      <c r="J1063" s="116">
        <v>9.4890510900000002E-2</v>
      </c>
      <c r="K1063" s="116">
        <v>1.0272940499999999E-2</v>
      </c>
      <c r="L1063" s="116">
        <v>-0.19312252199999999</v>
      </c>
      <c r="M1063" s="116">
        <v>-0.2</v>
      </c>
      <c r="N1063" s="116">
        <v>8.5968477000000001E-3</v>
      </c>
      <c r="O1063" s="24">
        <v>1.0736910000000001E-3</v>
      </c>
      <c r="P1063" s="24">
        <v>-2.8741880000000002E-3</v>
      </c>
      <c r="Q1063" s="24">
        <v>1.9096199999999999E-5</v>
      </c>
      <c r="R1063" s="24">
        <v>2.9643400000000001E-5</v>
      </c>
    </row>
    <row r="1064" spans="1:18" ht="45" x14ac:dyDescent="0.2">
      <c r="A1064" s="13" t="s">
        <v>999</v>
      </c>
      <c r="B1064" s="11" t="str">
        <f>VLOOKUP(A1064,[2]Feuil1!$A$4:$B$2591,2,FALSE)</f>
        <v>Résections osseuses localisées et/ou ablation de matériel de fixation interne au niveau d'une localisation autre que la hanche et le fémur, niveau 3</v>
      </c>
      <c r="C1064" s="22">
        <v>82</v>
      </c>
      <c r="D1064" s="23">
        <v>183595.61900000001</v>
      </c>
      <c r="E1064" s="22">
        <v>94</v>
      </c>
      <c r="F1064" s="23">
        <v>212485.64300000001</v>
      </c>
      <c r="G1064" s="22">
        <v>82</v>
      </c>
      <c r="H1064" s="23">
        <v>189843.65460000001</v>
      </c>
      <c r="I1064" s="116">
        <v>0.15735682670000001</v>
      </c>
      <c r="J1064" s="116">
        <v>0.14634146340000001</v>
      </c>
      <c r="K1064" s="116">
        <v>9.6091466999999996E-3</v>
      </c>
      <c r="L1064" s="116">
        <v>-0.106557733</v>
      </c>
      <c r="M1064" s="116">
        <v>-0.127659574</v>
      </c>
      <c r="N1064" s="116">
        <v>2.4189915900000001E-2</v>
      </c>
      <c r="O1064" s="24">
        <v>4.2947640000000001E-4</v>
      </c>
      <c r="P1064" s="24">
        <v>-1.368076E-3</v>
      </c>
      <c r="Q1064" s="24">
        <v>1.30491E-5</v>
      </c>
      <c r="R1064" s="24">
        <v>2.8315800000000001E-5</v>
      </c>
    </row>
    <row r="1065" spans="1:18" ht="45" x14ac:dyDescent="0.2">
      <c r="A1065" s="13" t="s">
        <v>1000</v>
      </c>
      <c r="B1065" s="11" t="str">
        <f>VLOOKUP(A1065,[2]Feuil1!$A$4:$B$2591,2,FALSE)</f>
        <v>Résections osseuses localisées et/ou ablation de matériel de fixation interne au niveau d'une localisation autre que la hanche et le fémur, niveau 4</v>
      </c>
      <c r="C1065" s="22">
        <v>11</v>
      </c>
      <c r="D1065" s="23">
        <v>27244.179599999999</v>
      </c>
      <c r="E1065" s="22">
        <v>14</v>
      </c>
      <c r="F1065" s="23">
        <v>34698.692199999998</v>
      </c>
      <c r="G1065" s="22">
        <v>10</v>
      </c>
      <c r="H1065" s="23">
        <v>24451.7726</v>
      </c>
      <c r="I1065" s="116">
        <v>0.27361853829999999</v>
      </c>
      <c r="J1065" s="116">
        <v>0.27272727270000002</v>
      </c>
      <c r="K1065" s="116">
        <v>7.0028009999999999E-4</v>
      </c>
      <c r="L1065" s="116">
        <v>-0.29531140700000003</v>
      </c>
      <c r="M1065" s="116">
        <v>-0.28571428599999998</v>
      </c>
      <c r="N1065" s="116">
        <v>-1.3435969000000001E-2</v>
      </c>
      <c r="O1065" s="24">
        <v>1.431588E-4</v>
      </c>
      <c r="P1065" s="24">
        <v>-6.1914000000000001E-4</v>
      </c>
      <c r="Q1065" s="24">
        <v>1.5913482000000001E-6</v>
      </c>
      <c r="R1065" s="24">
        <v>3.6470659000000002E-6</v>
      </c>
    </row>
    <row r="1066" spans="1:18" ht="45" x14ac:dyDescent="0.2">
      <c r="A1066" s="13" t="s">
        <v>1001</v>
      </c>
      <c r="B1066" s="11" t="str">
        <f>VLOOKUP(A1066,[2]Feuil1!$A$4:$B$2591,2,FALSE)</f>
        <v>Résections osseuses localisées et/ou ablation de matériel de fixation interne au niveau d'une localisation autre que la hanche et le fémur, en ambulatoire</v>
      </c>
      <c r="C1066" s="22">
        <v>34086</v>
      </c>
      <c r="D1066" s="23">
        <v>20512729.081999999</v>
      </c>
      <c r="E1066" s="22">
        <v>33852</v>
      </c>
      <c r="F1066" s="23">
        <v>20362732.285</v>
      </c>
      <c r="G1066" s="22">
        <v>36139</v>
      </c>
      <c r="H1066" s="23">
        <v>21746310.879999999</v>
      </c>
      <c r="I1066" s="116">
        <v>-7.3123759999999998E-3</v>
      </c>
      <c r="J1066" s="116">
        <v>-6.8649890000000002E-3</v>
      </c>
      <c r="K1066" s="116">
        <v>-4.5048000000000001E-4</v>
      </c>
      <c r="L1066" s="116">
        <v>6.7946608300000003E-2</v>
      </c>
      <c r="M1066" s="116">
        <v>6.7558785299999993E-2</v>
      </c>
      <c r="N1066" s="116">
        <v>3.632803E-4</v>
      </c>
      <c r="O1066" s="24">
        <v>-8.1851042999999998E-2</v>
      </c>
      <c r="P1066" s="24">
        <v>8.3598701299999995E-2</v>
      </c>
      <c r="Q1066" s="24">
        <v>5.7509731E-3</v>
      </c>
      <c r="R1066" s="24">
        <v>3.2435369999999999E-3</v>
      </c>
    </row>
    <row r="1067" spans="1:18" ht="33.75" x14ac:dyDescent="0.2">
      <c r="A1067" s="13" t="s">
        <v>1002</v>
      </c>
      <c r="B1067" s="11" t="str">
        <f>VLOOKUP(A1067,[2]Feuil1!$A$4:$B$2591,2,FALSE)</f>
        <v>Greffes de peau pour maladie de l'appareil musculosquelettique ou du tissu conjonctif, niveau 1</v>
      </c>
      <c r="C1067" s="22">
        <v>361</v>
      </c>
      <c r="D1067" s="23">
        <v>244977.149</v>
      </c>
      <c r="E1067" s="22">
        <v>293</v>
      </c>
      <c r="F1067" s="23">
        <v>197447.52900000001</v>
      </c>
      <c r="G1067" s="22">
        <v>286</v>
      </c>
      <c r="H1067" s="23">
        <v>191426.13800000001</v>
      </c>
      <c r="I1067" s="116">
        <v>-0.19401654500000001</v>
      </c>
      <c r="J1067" s="116">
        <v>-0.188365651</v>
      </c>
      <c r="K1067" s="116">
        <v>-6.9623640000000004E-3</v>
      </c>
      <c r="L1067" s="116">
        <v>-3.0496157999999999E-2</v>
      </c>
      <c r="M1067" s="116">
        <v>-2.3890785000000001E-2</v>
      </c>
      <c r="N1067" s="116">
        <v>-6.7670430000000004E-3</v>
      </c>
      <c r="O1067" s="24">
        <v>2.5052789999999999E-4</v>
      </c>
      <c r="P1067" s="24">
        <v>-3.6382500000000002E-4</v>
      </c>
      <c r="Q1067" s="24">
        <v>4.5512600000000002E-5</v>
      </c>
      <c r="R1067" s="24">
        <v>2.85519E-5</v>
      </c>
    </row>
    <row r="1068" spans="1:18" ht="33.75" x14ac:dyDescent="0.2">
      <c r="A1068" s="13" t="s">
        <v>1003</v>
      </c>
      <c r="B1068" s="11" t="str">
        <f>VLOOKUP(A1068,[2]Feuil1!$A$4:$B$2591,2,FALSE)</f>
        <v>Greffes de peau pour maladie de l'appareil musculosquelettique ou du tissu conjonctif, niveau 2</v>
      </c>
      <c r="C1068" s="22">
        <v>14</v>
      </c>
      <c r="D1068" s="23">
        <v>24263.358</v>
      </c>
      <c r="E1068" s="22">
        <v>18</v>
      </c>
      <c r="F1068" s="23">
        <v>29985.637999999999</v>
      </c>
      <c r="G1068" s="22">
        <v>17</v>
      </c>
      <c r="H1068" s="23">
        <v>28489.9146</v>
      </c>
      <c r="I1068" s="116">
        <v>0.23584039770000001</v>
      </c>
      <c r="J1068" s="116">
        <v>0.28571428570000001</v>
      </c>
      <c r="K1068" s="116">
        <v>-3.8790801999999999E-2</v>
      </c>
      <c r="L1068" s="116">
        <v>-4.9881327000000003E-2</v>
      </c>
      <c r="M1068" s="116">
        <v>-5.5555555999999999E-2</v>
      </c>
      <c r="N1068" s="116">
        <v>6.0080072000000002E-3</v>
      </c>
      <c r="O1068" s="24">
        <v>3.5789700000000001E-5</v>
      </c>
      <c r="P1068" s="24">
        <v>-9.0375000000000001E-5</v>
      </c>
      <c r="Q1068" s="24">
        <v>2.7052919E-6</v>
      </c>
      <c r="R1068" s="24">
        <v>4.2493686999999999E-6</v>
      </c>
    </row>
    <row r="1069" spans="1:18" ht="33.75" x14ac:dyDescent="0.2">
      <c r="A1069" s="13" t="s">
        <v>1004</v>
      </c>
      <c r="B1069" s="11" t="str">
        <f>VLOOKUP(A1069,[2]Feuil1!$A$4:$B$2591,2,FALSE)</f>
        <v>Greffes de peau pour maladie de l'appareil musculosquelettique ou du tissu conjonctif, niveau 3</v>
      </c>
      <c r="C1069" s="22">
        <v>13</v>
      </c>
      <c r="D1069" s="23">
        <v>27733.553599999999</v>
      </c>
      <c r="E1069" s="22">
        <v>8</v>
      </c>
      <c r="F1069" s="23">
        <v>17291.703600000001</v>
      </c>
      <c r="G1069" s="22">
        <v>9</v>
      </c>
      <c r="H1069" s="23">
        <v>19923.049800000001</v>
      </c>
      <c r="I1069" s="116">
        <v>-0.37650602399999999</v>
      </c>
      <c r="J1069" s="116">
        <v>-0.38461538499999998</v>
      </c>
      <c r="K1069" s="116">
        <v>1.3177710800000001E-2</v>
      </c>
      <c r="L1069" s="116">
        <v>0.15217391299999999</v>
      </c>
      <c r="M1069" s="116">
        <v>0.125</v>
      </c>
      <c r="N1069" s="116">
        <v>2.4154589399999999E-2</v>
      </c>
      <c r="O1069" s="24">
        <v>-3.5790000000000001E-5</v>
      </c>
      <c r="P1069" s="24">
        <v>1.5899140000000001E-4</v>
      </c>
      <c r="Q1069" s="24">
        <v>1.4322133E-6</v>
      </c>
      <c r="R1069" s="24">
        <v>2.9715912999999998E-6</v>
      </c>
    </row>
    <row r="1070" spans="1:18" ht="33.75" x14ac:dyDescent="0.2">
      <c r="A1070" s="13" t="s">
        <v>1005</v>
      </c>
      <c r="B1070" s="11" t="str">
        <f>VLOOKUP(A1070,[2]Feuil1!$A$4:$B$2591,2,FALSE)</f>
        <v>Greffes de peau pour maladie de l'appareil musculosquelettique ou du tissu conjonctif, niveau 4</v>
      </c>
      <c r="C1070" s="22">
        <v>5</v>
      </c>
      <c r="D1070" s="23">
        <v>13273.1248</v>
      </c>
      <c r="E1070" s="22">
        <v>3</v>
      </c>
      <c r="F1070" s="23">
        <v>7927.7223999999997</v>
      </c>
      <c r="G1070" s="22">
        <v>3</v>
      </c>
      <c r="H1070" s="23">
        <v>8134.308</v>
      </c>
      <c r="I1070" s="116">
        <v>-0.40272373500000003</v>
      </c>
      <c r="J1070" s="116">
        <v>-0.4</v>
      </c>
      <c r="K1070" s="116">
        <v>-4.5395590000000003E-3</v>
      </c>
      <c r="L1070" s="116">
        <v>2.60586319E-2</v>
      </c>
      <c r="M1070" s="116">
        <v>0</v>
      </c>
      <c r="N1070" s="116">
        <v>2.60586319E-2</v>
      </c>
      <c r="O1070" s="24">
        <v>0</v>
      </c>
      <c r="P1070" s="24">
        <v>1.2482300000000001E-5</v>
      </c>
      <c r="Q1070" s="24">
        <v>4.7740445000000002E-7</v>
      </c>
      <c r="R1070" s="24">
        <v>1.2132600000000001E-6</v>
      </c>
    </row>
    <row r="1071" spans="1:18" ht="33.75" x14ac:dyDescent="0.2">
      <c r="A1071" s="13" t="s">
        <v>1006</v>
      </c>
      <c r="B1071" s="11" t="str">
        <f>VLOOKUP(A1071,[2]Feuil1!$A$4:$B$2591,2,FALSE)</f>
        <v>Greffes de peau pour maladie de l'appareil musculosquelettique ou du tissu conjonctif, en ambulatoire</v>
      </c>
      <c r="C1071" s="22">
        <v>1153</v>
      </c>
      <c r="D1071" s="23">
        <v>773879.67500000005</v>
      </c>
      <c r="E1071" s="22">
        <v>1214</v>
      </c>
      <c r="F1071" s="23">
        <v>812516.6</v>
      </c>
      <c r="G1071" s="22">
        <v>1353</v>
      </c>
      <c r="H1071" s="23">
        <v>906034.26100000006</v>
      </c>
      <c r="I1071" s="116">
        <v>4.9926269199999998E-2</v>
      </c>
      <c r="J1071" s="116">
        <v>5.2905463999999999E-2</v>
      </c>
      <c r="K1071" s="116">
        <v>-2.8294990000000001E-3</v>
      </c>
      <c r="L1071" s="116">
        <v>0.1150963082</v>
      </c>
      <c r="M1071" s="116">
        <v>0.1144975288</v>
      </c>
      <c r="N1071" s="116">
        <v>5.3726399999999997E-4</v>
      </c>
      <c r="O1071" s="24">
        <v>-4.9747680000000001E-3</v>
      </c>
      <c r="P1071" s="24">
        <v>5.6505319000000002E-3</v>
      </c>
      <c r="Q1071" s="24">
        <v>2.1530940000000001E-4</v>
      </c>
      <c r="R1071" s="24">
        <v>1.3513810000000001E-4</v>
      </c>
    </row>
    <row r="1072" spans="1:18" ht="33.75" x14ac:dyDescent="0.2">
      <c r="A1072" s="13" t="s">
        <v>1007</v>
      </c>
      <c r="B1072" s="11" t="str">
        <f>VLOOKUP(A1072,[2]Feuil1!$A$4:$B$2591,2,FALSE)</f>
        <v>Autres interventions portant sur l'appareil musculosquelettique et le tissu conjonctif, niveau 1</v>
      </c>
      <c r="C1072" s="22">
        <v>3780</v>
      </c>
      <c r="D1072" s="23">
        <v>4229861.8284999998</v>
      </c>
      <c r="E1072" s="22">
        <v>3516</v>
      </c>
      <c r="F1072" s="23">
        <v>3903638.8802</v>
      </c>
      <c r="G1072" s="22">
        <v>3405</v>
      </c>
      <c r="H1072" s="23">
        <v>3748406.2911999999</v>
      </c>
      <c r="I1072" s="116">
        <v>-7.7123784000000001E-2</v>
      </c>
      <c r="J1072" s="116">
        <v>-6.9841269999999997E-2</v>
      </c>
      <c r="K1072" s="116">
        <v>-7.8293240000000004E-3</v>
      </c>
      <c r="L1072" s="116">
        <v>-3.9766124E-2</v>
      </c>
      <c r="M1072" s="116">
        <v>-3.1569965999999998E-2</v>
      </c>
      <c r="N1072" s="116">
        <v>-8.4633460000000001E-3</v>
      </c>
      <c r="O1072" s="24">
        <v>3.9726567000000004E-3</v>
      </c>
      <c r="P1072" s="24">
        <v>-9.3794759999999994E-3</v>
      </c>
      <c r="Q1072" s="24">
        <v>5.4185400000000003E-4</v>
      </c>
      <c r="R1072" s="24">
        <v>5.5908770000000002E-4</v>
      </c>
    </row>
    <row r="1073" spans="1:18" ht="33.75" x14ac:dyDescent="0.2">
      <c r="A1073" s="13" t="s">
        <v>1008</v>
      </c>
      <c r="B1073" s="11" t="str">
        <f>VLOOKUP(A1073,[2]Feuil1!$A$4:$B$2591,2,FALSE)</f>
        <v>Autres interventions portant sur l'appareil musculosquelettique et le tissu conjonctif, niveau 2</v>
      </c>
      <c r="C1073" s="22">
        <v>157</v>
      </c>
      <c r="D1073" s="23">
        <v>324560.19839999999</v>
      </c>
      <c r="E1073" s="22">
        <v>177</v>
      </c>
      <c r="F1073" s="23">
        <v>372068.5221</v>
      </c>
      <c r="G1073" s="22">
        <v>171</v>
      </c>
      <c r="H1073" s="23">
        <v>353742.00750000001</v>
      </c>
      <c r="I1073" s="116">
        <v>0.14637754089999999</v>
      </c>
      <c r="J1073" s="116">
        <v>0.127388535</v>
      </c>
      <c r="K1073" s="116">
        <v>1.6843355399999999E-2</v>
      </c>
      <c r="L1073" s="116">
        <v>-4.9255751E-2</v>
      </c>
      <c r="M1073" s="116">
        <v>-3.3898304999999997E-2</v>
      </c>
      <c r="N1073" s="116">
        <v>-1.5896304E-2</v>
      </c>
      <c r="O1073" s="24">
        <v>2.147382E-4</v>
      </c>
      <c r="P1073" s="24">
        <v>-1.1073260000000001E-3</v>
      </c>
      <c r="Q1073" s="24">
        <v>2.72121E-5</v>
      </c>
      <c r="R1073" s="24">
        <v>5.27618E-5</v>
      </c>
    </row>
    <row r="1074" spans="1:18" ht="33.75" x14ac:dyDescent="0.2">
      <c r="A1074" s="13" t="s">
        <v>1009</v>
      </c>
      <c r="B1074" s="11" t="str">
        <f>VLOOKUP(A1074,[2]Feuil1!$A$4:$B$2591,2,FALSE)</f>
        <v>Autres interventions portant sur l'appareil musculosquelettique et le tissu conjonctif, niveau 3</v>
      </c>
      <c r="C1074" s="22">
        <v>59</v>
      </c>
      <c r="D1074" s="23">
        <v>186334.45120000001</v>
      </c>
      <c r="E1074" s="22">
        <v>38</v>
      </c>
      <c r="F1074" s="23">
        <v>124552.15919999999</v>
      </c>
      <c r="G1074" s="22">
        <v>66</v>
      </c>
      <c r="H1074" s="23">
        <v>203282.74489999999</v>
      </c>
      <c r="I1074" s="116">
        <v>-0.33156666200000001</v>
      </c>
      <c r="J1074" s="116">
        <v>-0.355932203</v>
      </c>
      <c r="K1074" s="116">
        <v>3.7830708999999997E-2</v>
      </c>
      <c r="L1074" s="116">
        <v>0.63210936049999999</v>
      </c>
      <c r="M1074" s="116">
        <v>0.73684210530000005</v>
      </c>
      <c r="N1074" s="116">
        <v>-6.0300671E-2</v>
      </c>
      <c r="O1074" s="24">
        <v>-1.0021120000000001E-3</v>
      </c>
      <c r="P1074" s="24">
        <v>4.7570659999999999E-3</v>
      </c>
      <c r="Q1074" s="24">
        <v>1.0502900000000001E-5</v>
      </c>
      <c r="R1074" s="24">
        <v>3.0320299999999998E-5</v>
      </c>
    </row>
    <row r="1075" spans="1:18" ht="33.75" x14ac:dyDescent="0.2">
      <c r="A1075" s="13" t="s">
        <v>1010</v>
      </c>
      <c r="B1075" s="11" t="str">
        <f>VLOOKUP(A1075,[2]Feuil1!$A$4:$B$2591,2,FALSE)</f>
        <v>Autres interventions portant sur l'appareil musculosquelettique et le tissu conjonctif, niveau 4</v>
      </c>
      <c r="C1075" s="22">
        <v>17</v>
      </c>
      <c r="D1075" s="23">
        <v>57283.88</v>
      </c>
      <c r="E1075" s="22">
        <v>16</v>
      </c>
      <c r="F1075" s="23">
        <v>55093.614000000001</v>
      </c>
      <c r="G1075" s="22">
        <v>21</v>
      </c>
      <c r="H1075" s="23">
        <v>72413.563599999994</v>
      </c>
      <c r="I1075" s="116">
        <v>-3.8235294000000003E-2</v>
      </c>
      <c r="J1075" s="116">
        <v>-5.8823528999999999E-2</v>
      </c>
      <c r="K1075" s="116">
        <v>2.1874999999999999E-2</v>
      </c>
      <c r="L1075" s="116">
        <v>0.31437308870000003</v>
      </c>
      <c r="M1075" s="116">
        <v>0.3125</v>
      </c>
      <c r="N1075" s="116">
        <v>1.4271151999999999E-3</v>
      </c>
      <c r="O1075" s="24">
        <v>-1.7894800000000001E-4</v>
      </c>
      <c r="P1075" s="24">
        <v>1.0465074E-3</v>
      </c>
      <c r="Q1075" s="24">
        <v>3.3418311000000001E-6</v>
      </c>
      <c r="R1075" s="24">
        <v>1.08007E-5</v>
      </c>
    </row>
    <row r="1076" spans="1:18" ht="33.75" x14ac:dyDescent="0.2">
      <c r="A1076" s="13" t="s">
        <v>1011</v>
      </c>
      <c r="B1076" s="11" t="str">
        <f>VLOOKUP(A1076,[2]Feuil1!$A$4:$B$2591,2,FALSE)</f>
        <v>Autres interventions portant sur l'appareil musculosquelettique et le tissu conjonctif, en ambulatoire</v>
      </c>
      <c r="C1076" s="22">
        <v>894</v>
      </c>
      <c r="D1076" s="23">
        <v>641060.03610000003</v>
      </c>
      <c r="E1076" s="22">
        <v>868</v>
      </c>
      <c r="F1076" s="23">
        <v>622289.64159999997</v>
      </c>
      <c r="G1076" s="22">
        <v>975</v>
      </c>
      <c r="H1076" s="23">
        <v>698815.09609999997</v>
      </c>
      <c r="I1076" s="116">
        <v>-2.9280244E-2</v>
      </c>
      <c r="J1076" s="116">
        <v>-2.9082773999999999E-2</v>
      </c>
      <c r="K1076" s="116">
        <v>-2.0338499999999999E-4</v>
      </c>
      <c r="L1076" s="116">
        <v>0.12297401299999999</v>
      </c>
      <c r="M1076" s="116">
        <v>0.1232718894</v>
      </c>
      <c r="N1076" s="116">
        <v>-2.6518599999999999E-4</v>
      </c>
      <c r="O1076" s="24">
        <v>-3.8294980000000002E-3</v>
      </c>
      <c r="P1076" s="24">
        <v>4.6238273999999998E-3</v>
      </c>
      <c r="Q1076" s="24">
        <v>1.5515639999999999E-4</v>
      </c>
      <c r="R1076" s="24">
        <v>1.042307E-4</v>
      </c>
    </row>
    <row r="1077" spans="1:18" ht="22.5" x14ac:dyDescent="0.2">
      <c r="A1077" s="13" t="s">
        <v>1012</v>
      </c>
      <c r="B1077" s="11" t="str">
        <f>VLOOKUP(A1077,[2]Feuil1!$A$4:$B$2591,2,FALSE)</f>
        <v>Interventions pour reprise de prothèses articulaires, niveau 1</v>
      </c>
      <c r="C1077" s="22">
        <v>5777</v>
      </c>
      <c r="D1077" s="23">
        <v>21030646.947000001</v>
      </c>
      <c r="E1077" s="22">
        <v>5622</v>
      </c>
      <c r="F1077" s="23">
        <v>20438384.695</v>
      </c>
      <c r="G1077" s="22">
        <v>5831</v>
      </c>
      <c r="H1077" s="23">
        <v>21161214.691</v>
      </c>
      <c r="I1077" s="116">
        <v>-2.8161866000000001E-2</v>
      </c>
      <c r="J1077" s="116">
        <v>-2.6830534999999999E-2</v>
      </c>
      <c r="K1077" s="116">
        <v>-1.368036E-3</v>
      </c>
      <c r="L1077" s="116">
        <v>3.53662977E-2</v>
      </c>
      <c r="M1077" s="116">
        <v>3.7175382399999998E-2</v>
      </c>
      <c r="N1077" s="116">
        <v>-1.744242E-3</v>
      </c>
      <c r="O1077" s="24">
        <v>-7.4800470000000001E-3</v>
      </c>
      <c r="P1077" s="24">
        <v>4.3674894399999997E-2</v>
      </c>
      <c r="Q1077" s="24">
        <v>9.279151E-4</v>
      </c>
      <c r="R1077" s="24">
        <v>3.1562678999999998E-3</v>
      </c>
    </row>
    <row r="1078" spans="1:18" ht="22.5" x14ac:dyDescent="0.2">
      <c r="A1078" s="13" t="s">
        <v>1013</v>
      </c>
      <c r="B1078" s="11" t="str">
        <f>VLOOKUP(A1078,[2]Feuil1!$A$4:$B$2591,2,FALSE)</f>
        <v>Interventions pour reprise de prothèses articulaires, niveau 2</v>
      </c>
      <c r="C1078" s="22">
        <v>6519</v>
      </c>
      <c r="D1078" s="23">
        <v>27904034.759</v>
      </c>
      <c r="E1078" s="22">
        <v>6368</v>
      </c>
      <c r="F1078" s="23">
        <v>27229095.587000001</v>
      </c>
      <c r="G1078" s="22">
        <v>6268</v>
      </c>
      <c r="H1078" s="23">
        <v>26796309.973000001</v>
      </c>
      <c r="I1078" s="116">
        <v>-2.418787E-2</v>
      </c>
      <c r="J1078" s="116">
        <v>-2.3163062000000002E-2</v>
      </c>
      <c r="K1078" s="116">
        <v>-1.0491089999999999E-3</v>
      </c>
      <c r="L1078" s="116">
        <v>-1.5894234E-2</v>
      </c>
      <c r="M1078" s="116">
        <v>-1.5703518E-2</v>
      </c>
      <c r="N1078" s="116">
        <v>-1.93759E-4</v>
      </c>
      <c r="O1078" s="24">
        <v>3.5789699999999999E-3</v>
      </c>
      <c r="P1078" s="24">
        <v>-2.6149808E-2</v>
      </c>
      <c r="Q1078" s="24">
        <v>9.9745699999999999E-4</v>
      </c>
      <c r="R1078" s="24">
        <v>3.9967617000000004E-3</v>
      </c>
    </row>
    <row r="1079" spans="1:18" ht="22.5" x14ac:dyDescent="0.2">
      <c r="A1079" s="13" t="s">
        <v>1014</v>
      </c>
      <c r="B1079" s="11" t="str">
        <f>VLOOKUP(A1079,[2]Feuil1!$A$4:$B$2591,2,FALSE)</f>
        <v>Interventions pour reprise de prothèses articulaires, niveau 3</v>
      </c>
      <c r="C1079" s="22">
        <v>1153</v>
      </c>
      <c r="D1079" s="23">
        <v>6247251.2531000003</v>
      </c>
      <c r="E1079" s="22">
        <v>1319</v>
      </c>
      <c r="F1079" s="23">
        <v>7126732.6459999997</v>
      </c>
      <c r="G1079" s="22">
        <v>1294</v>
      </c>
      <c r="H1079" s="23">
        <v>6980363.5395999998</v>
      </c>
      <c r="I1079" s="116">
        <v>0.1407789374</v>
      </c>
      <c r="J1079" s="116">
        <v>0.1439722463</v>
      </c>
      <c r="K1079" s="116">
        <v>-2.791422E-3</v>
      </c>
      <c r="L1079" s="116">
        <v>-2.0538038000000002E-2</v>
      </c>
      <c r="M1079" s="116">
        <v>-1.8953753E-2</v>
      </c>
      <c r="N1079" s="116">
        <v>-1.614894E-3</v>
      </c>
      <c r="O1079" s="24">
        <v>8.9474249999999997E-4</v>
      </c>
      <c r="P1079" s="24">
        <v>-8.8439260000000002E-3</v>
      </c>
      <c r="Q1079" s="24">
        <v>2.0592049999999999E-4</v>
      </c>
      <c r="R1079" s="24">
        <v>1.0411451999999999E-3</v>
      </c>
    </row>
    <row r="1080" spans="1:18" ht="22.5" x14ac:dyDescent="0.2">
      <c r="A1080" s="13" t="s">
        <v>1015</v>
      </c>
      <c r="B1080" s="11" t="str">
        <f>VLOOKUP(A1080,[2]Feuil1!$A$4:$B$2591,2,FALSE)</f>
        <v>Interventions pour reprise de prothèses articulaires, niveau 4</v>
      </c>
      <c r="C1080" s="22">
        <v>291</v>
      </c>
      <c r="D1080" s="23">
        <v>2161942.4109</v>
      </c>
      <c r="E1080" s="22">
        <v>291</v>
      </c>
      <c r="F1080" s="23">
        <v>2096107.4423</v>
      </c>
      <c r="G1080" s="22">
        <v>316</v>
      </c>
      <c r="H1080" s="23">
        <v>2237269.2321000001</v>
      </c>
      <c r="I1080" s="116">
        <v>-3.0451768000000001E-2</v>
      </c>
      <c r="J1080" s="116">
        <v>0</v>
      </c>
      <c r="K1080" s="116">
        <v>-3.0451768000000001E-2</v>
      </c>
      <c r="L1080" s="116">
        <v>6.7344730000000005E-2</v>
      </c>
      <c r="M1080" s="116">
        <v>8.5910652899999995E-2</v>
      </c>
      <c r="N1080" s="116">
        <v>-1.70971E-2</v>
      </c>
      <c r="O1080" s="24">
        <v>-8.9474200000000002E-4</v>
      </c>
      <c r="P1080" s="24">
        <v>8.5292894000000008E-3</v>
      </c>
      <c r="Q1080" s="24">
        <v>5.0286600000000001E-5</v>
      </c>
      <c r="R1080" s="24">
        <v>3.336964E-4</v>
      </c>
    </row>
    <row r="1081" spans="1:18" x14ac:dyDescent="0.2">
      <c r="A1081" s="13" t="s">
        <v>1016</v>
      </c>
      <c r="B1081" s="11" t="str">
        <f>VLOOKUP(A1081,[2]Feuil1!$A$4:$B$2591,2,FALSE)</f>
        <v>Prothèses de genou, niveau 1</v>
      </c>
      <c r="C1081" s="22">
        <v>29948</v>
      </c>
      <c r="D1081" s="23">
        <v>101209454.91</v>
      </c>
      <c r="E1081" s="22">
        <v>32057</v>
      </c>
      <c r="F1081" s="23">
        <v>108349805.63</v>
      </c>
      <c r="G1081" s="22">
        <v>34728</v>
      </c>
      <c r="H1081" s="23">
        <v>117320628.63</v>
      </c>
      <c r="I1081" s="116">
        <v>7.0550234000000003E-2</v>
      </c>
      <c r="J1081" s="116">
        <v>7.0422064899999998E-2</v>
      </c>
      <c r="K1081" s="116">
        <v>1.197369E-4</v>
      </c>
      <c r="L1081" s="116">
        <v>8.2795007800000001E-2</v>
      </c>
      <c r="M1081" s="116">
        <v>8.3320335699999998E-2</v>
      </c>
      <c r="N1081" s="116">
        <v>-4.8492400000000002E-4</v>
      </c>
      <c r="O1081" s="24">
        <v>-9.5594287999999999E-2</v>
      </c>
      <c r="P1081" s="24">
        <v>0.54203581550000002</v>
      </c>
      <c r="Q1081" s="24">
        <v>5.5264338999999997E-3</v>
      </c>
      <c r="R1081" s="24">
        <v>1.7498775000000001E-2</v>
      </c>
    </row>
    <row r="1082" spans="1:18" x14ac:dyDescent="0.2">
      <c r="A1082" s="13" t="s">
        <v>1017</v>
      </c>
      <c r="B1082" s="11" t="str">
        <f>VLOOKUP(A1082,[2]Feuil1!$A$4:$B$2591,2,FALSE)</f>
        <v>Prothèses de genou, niveau 2</v>
      </c>
      <c r="C1082" s="22">
        <v>19645</v>
      </c>
      <c r="D1082" s="23">
        <v>72560005.479000002</v>
      </c>
      <c r="E1082" s="22">
        <v>20921</v>
      </c>
      <c r="F1082" s="23">
        <v>77210776.320999995</v>
      </c>
      <c r="G1082" s="22">
        <v>20586</v>
      </c>
      <c r="H1082" s="23">
        <v>76009824.947999999</v>
      </c>
      <c r="I1082" s="116">
        <v>6.4095513899999998E-2</v>
      </c>
      <c r="J1082" s="116">
        <v>6.4952914200000003E-2</v>
      </c>
      <c r="K1082" s="116">
        <v>-8.0510599999999999E-4</v>
      </c>
      <c r="L1082" s="116">
        <v>-1.5554194E-2</v>
      </c>
      <c r="M1082" s="116">
        <v>-1.6012618999999999E-2</v>
      </c>
      <c r="N1082" s="116">
        <v>4.6588519999999999E-4</v>
      </c>
      <c r="O1082" s="24">
        <v>1.1989549400000001E-2</v>
      </c>
      <c r="P1082" s="24">
        <v>-7.2563983999999998E-2</v>
      </c>
      <c r="Q1082" s="24">
        <v>3.2759492999999999E-3</v>
      </c>
      <c r="R1082" s="24">
        <v>1.1337126600000001E-2</v>
      </c>
    </row>
    <row r="1083" spans="1:18" x14ac:dyDescent="0.2">
      <c r="A1083" s="13" t="s">
        <v>1018</v>
      </c>
      <c r="B1083" s="11" t="str">
        <f>VLOOKUP(A1083,[2]Feuil1!$A$4:$B$2591,2,FALSE)</f>
        <v>Prothèses de genou, niveau 3</v>
      </c>
      <c r="C1083" s="22">
        <v>3101</v>
      </c>
      <c r="D1083" s="23">
        <v>12828143.890000001</v>
      </c>
      <c r="E1083" s="22">
        <v>3358</v>
      </c>
      <c r="F1083" s="23">
        <v>13855284.546</v>
      </c>
      <c r="G1083" s="22">
        <v>3289</v>
      </c>
      <c r="H1083" s="23">
        <v>13578611.581</v>
      </c>
      <c r="I1083" s="116">
        <v>8.0069312099999998E-2</v>
      </c>
      <c r="J1083" s="116">
        <v>8.2876491499999996E-2</v>
      </c>
      <c r="K1083" s="116">
        <v>-2.5923360000000002E-3</v>
      </c>
      <c r="L1083" s="116">
        <v>-1.9968768000000001E-2</v>
      </c>
      <c r="M1083" s="116">
        <v>-2.0547945000000001E-2</v>
      </c>
      <c r="N1083" s="116">
        <v>5.9132759999999999E-4</v>
      </c>
      <c r="O1083" s="24">
        <v>2.4694893000000002E-3</v>
      </c>
      <c r="P1083" s="24">
        <v>-1.6717157E-2</v>
      </c>
      <c r="Q1083" s="24">
        <v>5.2339439999999997E-4</v>
      </c>
      <c r="R1083" s="24">
        <v>2.0252966E-3</v>
      </c>
    </row>
    <row r="1084" spans="1:18" x14ac:dyDescent="0.2">
      <c r="A1084" s="13" t="s">
        <v>1019</v>
      </c>
      <c r="B1084" s="11" t="str">
        <f>VLOOKUP(A1084,[2]Feuil1!$A$4:$B$2591,2,FALSE)</f>
        <v>Prothèses de genou, niveau 4</v>
      </c>
      <c r="C1084" s="22">
        <v>230</v>
      </c>
      <c r="D1084" s="23">
        <v>1144789.4118999999</v>
      </c>
      <c r="E1084" s="22">
        <v>263</v>
      </c>
      <c r="F1084" s="23">
        <v>1274105.5427999999</v>
      </c>
      <c r="G1084" s="22">
        <v>246</v>
      </c>
      <c r="H1084" s="23">
        <v>1187127.5891</v>
      </c>
      <c r="I1084" s="116">
        <v>0.11296062799999999</v>
      </c>
      <c r="J1084" s="116">
        <v>0.14347826089999999</v>
      </c>
      <c r="K1084" s="116">
        <v>-2.6688423999999999E-2</v>
      </c>
      <c r="L1084" s="116">
        <v>-6.8265893999999994E-2</v>
      </c>
      <c r="M1084" s="116">
        <v>-6.4638783000000005E-2</v>
      </c>
      <c r="N1084" s="116">
        <v>-3.877765E-3</v>
      </c>
      <c r="O1084" s="24">
        <v>6.0842489999999997E-4</v>
      </c>
      <c r="P1084" s="24">
        <v>-5.2553890000000001E-3</v>
      </c>
      <c r="Q1084" s="24">
        <v>3.9147199999999997E-5</v>
      </c>
      <c r="R1084" s="24">
        <v>1.7706420000000001E-4</v>
      </c>
    </row>
    <row r="1085" spans="1:18" x14ac:dyDescent="0.2">
      <c r="A1085" s="13" t="s">
        <v>1020</v>
      </c>
      <c r="B1085" s="11" t="str">
        <f>VLOOKUP(A1085,[2]Feuil1!$A$4:$B$2591,2,FALSE)</f>
        <v>Prothèses d'épaule, niveau 1</v>
      </c>
      <c r="C1085" s="22">
        <v>4517</v>
      </c>
      <c r="D1085" s="23">
        <v>11484226.653999999</v>
      </c>
      <c r="E1085" s="22">
        <v>4658</v>
      </c>
      <c r="F1085" s="23">
        <v>11800175.955</v>
      </c>
      <c r="G1085" s="22">
        <v>5008</v>
      </c>
      <c r="H1085" s="23">
        <v>12673450.192</v>
      </c>
      <c r="I1085" s="116">
        <v>2.7511587000000001E-2</v>
      </c>
      <c r="J1085" s="116">
        <v>3.12154085E-2</v>
      </c>
      <c r="K1085" s="116">
        <v>-3.5917050000000002E-3</v>
      </c>
      <c r="L1085" s="116">
        <v>7.4005187799999997E-2</v>
      </c>
      <c r="M1085" s="116">
        <v>7.5139544899999994E-2</v>
      </c>
      <c r="N1085" s="116">
        <v>-1.055079E-3</v>
      </c>
      <c r="O1085" s="24">
        <v>-1.2526394999999999E-2</v>
      </c>
      <c r="P1085" s="24">
        <v>5.2765048799999999E-2</v>
      </c>
      <c r="Q1085" s="24">
        <v>7.9694719999999996E-4</v>
      </c>
      <c r="R1085" s="24">
        <v>1.8902887E-3</v>
      </c>
    </row>
    <row r="1086" spans="1:18" x14ac:dyDescent="0.2">
      <c r="A1086" s="13" t="s">
        <v>1021</v>
      </c>
      <c r="B1086" s="11" t="str">
        <f>VLOOKUP(A1086,[2]Feuil1!$A$4:$B$2591,2,FALSE)</f>
        <v>Prothèses d'épaule, niveau 2</v>
      </c>
      <c r="C1086" s="22">
        <v>1911</v>
      </c>
      <c r="D1086" s="23">
        <v>5777321.1257999996</v>
      </c>
      <c r="E1086" s="22">
        <v>2028</v>
      </c>
      <c r="F1086" s="23">
        <v>6110321.8677000003</v>
      </c>
      <c r="G1086" s="22">
        <v>2254</v>
      </c>
      <c r="H1086" s="23">
        <v>6776095.4890000001</v>
      </c>
      <c r="I1086" s="116">
        <v>5.7639299400000003E-2</v>
      </c>
      <c r="J1086" s="116">
        <v>6.1224489799999997E-2</v>
      </c>
      <c r="K1086" s="116">
        <v>-3.3783530000000002E-3</v>
      </c>
      <c r="L1086" s="116">
        <v>0.1089588463</v>
      </c>
      <c r="M1086" s="116">
        <v>0.1114398422</v>
      </c>
      <c r="N1086" s="116">
        <v>-2.2322359999999999E-3</v>
      </c>
      <c r="O1086" s="24">
        <v>-8.0884719999999993E-3</v>
      </c>
      <c r="P1086" s="24">
        <v>4.0227429299999999E-2</v>
      </c>
      <c r="Q1086" s="24">
        <v>3.5868990000000002E-4</v>
      </c>
      <c r="R1086" s="24">
        <v>1.0106779000000001E-3</v>
      </c>
    </row>
    <row r="1087" spans="1:18" x14ac:dyDescent="0.2">
      <c r="A1087" s="13" t="s">
        <v>1022</v>
      </c>
      <c r="B1087" s="11" t="str">
        <f>VLOOKUP(A1087,[2]Feuil1!$A$4:$B$2591,2,FALSE)</f>
        <v>Prothèses d'épaule, niveau 3</v>
      </c>
      <c r="C1087" s="22">
        <v>561</v>
      </c>
      <c r="D1087" s="23">
        <v>2123259.4991000001</v>
      </c>
      <c r="E1087" s="22">
        <v>675</v>
      </c>
      <c r="F1087" s="23">
        <v>2566146.4936000002</v>
      </c>
      <c r="G1087" s="22">
        <v>707</v>
      </c>
      <c r="H1087" s="23">
        <v>2700038.9350000001</v>
      </c>
      <c r="I1087" s="116">
        <v>0.2085882553</v>
      </c>
      <c r="J1087" s="116">
        <v>0.20320855609999999</v>
      </c>
      <c r="K1087" s="116">
        <v>4.4711278000000004E-3</v>
      </c>
      <c r="L1087" s="116">
        <v>5.2176460600000002E-2</v>
      </c>
      <c r="M1087" s="116">
        <v>4.7407407399999997E-2</v>
      </c>
      <c r="N1087" s="116">
        <v>4.5531979E-3</v>
      </c>
      <c r="O1087" s="24">
        <v>-1.1452700000000001E-3</v>
      </c>
      <c r="P1087" s="24">
        <v>8.0900603000000001E-3</v>
      </c>
      <c r="Q1087" s="24">
        <v>1.1250829999999999E-4</v>
      </c>
      <c r="R1087" s="24">
        <v>4.027201E-4</v>
      </c>
    </row>
    <row r="1088" spans="1:18" x14ac:dyDescent="0.2">
      <c r="A1088" s="13" t="s">
        <v>1023</v>
      </c>
      <c r="B1088" s="11" t="str">
        <f>VLOOKUP(A1088,[2]Feuil1!$A$4:$B$2591,2,FALSE)</f>
        <v>Prothèses d'épaule, niveau 4</v>
      </c>
      <c r="C1088" s="22">
        <v>19</v>
      </c>
      <c r="D1088" s="23">
        <v>82329.752999999997</v>
      </c>
      <c r="E1088" s="22">
        <v>26</v>
      </c>
      <c r="F1088" s="23">
        <v>113644.30899999999</v>
      </c>
      <c r="G1088" s="22">
        <v>21</v>
      </c>
      <c r="H1088" s="23">
        <v>90330.45</v>
      </c>
      <c r="I1088" s="116">
        <v>0.38035527689999998</v>
      </c>
      <c r="J1088" s="116">
        <v>0.36842105260000002</v>
      </c>
      <c r="K1088" s="116">
        <v>8.7211639000000004E-3</v>
      </c>
      <c r="L1088" s="116">
        <v>-0.20514761500000001</v>
      </c>
      <c r="M1088" s="116">
        <v>-0.192307692</v>
      </c>
      <c r="N1088" s="116">
        <v>-1.5897048E-2</v>
      </c>
      <c r="O1088" s="24">
        <v>1.7894849999999999E-4</v>
      </c>
      <c r="P1088" s="24">
        <v>-1.4086719999999999E-3</v>
      </c>
      <c r="Q1088" s="24">
        <v>3.3418311000000001E-6</v>
      </c>
      <c r="R1088" s="24">
        <v>1.34731E-5</v>
      </c>
    </row>
    <row r="1089" spans="1:18" ht="22.5" x14ac:dyDescent="0.2">
      <c r="A1089" s="13" t="s">
        <v>1024</v>
      </c>
      <c r="B1089" s="11" t="str">
        <f>VLOOKUP(A1089,[2]Feuil1!$A$4:$B$2591,2,FALSE)</f>
        <v>Autres interventions sur le rachis, niveau 1</v>
      </c>
      <c r="C1089" s="22">
        <v>31269</v>
      </c>
      <c r="D1089" s="23">
        <v>54220502.917999998</v>
      </c>
      <c r="E1089" s="22">
        <v>32147</v>
      </c>
      <c r="F1089" s="23">
        <v>55624585.357000001</v>
      </c>
      <c r="G1089" s="22">
        <v>32254</v>
      </c>
      <c r="H1089" s="23">
        <v>55699469.446000002</v>
      </c>
      <c r="I1089" s="116">
        <v>2.5895784099999999E-2</v>
      </c>
      <c r="J1089" s="116">
        <v>2.8078928E-2</v>
      </c>
      <c r="K1089" s="116">
        <v>-2.123518E-3</v>
      </c>
      <c r="L1089" s="116">
        <v>1.3462408999999999E-3</v>
      </c>
      <c r="M1089" s="116">
        <v>3.3284599000000001E-3</v>
      </c>
      <c r="N1089" s="116">
        <v>-1.975643E-3</v>
      </c>
      <c r="O1089" s="24">
        <v>-3.8294980000000002E-3</v>
      </c>
      <c r="P1089" s="24">
        <v>4.5246527000000003E-3</v>
      </c>
      <c r="Q1089" s="24">
        <v>5.1327342999999996E-3</v>
      </c>
      <c r="R1089" s="24">
        <v>8.3077672999999994E-3</v>
      </c>
    </row>
    <row r="1090" spans="1:18" ht="22.5" x14ac:dyDescent="0.2">
      <c r="A1090" s="13" t="s">
        <v>1025</v>
      </c>
      <c r="B1090" s="11" t="str">
        <f>VLOOKUP(A1090,[2]Feuil1!$A$4:$B$2591,2,FALSE)</f>
        <v>Autres interventions sur le rachis, niveau 2</v>
      </c>
      <c r="C1090" s="22">
        <v>5922</v>
      </c>
      <c r="D1090" s="23">
        <v>14031026.630000001</v>
      </c>
      <c r="E1090" s="22">
        <v>6940</v>
      </c>
      <c r="F1090" s="23">
        <v>16428885.198000001</v>
      </c>
      <c r="G1090" s="22">
        <v>7315</v>
      </c>
      <c r="H1090" s="23">
        <v>17352984.026999999</v>
      </c>
      <c r="I1090" s="116">
        <v>0.17089687240000001</v>
      </c>
      <c r="J1090" s="116">
        <v>0.17190138469999999</v>
      </c>
      <c r="K1090" s="116">
        <v>-8.5716500000000001E-4</v>
      </c>
      <c r="L1090" s="116">
        <v>5.6248419700000003E-2</v>
      </c>
      <c r="M1090" s="116">
        <v>5.4034582099999999E-2</v>
      </c>
      <c r="N1090" s="116">
        <v>2.1003462E-3</v>
      </c>
      <c r="O1090" s="24">
        <v>-1.3421137E-2</v>
      </c>
      <c r="P1090" s="24">
        <v>5.5835976599999997E-2</v>
      </c>
      <c r="Q1090" s="24">
        <v>1.1640712000000001E-3</v>
      </c>
      <c r="R1090" s="24">
        <v>2.5882572000000001E-3</v>
      </c>
    </row>
    <row r="1091" spans="1:18" ht="22.5" x14ac:dyDescent="0.2">
      <c r="A1091" s="13" t="s">
        <v>1026</v>
      </c>
      <c r="B1091" s="11" t="str">
        <f>VLOOKUP(A1091,[2]Feuil1!$A$4:$B$2591,2,FALSE)</f>
        <v>Autres interventions sur le rachis, niveau 3</v>
      </c>
      <c r="C1091" s="22">
        <v>1546</v>
      </c>
      <c r="D1091" s="23">
        <v>5018128.8167000003</v>
      </c>
      <c r="E1091" s="22">
        <v>1827</v>
      </c>
      <c r="F1091" s="23">
        <v>5926628.4009999996</v>
      </c>
      <c r="G1091" s="22">
        <v>1958</v>
      </c>
      <c r="H1091" s="23">
        <v>6362430.1142999995</v>
      </c>
      <c r="I1091" s="116">
        <v>0.181043496</v>
      </c>
      <c r="J1091" s="116">
        <v>0.181759379</v>
      </c>
      <c r="K1091" s="116">
        <v>-6.0577700000000005E-4</v>
      </c>
      <c r="L1091" s="116">
        <v>7.3532822299999995E-2</v>
      </c>
      <c r="M1091" s="116">
        <v>7.1702244100000007E-2</v>
      </c>
      <c r="N1091" s="116">
        <v>1.7081034E-3</v>
      </c>
      <c r="O1091" s="24">
        <v>-4.6884509999999997E-3</v>
      </c>
      <c r="P1091" s="24">
        <v>2.6332047500000001E-2</v>
      </c>
      <c r="Q1091" s="24">
        <v>3.1158599999999998E-4</v>
      </c>
      <c r="R1091" s="24">
        <v>9.4897829999999995E-4</v>
      </c>
    </row>
    <row r="1092" spans="1:18" ht="22.5" x14ac:dyDescent="0.2">
      <c r="A1092" s="13" t="s">
        <v>1027</v>
      </c>
      <c r="B1092" s="11" t="str">
        <f>VLOOKUP(A1092,[2]Feuil1!$A$4:$B$2591,2,FALSE)</f>
        <v>Autres interventions sur le rachis, niveau 4</v>
      </c>
      <c r="C1092" s="22">
        <v>79</v>
      </c>
      <c r="D1092" s="23">
        <v>306879.52439999999</v>
      </c>
      <c r="E1092" s="22">
        <v>67</v>
      </c>
      <c r="F1092" s="23">
        <v>244227.3493</v>
      </c>
      <c r="G1092" s="22">
        <v>82</v>
      </c>
      <c r="H1092" s="23">
        <v>316985.54440000001</v>
      </c>
      <c r="I1092" s="116">
        <v>-0.204158864</v>
      </c>
      <c r="J1092" s="116">
        <v>-0.15189873400000001</v>
      </c>
      <c r="K1092" s="116">
        <v>-6.1620152999999997E-2</v>
      </c>
      <c r="L1092" s="116">
        <v>0.29791174209999999</v>
      </c>
      <c r="M1092" s="116">
        <v>0.22388059699999999</v>
      </c>
      <c r="N1092" s="116">
        <v>6.0488862499999997E-2</v>
      </c>
      <c r="O1092" s="24">
        <v>-5.3684499999999999E-4</v>
      </c>
      <c r="P1092" s="24">
        <v>4.3962017000000004E-3</v>
      </c>
      <c r="Q1092" s="24">
        <v>1.30491E-5</v>
      </c>
      <c r="R1092" s="24">
        <v>4.72795E-5</v>
      </c>
    </row>
    <row r="1093" spans="1:18" x14ac:dyDescent="0.2">
      <c r="A1093" s="13" t="s">
        <v>1028</v>
      </c>
      <c r="B1093" s="11" t="str">
        <f>VLOOKUP(A1093,[2]Feuil1!$A$4:$B$2591,2,FALSE)</f>
        <v>Interventions maxillofaciales, niveau 1</v>
      </c>
      <c r="C1093" s="22">
        <v>338</v>
      </c>
      <c r="D1093" s="23">
        <v>560527.76919999998</v>
      </c>
      <c r="E1093" s="22">
        <v>346</v>
      </c>
      <c r="F1093" s="23">
        <v>579221.41599999997</v>
      </c>
      <c r="G1093" s="22">
        <v>326</v>
      </c>
      <c r="H1093" s="23">
        <v>545631.36800000002</v>
      </c>
      <c r="I1093" s="116">
        <v>3.3350081500000003E-2</v>
      </c>
      <c r="J1093" s="116">
        <v>2.36686391E-2</v>
      </c>
      <c r="K1093" s="116">
        <v>9.4575940999999993E-3</v>
      </c>
      <c r="L1093" s="116">
        <v>-5.7991723000000002E-2</v>
      </c>
      <c r="M1093" s="116">
        <v>-5.7803467999999997E-2</v>
      </c>
      <c r="N1093" s="116">
        <v>-1.9980400000000001E-4</v>
      </c>
      <c r="O1093" s="24">
        <v>7.1579399999999996E-4</v>
      </c>
      <c r="P1093" s="24">
        <v>-2.0295809999999999E-3</v>
      </c>
      <c r="Q1093" s="24">
        <v>5.18779E-5</v>
      </c>
      <c r="R1093" s="24">
        <v>8.1382800000000003E-5</v>
      </c>
    </row>
    <row r="1094" spans="1:18" x14ac:dyDescent="0.2">
      <c r="A1094" s="13" t="s">
        <v>1029</v>
      </c>
      <c r="B1094" s="11" t="str">
        <f>VLOOKUP(A1094,[2]Feuil1!$A$4:$B$2591,2,FALSE)</f>
        <v>Interventions maxillofaciales, niveau 2</v>
      </c>
      <c r="C1094" s="22">
        <v>20</v>
      </c>
      <c r="D1094" s="23">
        <v>44299.107400000001</v>
      </c>
      <c r="E1094" s="22">
        <v>35</v>
      </c>
      <c r="F1094" s="23">
        <v>78274.1774</v>
      </c>
      <c r="G1094" s="22">
        <v>24</v>
      </c>
      <c r="H1094" s="23">
        <v>53088.786800000002</v>
      </c>
      <c r="I1094" s="116">
        <v>0.76694705590000001</v>
      </c>
      <c r="J1094" s="116">
        <v>0.75</v>
      </c>
      <c r="K1094" s="116">
        <v>9.6840320000000004E-3</v>
      </c>
      <c r="L1094" s="116">
        <v>-0.32175861100000003</v>
      </c>
      <c r="M1094" s="116">
        <v>-0.31428571399999999</v>
      </c>
      <c r="N1094" s="116">
        <v>-1.0897974E-2</v>
      </c>
      <c r="O1094" s="24">
        <v>3.9368669999999999E-4</v>
      </c>
      <c r="P1094" s="24">
        <v>-1.5217539999999999E-3</v>
      </c>
      <c r="Q1094" s="24">
        <v>3.8192356000000002E-6</v>
      </c>
      <c r="R1094" s="24">
        <v>7.9183750000000002E-6</v>
      </c>
    </row>
    <row r="1095" spans="1:18" x14ac:dyDescent="0.2">
      <c r="A1095" s="13" t="s">
        <v>1030</v>
      </c>
      <c r="B1095" s="11" t="str">
        <f>VLOOKUP(A1095,[2]Feuil1!$A$4:$B$2591,2,FALSE)</f>
        <v>Interventions maxillofaciales, niveau 3</v>
      </c>
      <c r="C1095" s="22">
        <v>3</v>
      </c>
      <c r="D1095" s="23">
        <v>7533.93</v>
      </c>
      <c r="E1095" s="22">
        <v>3</v>
      </c>
      <c r="F1095" s="23">
        <v>7709.7217000000001</v>
      </c>
      <c r="G1095" s="22">
        <v>2</v>
      </c>
      <c r="H1095" s="23">
        <v>5022.62</v>
      </c>
      <c r="I1095" s="116">
        <v>2.3333333299999998E-2</v>
      </c>
      <c r="J1095" s="116">
        <v>0</v>
      </c>
      <c r="K1095" s="116">
        <v>2.3333333299999998E-2</v>
      </c>
      <c r="L1095" s="116">
        <v>-0.34853420200000002</v>
      </c>
      <c r="M1095" s="116">
        <v>-0.33333333300000001</v>
      </c>
      <c r="N1095" s="116">
        <v>-2.2801302999999998E-2</v>
      </c>
      <c r="O1095" s="24">
        <v>3.5789700000000001E-5</v>
      </c>
      <c r="P1095" s="24">
        <v>-1.6236000000000001E-4</v>
      </c>
      <c r="Q1095" s="24">
        <v>3.1826962999999999E-7</v>
      </c>
      <c r="R1095" s="24">
        <v>7.4914103000000003E-7</v>
      </c>
    </row>
    <row r="1096" spans="1:18" x14ac:dyDescent="0.2">
      <c r="A1096" s="13" t="s">
        <v>1031</v>
      </c>
      <c r="B1096" s="11" t="str">
        <f>VLOOKUP(A1096,[2]Feuil1!$A$4:$B$2591,2,FALSE)</f>
        <v>Interventions maxillofaciales, niveau 4</v>
      </c>
      <c r="C1096" s="22">
        <v>5</v>
      </c>
      <c r="D1096" s="23">
        <v>15526.45</v>
      </c>
      <c r="E1096" s="22">
        <v>4</v>
      </c>
      <c r="F1096" s="23">
        <v>12421.16</v>
      </c>
      <c r="G1096" s="22">
        <v>4</v>
      </c>
      <c r="H1096" s="23">
        <v>12421.16</v>
      </c>
      <c r="I1096" s="116">
        <v>-0.2</v>
      </c>
      <c r="J1096" s="116">
        <v>-0.2</v>
      </c>
      <c r="K1096" s="116">
        <v>-6.9388900000000005E-17</v>
      </c>
      <c r="L1096" s="116">
        <v>0</v>
      </c>
      <c r="M1096" s="116">
        <v>0</v>
      </c>
      <c r="N1096" s="116">
        <v>0</v>
      </c>
      <c r="O1096" s="24">
        <v>0</v>
      </c>
      <c r="P1096" s="24">
        <v>0</v>
      </c>
      <c r="Q1096" s="24">
        <v>6.3653925999999997E-7</v>
      </c>
      <c r="R1096" s="24">
        <v>1.8526587E-6</v>
      </c>
    </row>
    <row r="1097" spans="1:18" ht="22.5" x14ac:dyDescent="0.2">
      <c r="A1097" s="13" t="s">
        <v>2214</v>
      </c>
      <c r="B1097" s="11" t="str">
        <f>VLOOKUP(A1097,[2]Feuil1!$A$4:$B$2591,2,FALSE)</f>
        <v>Interventions maxillofaciales, en ambulatoire</v>
      </c>
      <c r="C1097" s="22">
        <v>238</v>
      </c>
      <c r="D1097" s="23">
        <v>385473.57640000002</v>
      </c>
      <c r="E1097" s="22">
        <v>292</v>
      </c>
      <c r="F1097" s="23">
        <v>471835.82400000002</v>
      </c>
      <c r="G1097" s="22">
        <v>252</v>
      </c>
      <c r="H1097" s="23">
        <v>405744.34519999998</v>
      </c>
      <c r="I1097" s="116">
        <v>0.22404193929999999</v>
      </c>
      <c r="J1097" s="116">
        <v>0.2268907563</v>
      </c>
      <c r="K1097" s="116">
        <v>-2.3219809999999999E-3</v>
      </c>
      <c r="L1097" s="116">
        <v>-0.14007304100000001</v>
      </c>
      <c r="M1097" s="116">
        <v>-0.136986301</v>
      </c>
      <c r="N1097" s="116">
        <v>-3.5766980000000001E-3</v>
      </c>
      <c r="O1097" s="24">
        <v>1.4315879999999999E-3</v>
      </c>
      <c r="P1097" s="24">
        <v>-3.9933850000000003E-3</v>
      </c>
      <c r="Q1097" s="24">
        <v>4.0102000000000003E-5</v>
      </c>
      <c r="R1097" s="24">
        <v>6.0518199999999999E-5</v>
      </c>
    </row>
    <row r="1098" spans="1:18" ht="22.5" x14ac:dyDescent="0.2">
      <c r="A1098" s="13" t="s">
        <v>1032</v>
      </c>
      <c r="B1098" s="11" t="str">
        <f>VLOOKUP(A1098,[2]Feuil1!$A$4:$B$2591,2,FALSE)</f>
        <v>Interventions sur le tissu mou pour tumeurs malignes, niveau 1</v>
      </c>
      <c r="C1098" s="22">
        <v>247</v>
      </c>
      <c r="D1098" s="23">
        <v>301984.35320000001</v>
      </c>
      <c r="E1098" s="22">
        <v>210</v>
      </c>
      <c r="F1098" s="23">
        <v>254021.6752</v>
      </c>
      <c r="G1098" s="22">
        <v>175</v>
      </c>
      <c r="H1098" s="23">
        <v>210605.18659999999</v>
      </c>
      <c r="I1098" s="116">
        <v>-0.158825043</v>
      </c>
      <c r="J1098" s="116">
        <v>-0.14979757099999999</v>
      </c>
      <c r="K1098" s="116">
        <v>-1.0618027E-2</v>
      </c>
      <c r="L1098" s="116">
        <v>-0.17091647200000001</v>
      </c>
      <c r="M1098" s="116">
        <v>-0.16666666699999999</v>
      </c>
      <c r="N1098" s="116">
        <v>-5.0997669999999998E-3</v>
      </c>
      <c r="O1098" s="24">
        <v>1.2526395E-3</v>
      </c>
      <c r="P1098" s="24">
        <v>-2.6233150000000002E-3</v>
      </c>
      <c r="Q1098" s="24">
        <v>2.78486E-5</v>
      </c>
      <c r="R1098" s="24">
        <v>3.1412499999999998E-5</v>
      </c>
    </row>
    <row r="1099" spans="1:18" ht="22.5" x14ac:dyDescent="0.2">
      <c r="A1099" s="13" t="s">
        <v>1033</v>
      </c>
      <c r="B1099" s="11" t="str">
        <f>VLOOKUP(A1099,[2]Feuil1!$A$4:$B$2591,2,FALSE)</f>
        <v>Interventions sur le tissu mou pour tumeurs malignes, niveau 2</v>
      </c>
      <c r="C1099" s="22">
        <v>32</v>
      </c>
      <c r="D1099" s="23">
        <v>81929.035499999998</v>
      </c>
      <c r="E1099" s="22">
        <v>46</v>
      </c>
      <c r="F1099" s="23">
        <v>119109.3735</v>
      </c>
      <c r="G1099" s="22">
        <v>27</v>
      </c>
      <c r="H1099" s="23">
        <v>83230.017999999996</v>
      </c>
      <c r="I1099" s="116">
        <v>0.45381149399999998</v>
      </c>
      <c r="J1099" s="116">
        <v>0.4375</v>
      </c>
      <c r="K1099" s="116">
        <v>1.13471262E-2</v>
      </c>
      <c r="L1099" s="116">
        <v>-0.30123032700000002</v>
      </c>
      <c r="M1099" s="116">
        <v>-0.41304347800000002</v>
      </c>
      <c r="N1099" s="116">
        <v>0.19049648029999999</v>
      </c>
      <c r="O1099" s="24">
        <v>6.800043E-4</v>
      </c>
      <c r="P1099" s="24">
        <v>-2.1679049999999999E-3</v>
      </c>
      <c r="Q1099" s="24">
        <v>4.2966399999999999E-6</v>
      </c>
      <c r="R1099" s="24">
        <v>1.2414E-5</v>
      </c>
    </row>
    <row r="1100" spans="1:18" ht="22.5" x14ac:dyDescent="0.2">
      <c r="A1100" s="13" t="s">
        <v>1034</v>
      </c>
      <c r="B1100" s="11" t="str">
        <f>VLOOKUP(A1100,[2]Feuil1!$A$4:$B$2591,2,FALSE)</f>
        <v>Interventions sur le tissu mou pour tumeurs malignes, niveau 3</v>
      </c>
      <c r="C1100" s="22">
        <v>9</v>
      </c>
      <c r="D1100" s="23">
        <v>31000.123200000002</v>
      </c>
      <c r="E1100" s="22">
        <v>8</v>
      </c>
      <c r="F1100" s="23">
        <v>28744.9568</v>
      </c>
      <c r="G1100" s="22">
        <v>4</v>
      </c>
      <c r="H1100" s="23">
        <v>13463.68</v>
      </c>
      <c r="I1100" s="116">
        <v>-7.2747013999999999E-2</v>
      </c>
      <c r="J1100" s="116">
        <v>-0.111111111</v>
      </c>
      <c r="K1100" s="116">
        <v>4.3159609100000003E-2</v>
      </c>
      <c r="L1100" s="116">
        <v>-0.53161592499999999</v>
      </c>
      <c r="M1100" s="116">
        <v>-0.5</v>
      </c>
      <c r="N1100" s="116">
        <v>-6.3231850000000006E-2</v>
      </c>
      <c r="O1100" s="24">
        <v>1.431588E-4</v>
      </c>
      <c r="P1100" s="24">
        <v>-9.2332700000000005E-4</v>
      </c>
      <c r="Q1100" s="24">
        <v>6.3653925999999997E-7</v>
      </c>
      <c r="R1100" s="24">
        <v>2.0081541E-6</v>
      </c>
    </row>
    <row r="1101" spans="1:18" ht="22.5" x14ac:dyDescent="0.2">
      <c r="A1101" s="13" t="s">
        <v>1035</v>
      </c>
      <c r="B1101" s="11" t="str">
        <f>VLOOKUP(A1101,[2]Feuil1!$A$4:$B$2591,2,FALSE)</f>
        <v>Interventions sur le tissu mou pour tumeurs malignes, niveau 4</v>
      </c>
      <c r="C1101" s="22" t="s">
        <v>3213</v>
      </c>
      <c r="D1101" s="23" t="s">
        <v>3213</v>
      </c>
      <c r="E1101" s="22">
        <v>2</v>
      </c>
      <c r="F1101" s="23">
        <v>8324.08</v>
      </c>
      <c r="G1101" s="22">
        <v>1</v>
      </c>
      <c r="H1101" s="23">
        <v>4162.04</v>
      </c>
      <c r="I1101" s="116" t="s">
        <v>3213</v>
      </c>
      <c r="J1101" s="116" t="s">
        <v>3213</v>
      </c>
      <c r="K1101" s="116" t="s">
        <v>3213</v>
      </c>
      <c r="L1101" s="116">
        <v>-0.5</v>
      </c>
      <c r="M1101" s="116">
        <v>-0.5</v>
      </c>
      <c r="N1101" s="116">
        <v>0</v>
      </c>
      <c r="O1101" s="24">
        <v>3.5789700000000001E-5</v>
      </c>
      <c r="P1101" s="24">
        <v>-2.5147899999999998E-4</v>
      </c>
      <c r="Q1101" s="24">
        <v>1.5913482000000001E-7</v>
      </c>
      <c r="R1101" s="24">
        <v>6.2078257000000004E-7</v>
      </c>
    </row>
    <row r="1102" spans="1:18" ht="22.5" x14ac:dyDescent="0.2">
      <c r="A1102" s="13" t="s">
        <v>1036</v>
      </c>
      <c r="B1102" s="11" t="str">
        <f>VLOOKUP(A1102,[2]Feuil1!$A$4:$B$2591,2,FALSE)</f>
        <v>Interventions sur le tissu mou pour tumeurs malignes, en ambulatoire</v>
      </c>
      <c r="C1102" s="22">
        <v>244</v>
      </c>
      <c r="D1102" s="23">
        <v>100709.595</v>
      </c>
      <c r="E1102" s="22">
        <v>251</v>
      </c>
      <c r="F1102" s="23">
        <v>103655.90790000001</v>
      </c>
      <c r="G1102" s="22">
        <v>202</v>
      </c>
      <c r="H1102" s="23">
        <v>83469.409199999995</v>
      </c>
      <c r="I1102" s="116">
        <v>2.9255533199999999E-2</v>
      </c>
      <c r="J1102" s="116">
        <v>2.8688524600000001E-2</v>
      </c>
      <c r="K1102" s="116">
        <v>5.5119559999999997E-4</v>
      </c>
      <c r="L1102" s="116">
        <v>-0.19474527899999999</v>
      </c>
      <c r="M1102" s="116">
        <v>-0.19521912399999999</v>
      </c>
      <c r="N1102" s="116">
        <v>5.8878700000000001E-4</v>
      </c>
      <c r="O1102" s="24">
        <v>1.7536953000000001E-3</v>
      </c>
      <c r="P1102" s="24">
        <v>-1.2197099999999999E-3</v>
      </c>
      <c r="Q1102" s="24">
        <v>3.2145199999999998E-5</v>
      </c>
      <c r="R1102" s="24">
        <v>1.24497E-5</v>
      </c>
    </row>
    <row r="1103" spans="1:18" ht="22.5" x14ac:dyDescent="0.2">
      <c r="A1103" s="13" t="s">
        <v>1037</v>
      </c>
      <c r="B1103" s="11" t="str">
        <f>VLOOKUP(A1103,[2]Feuil1!$A$4:$B$2591,2,FALSE)</f>
        <v>Interventions sur la jambe, âge inférieur à 18 ans, niveau 1</v>
      </c>
      <c r="C1103" s="22">
        <v>1630</v>
      </c>
      <c r="D1103" s="23">
        <v>2411198.8158</v>
      </c>
      <c r="E1103" s="22">
        <v>1615</v>
      </c>
      <c r="F1103" s="23">
        <v>2383516.1238000002</v>
      </c>
      <c r="G1103" s="22">
        <v>1641</v>
      </c>
      <c r="H1103" s="23">
        <v>2422818.7230000002</v>
      </c>
      <c r="I1103" s="116">
        <v>-1.1480883000000001E-2</v>
      </c>
      <c r="J1103" s="116">
        <v>-9.2024540000000005E-3</v>
      </c>
      <c r="K1103" s="116">
        <v>-2.2995910000000001E-3</v>
      </c>
      <c r="L1103" s="116">
        <v>1.6489336399999999E-2</v>
      </c>
      <c r="M1103" s="116">
        <v>1.6099071199999999E-2</v>
      </c>
      <c r="N1103" s="116">
        <v>3.8408179999999999E-4</v>
      </c>
      <c r="O1103" s="24">
        <v>-9.3053199999999997E-4</v>
      </c>
      <c r="P1103" s="24">
        <v>2.3747449000000001E-3</v>
      </c>
      <c r="Q1103" s="24">
        <v>2.611402E-4</v>
      </c>
      <c r="R1103" s="24">
        <v>3.613717E-4</v>
      </c>
    </row>
    <row r="1104" spans="1:18" ht="22.5" x14ac:dyDescent="0.2">
      <c r="A1104" s="13" t="s">
        <v>1038</v>
      </c>
      <c r="B1104" s="11" t="str">
        <f>VLOOKUP(A1104,[2]Feuil1!$A$4:$B$2591,2,FALSE)</f>
        <v>Interventions sur la jambe, âge inférieur à 18 ans, niveau 2</v>
      </c>
      <c r="C1104" s="22">
        <v>38</v>
      </c>
      <c r="D1104" s="23">
        <v>117194.8275</v>
      </c>
      <c r="E1104" s="22">
        <v>43</v>
      </c>
      <c r="F1104" s="23">
        <v>125917.3594</v>
      </c>
      <c r="G1104" s="22">
        <v>34</v>
      </c>
      <c r="H1104" s="23">
        <v>100100.4391</v>
      </c>
      <c r="I1104" s="116">
        <v>7.4427618400000006E-2</v>
      </c>
      <c r="J1104" s="116">
        <v>0.13157894740000001</v>
      </c>
      <c r="K1104" s="116">
        <v>-5.0505825999999997E-2</v>
      </c>
      <c r="L1104" s="116">
        <v>-0.205030668</v>
      </c>
      <c r="M1104" s="116">
        <v>-0.20930232600000001</v>
      </c>
      <c r="N1104" s="116">
        <v>5.4023906000000002E-3</v>
      </c>
      <c r="O1104" s="24">
        <v>3.2210730000000002E-4</v>
      </c>
      <c r="P1104" s="24">
        <v>-1.5599120000000001E-3</v>
      </c>
      <c r="Q1104" s="24">
        <v>5.4105837000000001E-6</v>
      </c>
      <c r="R1104" s="24">
        <v>1.49303E-5</v>
      </c>
    </row>
    <row r="1105" spans="1:18" ht="22.5" x14ac:dyDescent="0.2">
      <c r="A1105" s="13" t="s">
        <v>1039</v>
      </c>
      <c r="B1105" s="11" t="str">
        <f>VLOOKUP(A1105,[2]Feuil1!$A$4:$B$2591,2,FALSE)</f>
        <v>Interventions sur la jambe, âge inférieur à 18 ans, niveau 3</v>
      </c>
      <c r="C1105" s="22">
        <v>8</v>
      </c>
      <c r="D1105" s="23">
        <v>31204.833900000001</v>
      </c>
      <c r="E1105" s="22">
        <v>7</v>
      </c>
      <c r="F1105" s="23">
        <v>27067.39</v>
      </c>
      <c r="G1105" s="22">
        <v>8</v>
      </c>
      <c r="H1105" s="23">
        <v>30934.16</v>
      </c>
      <c r="I1105" s="116">
        <v>-0.13258983899999999</v>
      </c>
      <c r="J1105" s="116">
        <v>-0.125</v>
      </c>
      <c r="K1105" s="116">
        <v>-8.6741019999999995E-3</v>
      </c>
      <c r="L1105" s="116">
        <v>0.14285714290000001</v>
      </c>
      <c r="M1105" s="116">
        <v>0.14285714290000001</v>
      </c>
      <c r="N1105" s="116">
        <v>-4.8572299999999998E-17</v>
      </c>
      <c r="O1105" s="24">
        <v>-3.5790000000000001E-5</v>
      </c>
      <c r="P1105" s="24">
        <v>2.3363830000000001E-4</v>
      </c>
      <c r="Q1105" s="24">
        <v>1.2730785000000001E-6</v>
      </c>
      <c r="R1105" s="24">
        <v>4.6139363E-6</v>
      </c>
    </row>
    <row r="1106" spans="1:18" ht="22.5" x14ac:dyDescent="0.2">
      <c r="A1106" s="13" t="s">
        <v>1040</v>
      </c>
      <c r="B1106" s="11" t="str">
        <f>VLOOKUP(A1106,[2]Feuil1!$A$4:$B$2591,2,FALSE)</f>
        <v>Interventions sur la jambe, âge inférieur à 18 ans, niveau 4</v>
      </c>
      <c r="C1106" s="22" t="s">
        <v>3213</v>
      </c>
      <c r="D1106" s="23" t="s">
        <v>3213</v>
      </c>
      <c r="E1106" s="22">
        <v>1</v>
      </c>
      <c r="F1106" s="23">
        <v>4724.8418000000001</v>
      </c>
      <c r="G1106" s="22">
        <v>1</v>
      </c>
      <c r="H1106" s="23">
        <v>4724.8418000000001</v>
      </c>
      <c r="I1106" s="116" t="s">
        <v>3213</v>
      </c>
      <c r="J1106" s="116" t="s">
        <v>3213</v>
      </c>
      <c r="K1106" s="116" t="s">
        <v>3213</v>
      </c>
      <c r="L1106" s="116">
        <v>0</v>
      </c>
      <c r="M1106" s="116">
        <v>0</v>
      </c>
      <c r="N1106" s="116">
        <v>0</v>
      </c>
      <c r="O1106" s="24">
        <v>0</v>
      </c>
      <c r="P1106" s="24">
        <v>0</v>
      </c>
      <c r="Q1106" s="24">
        <v>1.5913482000000001E-7</v>
      </c>
      <c r="R1106" s="24">
        <v>7.0472639000000002E-7</v>
      </c>
    </row>
    <row r="1107" spans="1:18" ht="22.5" x14ac:dyDescent="0.2">
      <c r="A1107" s="13" t="s">
        <v>1041</v>
      </c>
      <c r="B1107" s="11" t="str">
        <f>VLOOKUP(A1107,[2]Feuil1!$A$4:$B$2591,2,FALSE)</f>
        <v>Interventions sur la jambe, âge supérieur à 17 ans, niveau 1</v>
      </c>
      <c r="C1107" s="22">
        <v>15621</v>
      </c>
      <c r="D1107" s="23">
        <v>28540387.59</v>
      </c>
      <c r="E1107" s="22">
        <v>14978</v>
      </c>
      <c r="F1107" s="23">
        <v>27274667.447999999</v>
      </c>
      <c r="G1107" s="22">
        <v>15035</v>
      </c>
      <c r="H1107" s="23">
        <v>27297031.581</v>
      </c>
      <c r="I1107" s="116">
        <v>-4.4348387000000003E-2</v>
      </c>
      <c r="J1107" s="116">
        <v>-4.1162537999999999E-2</v>
      </c>
      <c r="K1107" s="116">
        <v>-3.322616E-3</v>
      </c>
      <c r="L1107" s="116">
        <v>8.1995989999999997E-4</v>
      </c>
      <c r="M1107" s="116">
        <v>3.8055814999999999E-3</v>
      </c>
      <c r="N1107" s="116">
        <v>-2.9743030000000002E-3</v>
      </c>
      <c r="O1107" s="24">
        <v>-2.0400129999999998E-3</v>
      </c>
      <c r="P1107" s="24">
        <v>1.3512875E-3</v>
      </c>
      <c r="Q1107" s="24">
        <v>2.3925919999999998E-3</v>
      </c>
      <c r="R1107" s="24">
        <v>4.0714460999999999E-3</v>
      </c>
    </row>
    <row r="1108" spans="1:18" ht="22.5" x14ac:dyDescent="0.2">
      <c r="A1108" s="13" t="s">
        <v>1042</v>
      </c>
      <c r="B1108" s="11" t="str">
        <f>VLOOKUP(A1108,[2]Feuil1!$A$4:$B$2591,2,FALSE)</f>
        <v>Interventions sur la jambe, âge supérieur à 17 ans, niveau 2</v>
      </c>
      <c r="C1108" s="22">
        <v>1818</v>
      </c>
      <c r="D1108" s="23">
        <v>4859555.0630999999</v>
      </c>
      <c r="E1108" s="22">
        <v>1824</v>
      </c>
      <c r="F1108" s="23">
        <v>4878136.0838000001</v>
      </c>
      <c r="G1108" s="22">
        <v>1877</v>
      </c>
      <c r="H1108" s="23">
        <v>5015619.8421999998</v>
      </c>
      <c r="I1108" s="116">
        <v>3.8236053E-3</v>
      </c>
      <c r="J1108" s="116">
        <v>3.3003300000000002E-3</v>
      </c>
      <c r="K1108" s="116">
        <v>5.2155400000000003E-4</v>
      </c>
      <c r="L1108" s="116">
        <v>2.8183666100000001E-2</v>
      </c>
      <c r="M1108" s="116">
        <v>2.9057017500000001E-2</v>
      </c>
      <c r="N1108" s="116">
        <v>-8.4869100000000005E-4</v>
      </c>
      <c r="O1108" s="24">
        <v>-1.8968539999999999E-3</v>
      </c>
      <c r="P1108" s="24">
        <v>8.3070551000000003E-3</v>
      </c>
      <c r="Q1108" s="24">
        <v>2.9869599999999999E-4</v>
      </c>
      <c r="R1108" s="24">
        <v>7.4809690000000005E-4</v>
      </c>
    </row>
    <row r="1109" spans="1:18" ht="22.5" x14ac:dyDescent="0.2">
      <c r="A1109" s="13" t="s">
        <v>1043</v>
      </c>
      <c r="B1109" s="11" t="str">
        <f>VLOOKUP(A1109,[2]Feuil1!$A$4:$B$2591,2,FALSE)</f>
        <v>Interventions sur la jambe, âge supérieur à 17 ans, niveau 3</v>
      </c>
      <c r="C1109" s="22">
        <v>352</v>
      </c>
      <c r="D1109" s="23">
        <v>1286940.3197000001</v>
      </c>
      <c r="E1109" s="22">
        <v>338</v>
      </c>
      <c r="F1109" s="23">
        <v>1232740.7139000001</v>
      </c>
      <c r="G1109" s="22">
        <v>341</v>
      </c>
      <c r="H1109" s="23">
        <v>1225080.5688</v>
      </c>
      <c r="I1109" s="116">
        <v>-4.2115089000000001E-2</v>
      </c>
      <c r="J1109" s="116">
        <v>-3.9772727000000001E-2</v>
      </c>
      <c r="K1109" s="116">
        <v>-2.4393819999999999E-3</v>
      </c>
      <c r="L1109" s="116">
        <v>-6.2139140000000001E-3</v>
      </c>
      <c r="M1109" s="116">
        <v>8.8757395999999999E-3</v>
      </c>
      <c r="N1109" s="116">
        <v>-1.49569E-2</v>
      </c>
      <c r="O1109" s="24">
        <v>-1.0736899999999999E-4</v>
      </c>
      <c r="P1109" s="24">
        <v>-4.6284199999999998E-4</v>
      </c>
      <c r="Q1109" s="24">
        <v>5.4265000000000003E-5</v>
      </c>
      <c r="R1109" s="24">
        <v>1.8272500000000001E-4</v>
      </c>
    </row>
    <row r="1110" spans="1:18" ht="22.5" x14ac:dyDescent="0.2">
      <c r="A1110" s="13" t="s">
        <v>1044</v>
      </c>
      <c r="B1110" s="11" t="str">
        <f>VLOOKUP(A1110,[2]Feuil1!$A$4:$B$2591,2,FALSE)</f>
        <v>Interventions sur la jambe, âge supérieur à 17 ans, niveau 4</v>
      </c>
      <c r="C1110" s="22">
        <v>44</v>
      </c>
      <c r="D1110" s="23">
        <v>199858.6611</v>
      </c>
      <c r="E1110" s="22">
        <v>48</v>
      </c>
      <c r="F1110" s="23">
        <v>218953.3101</v>
      </c>
      <c r="G1110" s="22">
        <v>40</v>
      </c>
      <c r="H1110" s="23">
        <v>177654.18179999999</v>
      </c>
      <c r="I1110" s="116">
        <v>9.5540763099999995E-2</v>
      </c>
      <c r="J1110" s="116">
        <v>9.0909090900000003E-2</v>
      </c>
      <c r="K1110" s="116">
        <v>4.2456995000000001E-3</v>
      </c>
      <c r="L1110" s="116">
        <v>-0.188620708</v>
      </c>
      <c r="M1110" s="116">
        <v>-0.16666666699999999</v>
      </c>
      <c r="N1110" s="116">
        <v>-2.6344849E-2</v>
      </c>
      <c r="O1110" s="24">
        <v>2.863176E-4</v>
      </c>
      <c r="P1110" s="24">
        <v>-2.4953789999999998E-3</v>
      </c>
      <c r="Q1110" s="24">
        <v>6.3653926000000003E-6</v>
      </c>
      <c r="R1110" s="24">
        <v>2.6497699999999999E-5</v>
      </c>
    </row>
    <row r="1111" spans="1:18" ht="22.5" x14ac:dyDescent="0.2">
      <c r="A1111" s="13" t="s">
        <v>1045</v>
      </c>
      <c r="B1111" s="11" t="str">
        <f>VLOOKUP(A1111,[2]Feuil1!$A$4:$B$2591,2,FALSE)</f>
        <v>Interventions sur la jambe, âge supérieur à 17 ans, en ambulatoire</v>
      </c>
      <c r="C1111" s="22">
        <v>348</v>
      </c>
      <c r="D1111" s="23">
        <v>346071.6</v>
      </c>
      <c r="E1111" s="22">
        <v>393</v>
      </c>
      <c r="F1111" s="23">
        <v>392074.51500000001</v>
      </c>
      <c r="G1111" s="22">
        <v>473</v>
      </c>
      <c r="H1111" s="23">
        <v>471288.19500000001</v>
      </c>
      <c r="I1111" s="116">
        <v>0.13292889390000001</v>
      </c>
      <c r="J1111" s="116">
        <v>0.1293103448</v>
      </c>
      <c r="K1111" s="116">
        <v>3.2042113999999999E-3</v>
      </c>
      <c r="L1111" s="116">
        <v>0.20203730919999999</v>
      </c>
      <c r="M1111" s="116">
        <v>0.20356234100000001</v>
      </c>
      <c r="N1111" s="116">
        <v>-1.2670979999999999E-3</v>
      </c>
      <c r="O1111" s="24">
        <v>-2.8631759999999998E-3</v>
      </c>
      <c r="P1111" s="24">
        <v>4.7862555999999999E-3</v>
      </c>
      <c r="Q1111" s="24">
        <v>7.5270800000000004E-5</v>
      </c>
      <c r="R1111" s="24">
        <v>7.0294299999999995E-5</v>
      </c>
    </row>
    <row r="1112" spans="1:18" ht="22.5" x14ac:dyDescent="0.2">
      <c r="A1112" s="13" t="s">
        <v>1046</v>
      </c>
      <c r="B1112" s="11" t="str">
        <f>VLOOKUP(A1112,[2]Feuil1!$A$4:$B$2591,2,FALSE)</f>
        <v>Interventions sur la cheville et l'arrière-pied à l'exception des fractures, niveau 1</v>
      </c>
      <c r="C1112" s="22">
        <v>4789</v>
      </c>
      <c r="D1112" s="23">
        <v>5972246.1616000002</v>
      </c>
      <c r="E1112" s="22">
        <v>5086</v>
      </c>
      <c r="F1112" s="23">
        <v>6320706.0100999996</v>
      </c>
      <c r="G1112" s="22">
        <v>5311</v>
      </c>
      <c r="H1112" s="23">
        <v>6607983.4112</v>
      </c>
      <c r="I1112" s="116">
        <v>5.83465315E-2</v>
      </c>
      <c r="J1112" s="116">
        <v>6.2017122600000002E-2</v>
      </c>
      <c r="K1112" s="116">
        <v>-3.4562450000000002E-3</v>
      </c>
      <c r="L1112" s="116">
        <v>4.5450207700000002E-2</v>
      </c>
      <c r="M1112" s="116">
        <v>4.4239087699999999E-2</v>
      </c>
      <c r="N1112" s="116">
        <v>1.159811E-3</v>
      </c>
      <c r="O1112" s="24">
        <v>-8.0526820000000002E-3</v>
      </c>
      <c r="P1112" s="24">
        <v>1.7357899100000001E-2</v>
      </c>
      <c r="Q1112" s="24">
        <v>8.4516500000000004E-4</v>
      </c>
      <c r="R1112" s="24">
        <v>9.8560339999999996E-4</v>
      </c>
    </row>
    <row r="1113" spans="1:18" ht="22.5" x14ac:dyDescent="0.2">
      <c r="A1113" s="13" t="s">
        <v>1047</v>
      </c>
      <c r="B1113" s="11" t="str">
        <f>VLOOKUP(A1113,[2]Feuil1!$A$4:$B$2591,2,FALSE)</f>
        <v>Interventions sur la cheville et l'arrière-pied à l'exception des fractures, niveau 2</v>
      </c>
      <c r="C1113" s="22">
        <v>413</v>
      </c>
      <c r="D1113" s="23">
        <v>1054176.6240000001</v>
      </c>
      <c r="E1113" s="22">
        <v>346</v>
      </c>
      <c r="F1113" s="23">
        <v>884530.0344</v>
      </c>
      <c r="G1113" s="22">
        <v>352</v>
      </c>
      <c r="H1113" s="23">
        <v>897702.50639999995</v>
      </c>
      <c r="I1113" s="116">
        <v>-0.16092805099999999</v>
      </c>
      <c r="J1113" s="116">
        <v>-0.162227603</v>
      </c>
      <c r="K1113" s="116">
        <v>1.5511991000000001E-3</v>
      </c>
      <c r="L1113" s="116">
        <v>1.4892057300000001E-2</v>
      </c>
      <c r="M1113" s="116">
        <v>1.7341040499999998E-2</v>
      </c>
      <c r="N1113" s="116">
        <v>-2.4072389999999998E-3</v>
      </c>
      <c r="O1113" s="24">
        <v>-2.1473799999999999E-4</v>
      </c>
      <c r="P1113" s="24">
        <v>7.9590819999999997E-4</v>
      </c>
      <c r="Q1113" s="24">
        <v>5.6015499999999999E-5</v>
      </c>
      <c r="R1113" s="24">
        <v>1.3389540000000001E-4</v>
      </c>
    </row>
    <row r="1114" spans="1:18" ht="22.5" x14ac:dyDescent="0.2">
      <c r="A1114" s="13" t="s">
        <v>1048</v>
      </c>
      <c r="B1114" s="11" t="str">
        <f>VLOOKUP(A1114,[2]Feuil1!$A$4:$B$2591,2,FALSE)</f>
        <v>Interventions sur la cheville et l'arrière-pied à l'exception des fractures, niveau 3</v>
      </c>
      <c r="C1114" s="22">
        <v>67</v>
      </c>
      <c r="D1114" s="23">
        <v>226487.05919999999</v>
      </c>
      <c r="E1114" s="22">
        <v>48</v>
      </c>
      <c r="F1114" s="23">
        <v>162971.628</v>
      </c>
      <c r="G1114" s="22">
        <v>44</v>
      </c>
      <c r="H1114" s="23">
        <v>149953.97640000001</v>
      </c>
      <c r="I1114" s="116">
        <v>-0.28043735199999997</v>
      </c>
      <c r="J1114" s="116">
        <v>-0.28358209000000001</v>
      </c>
      <c r="K1114" s="116">
        <v>4.3895291999999997E-3</v>
      </c>
      <c r="L1114" s="116">
        <v>-7.9876796999999999E-2</v>
      </c>
      <c r="M1114" s="116">
        <v>-8.3333332999999996E-2</v>
      </c>
      <c r="N1114" s="116">
        <v>3.7707672E-3</v>
      </c>
      <c r="O1114" s="24">
        <v>1.431588E-4</v>
      </c>
      <c r="P1114" s="24">
        <v>-7.8655399999999996E-4</v>
      </c>
      <c r="Q1114" s="24">
        <v>7.0019318999999999E-6</v>
      </c>
      <c r="R1114" s="24">
        <v>2.2366199999999999E-5</v>
      </c>
    </row>
    <row r="1115" spans="1:18" ht="22.5" x14ac:dyDescent="0.2">
      <c r="A1115" s="13" t="s">
        <v>1049</v>
      </c>
      <c r="B1115" s="11" t="str">
        <f>VLOOKUP(A1115,[2]Feuil1!$A$4:$B$2591,2,FALSE)</f>
        <v>Interventions sur la cheville et l'arrière-pied à l'exception des fractures, niveau 4</v>
      </c>
      <c r="C1115" s="22">
        <v>6</v>
      </c>
      <c r="D1115" s="23">
        <v>23464.194200000002</v>
      </c>
      <c r="E1115" s="22">
        <v>4</v>
      </c>
      <c r="F1115" s="23">
        <v>15286.12</v>
      </c>
      <c r="G1115" s="22">
        <v>4</v>
      </c>
      <c r="H1115" s="23">
        <v>15553.6271</v>
      </c>
      <c r="I1115" s="116">
        <v>-0.34853420200000002</v>
      </c>
      <c r="J1115" s="116">
        <v>-0.33333333300000001</v>
      </c>
      <c r="K1115" s="116">
        <v>-2.2801302999999998E-2</v>
      </c>
      <c r="L1115" s="116">
        <v>1.7500000000000002E-2</v>
      </c>
      <c r="M1115" s="116">
        <v>0</v>
      </c>
      <c r="N1115" s="116">
        <v>1.7500000000000002E-2</v>
      </c>
      <c r="O1115" s="24">
        <v>0</v>
      </c>
      <c r="P1115" s="24">
        <v>1.6163300000000002E-5</v>
      </c>
      <c r="Q1115" s="24">
        <v>6.3653925999999997E-7</v>
      </c>
      <c r="R1115" s="24">
        <v>2.3198769000000001E-6</v>
      </c>
    </row>
    <row r="1116" spans="1:18" ht="22.5" x14ac:dyDescent="0.2">
      <c r="A1116" s="13" t="s">
        <v>1050</v>
      </c>
      <c r="B1116" s="11" t="str">
        <f>VLOOKUP(A1116,[2]Feuil1!$A$4:$B$2591,2,FALSE)</f>
        <v>Interventions sur les ligaments croisés sous arthroscopie, niveau 1</v>
      </c>
      <c r="C1116" s="22">
        <v>29643</v>
      </c>
      <c r="D1116" s="23">
        <v>50546096.173</v>
      </c>
      <c r="E1116" s="22">
        <v>31916</v>
      </c>
      <c r="F1116" s="23">
        <v>54388112.397</v>
      </c>
      <c r="G1116" s="22">
        <v>32785</v>
      </c>
      <c r="H1116" s="23">
        <v>55864801.273999996</v>
      </c>
      <c r="I1116" s="116">
        <v>7.60101475E-2</v>
      </c>
      <c r="J1116" s="116">
        <v>7.6679148500000002E-2</v>
      </c>
      <c r="K1116" s="116">
        <v>-6.2135599999999999E-4</v>
      </c>
      <c r="L1116" s="116">
        <v>2.71509492E-2</v>
      </c>
      <c r="M1116" s="116">
        <v>2.72277228E-2</v>
      </c>
      <c r="N1116" s="116">
        <v>-7.4739000000000004E-5</v>
      </c>
      <c r="O1116" s="24">
        <v>-3.1101249000000001E-2</v>
      </c>
      <c r="P1116" s="24">
        <v>8.9224618500000005E-2</v>
      </c>
      <c r="Q1116" s="24">
        <v>5.2172349000000002E-3</v>
      </c>
      <c r="R1116" s="24">
        <v>8.3324270999999995E-3</v>
      </c>
    </row>
    <row r="1117" spans="1:18" ht="22.5" x14ac:dyDescent="0.2">
      <c r="A1117" s="13" t="s">
        <v>1051</v>
      </c>
      <c r="B1117" s="11" t="str">
        <f>VLOOKUP(A1117,[2]Feuil1!$A$4:$B$2591,2,FALSE)</f>
        <v>Interventions sur les ligaments croisés sous arthroscopie, niveau 2</v>
      </c>
      <c r="C1117" s="22">
        <v>506</v>
      </c>
      <c r="D1117" s="23">
        <v>973194.73950000003</v>
      </c>
      <c r="E1117" s="22">
        <v>652</v>
      </c>
      <c r="F1117" s="23">
        <v>1257786.0833000001</v>
      </c>
      <c r="G1117" s="22">
        <v>645</v>
      </c>
      <c r="H1117" s="23">
        <v>1245708.1403000001</v>
      </c>
      <c r="I1117" s="116">
        <v>0.29243000629999999</v>
      </c>
      <c r="J1117" s="116">
        <v>0.28853754939999998</v>
      </c>
      <c r="K1117" s="116">
        <v>3.0208331000000001E-3</v>
      </c>
      <c r="L1117" s="116">
        <v>-9.6025409999999992E-3</v>
      </c>
      <c r="M1117" s="116">
        <v>-1.0736196E-2</v>
      </c>
      <c r="N1117" s="116">
        <v>1.1459580999999999E-3</v>
      </c>
      <c r="O1117" s="24">
        <v>2.5052789999999999E-4</v>
      </c>
      <c r="P1117" s="24">
        <v>-7.2977399999999998E-4</v>
      </c>
      <c r="Q1117" s="24">
        <v>1.02642E-4</v>
      </c>
      <c r="R1117" s="24">
        <v>1.858017E-4</v>
      </c>
    </row>
    <row r="1118" spans="1:18" ht="22.5" x14ac:dyDescent="0.2">
      <c r="A1118" s="13" t="s">
        <v>1052</v>
      </c>
      <c r="B1118" s="11" t="str">
        <f>VLOOKUP(A1118,[2]Feuil1!$A$4:$B$2591,2,FALSE)</f>
        <v>Interventions sur les ligaments croisés sous arthroscopie, niveau 3</v>
      </c>
      <c r="C1118" s="22">
        <v>60</v>
      </c>
      <c r="D1118" s="23">
        <v>161999.26149999999</v>
      </c>
      <c r="E1118" s="22">
        <v>44</v>
      </c>
      <c r="F1118" s="23">
        <v>113848.7441</v>
      </c>
      <c r="G1118" s="22">
        <v>46</v>
      </c>
      <c r="H1118" s="23">
        <v>119792.8576</v>
      </c>
      <c r="I1118" s="116">
        <v>-0.297226771</v>
      </c>
      <c r="J1118" s="116">
        <v>-0.26666666700000002</v>
      </c>
      <c r="K1118" s="116">
        <v>-4.1672870000000001E-2</v>
      </c>
      <c r="L1118" s="116">
        <v>5.2210619899999998E-2</v>
      </c>
      <c r="M1118" s="116">
        <v>4.5454545499999999E-2</v>
      </c>
      <c r="N1118" s="116">
        <v>6.4623320000000003E-3</v>
      </c>
      <c r="O1118" s="24">
        <v>-7.1579E-5</v>
      </c>
      <c r="P1118" s="24">
        <v>3.5915570000000002E-4</v>
      </c>
      <c r="Q1118" s="24">
        <v>7.3202014999999997E-6</v>
      </c>
      <c r="R1118" s="24">
        <v>1.7867500000000001E-5</v>
      </c>
    </row>
    <row r="1119" spans="1:18" ht="22.5" x14ac:dyDescent="0.2">
      <c r="A1119" s="13" t="s">
        <v>1053</v>
      </c>
      <c r="B1119" s="11" t="str">
        <f>VLOOKUP(A1119,[2]Feuil1!$A$4:$B$2591,2,FALSE)</f>
        <v>Interventions sur les ligaments croisés sous arthroscopie, niveau 4</v>
      </c>
      <c r="C1119" s="22">
        <v>3</v>
      </c>
      <c r="D1119" s="23">
        <v>9820.8523999999998</v>
      </c>
      <c r="E1119" s="22">
        <v>4</v>
      </c>
      <c r="F1119" s="23">
        <v>12729.5762</v>
      </c>
      <c r="G1119" s="22" t="s">
        <v>3213</v>
      </c>
      <c r="H1119" s="23" t="s">
        <v>3213</v>
      </c>
      <c r="I1119" s="116">
        <v>0.29617834389999997</v>
      </c>
      <c r="J1119" s="116">
        <v>0.33333333329999998</v>
      </c>
      <c r="K1119" s="116">
        <v>-2.7866241999999999E-2</v>
      </c>
      <c r="L1119" s="116" t="s">
        <v>3213</v>
      </c>
      <c r="M1119" s="116" t="s">
        <v>3213</v>
      </c>
      <c r="N1119" s="116" t="s">
        <v>3213</v>
      </c>
      <c r="O1119" s="24" t="s">
        <v>3213</v>
      </c>
      <c r="P1119" s="24" t="s">
        <v>3213</v>
      </c>
      <c r="Q1119" s="24" t="s">
        <v>3213</v>
      </c>
      <c r="R1119" s="24" t="s">
        <v>3214</v>
      </c>
    </row>
    <row r="1120" spans="1:18" ht="22.5" x14ac:dyDescent="0.2">
      <c r="A1120" s="13" t="s">
        <v>1054</v>
      </c>
      <c r="B1120" s="11" t="str">
        <f>VLOOKUP(A1120,[2]Feuil1!$A$4:$B$2591,2,FALSE)</f>
        <v>Interventions sur le bras, coude et épaule, niveau 1</v>
      </c>
      <c r="C1120" s="22">
        <v>18132</v>
      </c>
      <c r="D1120" s="23">
        <v>26604137.914999999</v>
      </c>
      <c r="E1120" s="22">
        <v>17344</v>
      </c>
      <c r="F1120" s="23">
        <v>25430249.375</v>
      </c>
      <c r="G1120" s="22">
        <v>16349</v>
      </c>
      <c r="H1120" s="23">
        <v>23862982.184</v>
      </c>
      <c r="I1120" s="116">
        <v>-4.4124284E-2</v>
      </c>
      <c r="J1120" s="116">
        <v>-4.3459077999999998E-2</v>
      </c>
      <c r="K1120" s="116">
        <v>-6.9542900000000001E-4</v>
      </c>
      <c r="L1120" s="116">
        <v>-6.1630035999999999E-2</v>
      </c>
      <c r="M1120" s="116">
        <v>-5.7368542000000002E-2</v>
      </c>
      <c r="N1120" s="116">
        <v>-4.5208480000000001E-3</v>
      </c>
      <c r="O1120" s="24">
        <v>3.5610751199999999E-2</v>
      </c>
      <c r="P1120" s="24">
        <v>-9.4697549000000006E-2</v>
      </c>
      <c r="Q1120" s="24">
        <v>2.6016950999999998E-3</v>
      </c>
      <c r="R1120" s="24">
        <v>3.5592458000000002E-3</v>
      </c>
    </row>
    <row r="1121" spans="1:18" ht="22.5" x14ac:dyDescent="0.2">
      <c r="A1121" s="13" t="s">
        <v>1055</v>
      </c>
      <c r="B1121" s="11" t="str">
        <f>VLOOKUP(A1121,[2]Feuil1!$A$4:$B$2591,2,FALSE)</f>
        <v>Interventions sur le bras, coude et épaule, niveau 2</v>
      </c>
      <c r="C1121" s="22">
        <v>3129</v>
      </c>
      <c r="D1121" s="23">
        <v>6686226.8444999997</v>
      </c>
      <c r="E1121" s="22">
        <v>2811</v>
      </c>
      <c r="F1121" s="23">
        <v>6015780.0515999999</v>
      </c>
      <c r="G1121" s="22">
        <v>2737</v>
      </c>
      <c r="H1121" s="23">
        <v>5861386.2021000003</v>
      </c>
      <c r="I1121" s="116">
        <v>-0.100272816</v>
      </c>
      <c r="J1121" s="116">
        <v>-0.101629914</v>
      </c>
      <c r="K1121" s="116">
        <v>1.5106223E-3</v>
      </c>
      <c r="L1121" s="116">
        <v>-2.566481E-2</v>
      </c>
      <c r="M1121" s="116">
        <v>-2.6325151000000001E-2</v>
      </c>
      <c r="N1121" s="116">
        <v>6.7819519999999999E-4</v>
      </c>
      <c r="O1121" s="24">
        <v>2.6484377999999999E-3</v>
      </c>
      <c r="P1121" s="24">
        <v>-9.3287979999999993E-3</v>
      </c>
      <c r="Q1121" s="24">
        <v>4.3555200000000002E-4</v>
      </c>
      <c r="R1121" s="24">
        <v>8.7424590000000004E-4</v>
      </c>
    </row>
    <row r="1122" spans="1:18" ht="22.5" x14ac:dyDescent="0.2">
      <c r="A1122" s="13" t="s">
        <v>1056</v>
      </c>
      <c r="B1122" s="11" t="str">
        <f>VLOOKUP(A1122,[2]Feuil1!$A$4:$B$2591,2,FALSE)</f>
        <v>Interventions sur le bras, coude et épaule, niveau 3</v>
      </c>
      <c r="C1122" s="22">
        <v>965</v>
      </c>
      <c r="D1122" s="23">
        <v>3016117.3243</v>
      </c>
      <c r="E1122" s="22">
        <v>972</v>
      </c>
      <c r="F1122" s="23">
        <v>3033680.5817999998</v>
      </c>
      <c r="G1122" s="22">
        <v>971</v>
      </c>
      <c r="H1122" s="23">
        <v>3036267.0361000001</v>
      </c>
      <c r="I1122" s="116">
        <v>5.8231346999999996E-3</v>
      </c>
      <c r="J1122" s="116">
        <v>7.2538860000000002E-3</v>
      </c>
      <c r="K1122" s="116">
        <v>-1.4204479999999999E-3</v>
      </c>
      <c r="L1122" s="116">
        <v>8.525796E-4</v>
      </c>
      <c r="M1122" s="116">
        <v>-1.0288070000000001E-3</v>
      </c>
      <c r="N1122" s="116">
        <v>1.8833238E-3</v>
      </c>
      <c r="O1122" s="24">
        <v>3.5789700000000001E-5</v>
      </c>
      <c r="P1122" s="24">
        <v>1.56279E-4</v>
      </c>
      <c r="Q1122" s="24">
        <v>1.545199E-4</v>
      </c>
      <c r="R1122" s="24">
        <v>4.5286970000000003E-4</v>
      </c>
    </row>
    <row r="1123" spans="1:18" ht="22.5" x14ac:dyDescent="0.2">
      <c r="A1123" s="13" t="s">
        <v>1057</v>
      </c>
      <c r="B1123" s="11" t="str">
        <f>VLOOKUP(A1123,[2]Feuil1!$A$4:$B$2591,2,FALSE)</f>
        <v>Interventions sur le bras, coude et épaule, niveau 4</v>
      </c>
      <c r="C1123" s="22">
        <v>60</v>
      </c>
      <c r="D1123" s="23">
        <v>218607.25440000001</v>
      </c>
      <c r="E1123" s="22">
        <v>54</v>
      </c>
      <c r="F1123" s="23">
        <v>206893.46040000001</v>
      </c>
      <c r="G1123" s="22">
        <v>44</v>
      </c>
      <c r="H1123" s="23">
        <v>161111.40179999999</v>
      </c>
      <c r="I1123" s="116">
        <v>-5.3583738999999998E-2</v>
      </c>
      <c r="J1123" s="116">
        <v>-0.1</v>
      </c>
      <c r="K1123" s="116">
        <v>5.1573623700000001E-2</v>
      </c>
      <c r="L1123" s="116">
        <v>-0.22128325600000001</v>
      </c>
      <c r="M1123" s="116">
        <v>-0.185185185</v>
      </c>
      <c r="N1123" s="116">
        <v>-4.4302177999999998E-2</v>
      </c>
      <c r="O1123" s="24">
        <v>3.5789699999999998E-4</v>
      </c>
      <c r="P1123" s="24">
        <v>-2.7662469999999999E-3</v>
      </c>
      <c r="Q1123" s="24">
        <v>7.0019318999999999E-6</v>
      </c>
      <c r="R1123" s="24">
        <v>2.4030299999999999E-5</v>
      </c>
    </row>
    <row r="1124" spans="1:18" ht="22.5" x14ac:dyDescent="0.2">
      <c r="A1124" s="13" t="s">
        <v>1058</v>
      </c>
      <c r="B1124" s="11" t="str">
        <f>VLOOKUP(A1124,[2]Feuil1!$A$4:$B$2591,2,FALSE)</f>
        <v>Interventions sur le bras, coude et épaule, en ambulatoire</v>
      </c>
      <c r="C1124" s="22">
        <v>1350</v>
      </c>
      <c r="D1124" s="23">
        <v>1211615.3566000001</v>
      </c>
      <c r="E1124" s="22">
        <v>1346</v>
      </c>
      <c r="F1124" s="23">
        <v>1207446.6438</v>
      </c>
      <c r="G1124" s="22">
        <v>1672</v>
      </c>
      <c r="H1124" s="23">
        <v>1499606.8518000001</v>
      </c>
      <c r="I1124" s="116">
        <v>-3.4406240000000002E-3</v>
      </c>
      <c r="J1124" s="116">
        <v>-2.9629629999999999E-3</v>
      </c>
      <c r="K1124" s="116">
        <v>-4.7908E-4</v>
      </c>
      <c r="L1124" s="116">
        <v>0.24196531539999999</v>
      </c>
      <c r="M1124" s="116">
        <v>0.24219910850000001</v>
      </c>
      <c r="N1124" s="116">
        <v>-1.88209E-4</v>
      </c>
      <c r="O1124" s="24">
        <v>-1.1667442E-2</v>
      </c>
      <c r="P1124" s="24">
        <v>1.7652928500000001E-2</v>
      </c>
      <c r="Q1124" s="24">
        <v>2.660734E-4</v>
      </c>
      <c r="R1124" s="24">
        <v>2.236715E-4</v>
      </c>
    </row>
    <row r="1125" spans="1:18" ht="22.5" x14ac:dyDescent="0.2">
      <c r="A1125" s="13" t="s">
        <v>1059</v>
      </c>
      <c r="B1125" s="11" t="str">
        <f>VLOOKUP(A1125,[2]Feuil1!$A$4:$B$2591,2,FALSE)</f>
        <v>Interventions sur le pied, âge inférieur à 18 ans, niveau 1</v>
      </c>
      <c r="C1125" s="22">
        <v>885</v>
      </c>
      <c r="D1125" s="23">
        <v>995385.77480000001</v>
      </c>
      <c r="E1125" s="22">
        <v>903</v>
      </c>
      <c r="F1125" s="23">
        <v>1015090.3016</v>
      </c>
      <c r="G1125" s="22">
        <v>813</v>
      </c>
      <c r="H1125" s="23">
        <v>911440.68039999995</v>
      </c>
      <c r="I1125" s="116">
        <v>1.9795869399999999E-2</v>
      </c>
      <c r="J1125" s="116">
        <v>2.0338983099999999E-2</v>
      </c>
      <c r="K1125" s="116">
        <v>-5.3228699999999999E-4</v>
      </c>
      <c r="L1125" s="116">
        <v>-0.102108769</v>
      </c>
      <c r="M1125" s="116">
        <v>-9.9667774000000001E-2</v>
      </c>
      <c r="N1125" s="116">
        <v>-2.7112159999999998E-3</v>
      </c>
      <c r="O1125" s="24">
        <v>3.2210730000000001E-3</v>
      </c>
      <c r="P1125" s="24">
        <v>-6.2627259999999997E-3</v>
      </c>
      <c r="Q1125" s="24">
        <v>1.2937659999999999E-4</v>
      </c>
      <c r="R1125" s="24">
        <v>1.3594449999999999E-4</v>
      </c>
    </row>
    <row r="1126" spans="1:18" ht="22.5" x14ac:dyDescent="0.2">
      <c r="A1126" s="13" t="s">
        <v>1060</v>
      </c>
      <c r="B1126" s="11" t="str">
        <f>VLOOKUP(A1126,[2]Feuil1!$A$4:$B$2591,2,FALSE)</f>
        <v>Interventions sur le pied, âge inférieur à 18 ans, niveau 2</v>
      </c>
      <c r="C1126" s="22">
        <v>9</v>
      </c>
      <c r="D1126" s="23">
        <v>22664.183799999999</v>
      </c>
      <c r="E1126" s="22">
        <v>4</v>
      </c>
      <c r="F1126" s="23">
        <v>10265.8338</v>
      </c>
      <c r="G1126" s="22">
        <v>6</v>
      </c>
      <c r="H1126" s="23">
        <v>15398.750700000001</v>
      </c>
      <c r="I1126" s="116">
        <v>-0.54704595199999995</v>
      </c>
      <c r="J1126" s="116">
        <v>-0.55555555599999995</v>
      </c>
      <c r="K1126" s="116">
        <v>1.91466083E-2</v>
      </c>
      <c r="L1126" s="116">
        <v>0.5</v>
      </c>
      <c r="M1126" s="116">
        <v>0.5</v>
      </c>
      <c r="N1126" s="116">
        <v>0</v>
      </c>
      <c r="O1126" s="24">
        <v>-7.1579E-5</v>
      </c>
      <c r="P1126" s="24">
        <v>3.1014150000000001E-4</v>
      </c>
      <c r="Q1126" s="24">
        <v>9.5480889000000001E-7</v>
      </c>
      <c r="R1126" s="24">
        <v>2.2967766E-6</v>
      </c>
    </row>
    <row r="1127" spans="1:18" ht="22.5" x14ac:dyDescent="0.2">
      <c r="A1127" s="13" t="s">
        <v>1061</v>
      </c>
      <c r="B1127" s="11" t="str">
        <f>VLOOKUP(A1127,[2]Feuil1!$A$4:$B$2591,2,FALSE)</f>
        <v>Interventions sur le pied, âge inférieur à 18 ans, niveau 3</v>
      </c>
      <c r="C1127" s="22" t="s">
        <v>3213</v>
      </c>
      <c r="D1127" s="23" t="s">
        <v>3213</v>
      </c>
      <c r="E1127" s="22">
        <v>3</v>
      </c>
      <c r="F1127" s="23">
        <v>9951.36</v>
      </c>
      <c r="G1127" s="22" t="s">
        <v>3213</v>
      </c>
      <c r="H1127" s="23" t="s">
        <v>3213</v>
      </c>
      <c r="I1127" s="116" t="s">
        <v>3213</v>
      </c>
      <c r="J1127" s="116" t="s">
        <v>3213</v>
      </c>
      <c r="K1127" s="116" t="s">
        <v>3213</v>
      </c>
      <c r="L1127" s="116" t="s">
        <v>3213</v>
      </c>
      <c r="M1127" s="116" t="s">
        <v>3213</v>
      </c>
      <c r="N1127" s="116" t="s">
        <v>3213</v>
      </c>
      <c r="O1127" s="24" t="s">
        <v>3213</v>
      </c>
      <c r="P1127" s="24" t="s">
        <v>3213</v>
      </c>
      <c r="Q1127" s="24" t="s">
        <v>3213</v>
      </c>
      <c r="R1127" s="24" t="s">
        <v>3214</v>
      </c>
    </row>
    <row r="1128" spans="1:18" ht="22.5" x14ac:dyDescent="0.2">
      <c r="A1128" s="13" t="s">
        <v>1062</v>
      </c>
      <c r="B1128" s="11" t="str">
        <f>VLOOKUP(A1128,[2]Feuil1!$A$4:$B$2591,2,FALSE)</f>
        <v>Interventions sur le pied, âge inférieur à 18 ans, en ambulatoire</v>
      </c>
      <c r="C1128" s="22">
        <v>829</v>
      </c>
      <c r="D1128" s="23">
        <v>932394.54399999999</v>
      </c>
      <c r="E1128" s="22">
        <v>908</v>
      </c>
      <c r="F1128" s="23">
        <v>1021945.3804</v>
      </c>
      <c r="G1128" s="22">
        <v>882</v>
      </c>
      <c r="H1128" s="23">
        <v>991302.32400000002</v>
      </c>
      <c r="I1128" s="116">
        <v>9.6043930099999994E-2</v>
      </c>
      <c r="J1128" s="116">
        <v>9.5295536799999997E-2</v>
      </c>
      <c r="K1128" s="116">
        <v>6.8327980000000002E-4</v>
      </c>
      <c r="L1128" s="116">
        <v>-2.9985023999999999E-2</v>
      </c>
      <c r="M1128" s="116">
        <v>-2.8634361000000001E-2</v>
      </c>
      <c r="N1128" s="116">
        <v>-1.3904779999999999E-3</v>
      </c>
      <c r="O1128" s="24">
        <v>9.3053220000000004E-4</v>
      </c>
      <c r="P1128" s="24">
        <v>-1.851517E-3</v>
      </c>
      <c r="Q1128" s="24">
        <v>1.4035689999999999E-4</v>
      </c>
      <c r="R1128" s="24">
        <v>1.4785610000000001E-4</v>
      </c>
    </row>
    <row r="1129" spans="1:18" ht="22.5" x14ac:dyDescent="0.2">
      <c r="A1129" s="13" t="s">
        <v>1063</v>
      </c>
      <c r="B1129" s="11" t="str">
        <f>VLOOKUP(A1129,[2]Feuil1!$A$4:$B$2591,2,FALSE)</f>
        <v>Interventions sur le pied, âge supérieur à 17 ans, niveau 1</v>
      </c>
      <c r="C1129" s="22">
        <v>52198</v>
      </c>
      <c r="D1129" s="23">
        <v>72756995.467999995</v>
      </c>
      <c r="E1129" s="22">
        <v>52057</v>
      </c>
      <c r="F1129" s="23">
        <v>72210390.659999996</v>
      </c>
      <c r="G1129" s="22">
        <v>50929</v>
      </c>
      <c r="H1129" s="23">
        <v>70137982.824000001</v>
      </c>
      <c r="I1129" s="116">
        <v>-7.5127459999999998E-3</v>
      </c>
      <c r="J1129" s="116">
        <v>-2.7012529999999998E-3</v>
      </c>
      <c r="K1129" s="116">
        <v>-4.8245249999999996E-3</v>
      </c>
      <c r="L1129" s="116">
        <v>-2.8699578999999999E-2</v>
      </c>
      <c r="M1129" s="116">
        <v>-2.1668555999999999E-2</v>
      </c>
      <c r="N1129" s="116">
        <v>-7.1867500000000004E-3</v>
      </c>
      <c r="O1129" s="24">
        <v>4.0370781299999998E-2</v>
      </c>
      <c r="P1129" s="24">
        <v>-0.125219199</v>
      </c>
      <c r="Q1129" s="24">
        <v>8.104577E-3</v>
      </c>
      <c r="R1129" s="24">
        <v>1.04613212E-2</v>
      </c>
    </row>
    <row r="1130" spans="1:18" ht="22.5" x14ac:dyDescent="0.2">
      <c r="A1130" s="13" t="s">
        <v>1064</v>
      </c>
      <c r="B1130" s="11" t="str">
        <f>VLOOKUP(A1130,[2]Feuil1!$A$4:$B$2591,2,FALSE)</f>
        <v>Interventions sur le pied, âge supérieur à 17 ans, niveau 2</v>
      </c>
      <c r="C1130" s="22">
        <v>1335</v>
      </c>
      <c r="D1130" s="23">
        <v>2446430.3867000001</v>
      </c>
      <c r="E1130" s="22">
        <v>1300</v>
      </c>
      <c r="F1130" s="23">
        <v>2384092.7573000002</v>
      </c>
      <c r="G1130" s="22">
        <v>1114</v>
      </c>
      <c r="H1130" s="23">
        <v>2037669.4006000001</v>
      </c>
      <c r="I1130" s="116">
        <v>-2.5481055999999998E-2</v>
      </c>
      <c r="J1130" s="116">
        <v>-2.6217227999999999E-2</v>
      </c>
      <c r="K1130" s="116">
        <v>7.5599260000000002E-4</v>
      </c>
      <c r="L1130" s="116">
        <v>-0.14530615699999999</v>
      </c>
      <c r="M1130" s="116">
        <v>-0.14307692299999999</v>
      </c>
      <c r="N1130" s="116">
        <v>-2.60144E-3</v>
      </c>
      <c r="O1130" s="24">
        <v>6.6568840999999997E-3</v>
      </c>
      <c r="P1130" s="24">
        <v>-2.0931621000000001E-2</v>
      </c>
      <c r="Q1130" s="24">
        <v>1.7727619999999999E-4</v>
      </c>
      <c r="R1130" s="24">
        <v>3.039254E-4</v>
      </c>
    </row>
    <row r="1131" spans="1:18" ht="22.5" x14ac:dyDescent="0.2">
      <c r="A1131" s="13" t="s">
        <v>1065</v>
      </c>
      <c r="B1131" s="11" t="str">
        <f>VLOOKUP(A1131,[2]Feuil1!$A$4:$B$2591,2,FALSE)</f>
        <v>Interventions sur le pied, âge supérieur à 17 ans, niveau 3</v>
      </c>
      <c r="C1131" s="22">
        <v>187</v>
      </c>
      <c r="D1131" s="23">
        <v>466989.40730000002</v>
      </c>
      <c r="E1131" s="22">
        <v>180</v>
      </c>
      <c r="F1131" s="23">
        <v>445264.61719999998</v>
      </c>
      <c r="G1131" s="22">
        <v>182</v>
      </c>
      <c r="H1131" s="23">
        <v>452395.03249999997</v>
      </c>
      <c r="I1131" s="116">
        <v>-4.6520947999999999E-2</v>
      </c>
      <c r="J1131" s="116">
        <v>-3.7433155000000003E-2</v>
      </c>
      <c r="K1131" s="116">
        <v>-9.4412070000000001E-3</v>
      </c>
      <c r="L1131" s="116">
        <v>1.6013882600000001E-2</v>
      </c>
      <c r="M1131" s="116">
        <v>1.11111111E-2</v>
      </c>
      <c r="N1131" s="116">
        <v>4.8488949000000002E-3</v>
      </c>
      <c r="O1131" s="24">
        <v>-7.1579E-5</v>
      </c>
      <c r="P1131" s="24">
        <v>4.3083450000000001E-4</v>
      </c>
      <c r="Q1131" s="24">
        <v>2.8962499999999999E-5</v>
      </c>
      <c r="R1131" s="24">
        <v>6.7476299999999996E-5</v>
      </c>
    </row>
    <row r="1132" spans="1:18" ht="22.5" x14ac:dyDescent="0.2">
      <c r="A1132" s="13" t="s">
        <v>1066</v>
      </c>
      <c r="B1132" s="11" t="str">
        <f>VLOOKUP(A1132,[2]Feuil1!$A$4:$B$2591,2,FALSE)</f>
        <v>Interventions sur le pied, âge supérieur à 17 ans, niveau 4</v>
      </c>
      <c r="C1132" s="22">
        <v>44</v>
      </c>
      <c r="D1132" s="23">
        <v>138565.82930000001</v>
      </c>
      <c r="E1132" s="22">
        <v>30</v>
      </c>
      <c r="F1132" s="23">
        <v>84598.167300000001</v>
      </c>
      <c r="G1132" s="22">
        <v>43</v>
      </c>
      <c r="H1132" s="23">
        <v>128333.6329</v>
      </c>
      <c r="I1132" s="116">
        <v>-0.38947309200000002</v>
      </c>
      <c r="J1132" s="116">
        <v>-0.31818181800000001</v>
      </c>
      <c r="K1132" s="116">
        <v>-0.104560535</v>
      </c>
      <c r="L1132" s="116">
        <v>0.51697887789999997</v>
      </c>
      <c r="M1132" s="116">
        <v>0.43333333330000001</v>
      </c>
      <c r="N1132" s="116">
        <v>5.83573566E-2</v>
      </c>
      <c r="O1132" s="24">
        <v>-4.6526599999999999E-4</v>
      </c>
      <c r="P1132" s="24">
        <v>2.642588E-3</v>
      </c>
      <c r="Q1132" s="24">
        <v>6.8427971E-6</v>
      </c>
      <c r="R1132" s="24">
        <v>1.9141399999999999E-5</v>
      </c>
    </row>
    <row r="1133" spans="1:18" ht="22.5" x14ac:dyDescent="0.2">
      <c r="A1133" s="13" t="s">
        <v>1067</v>
      </c>
      <c r="B1133" s="11" t="str">
        <f>VLOOKUP(A1133,[2]Feuil1!$A$4:$B$2591,2,FALSE)</f>
        <v>Interventions sur le pied, âge supérieur à 17 ans, en ambulatoire</v>
      </c>
      <c r="C1133" s="22">
        <v>15414</v>
      </c>
      <c r="D1133" s="23">
        <v>10957170.861</v>
      </c>
      <c r="E1133" s="22">
        <v>17661</v>
      </c>
      <c r="F1133" s="23">
        <v>12546511.929</v>
      </c>
      <c r="G1133" s="22">
        <v>19811</v>
      </c>
      <c r="H1133" s="23">
        <v>14074797.114</v>
      </c>
      <c r="I1133" s="116">
        <v>0.1450503135</v>
      </c>
      <c r="J1133" s="116">
        <v>0.14577656680000001</v>
      </c>
      <c r="K1133" s="116">
        <v>-6.3385199999999996E-4</v>
      </c>
      <c r="L1133" s="116">
        <v>0.12180956699999999</v>
      </c>
      <c r="M1133" s="116">
        <v>0.121737161</v>
      </c>
      <c r="N1133" s="116">
        <v>6.45481E-5</v>
      </c>
      <c r="O1133" s="24">
        <v>-7.6947853999999996E-2</v>
      </c>
      <c r="P1133" s="24">
        <v>9.2342174900000004E-2</v>
      </c>
      <c r="Q1133" s="24">
        <v>3.1526198E-3</v>
      </c>
      <c r="R1133" s="24">
        <v>2.0993043999999999E-3</v>
      </c>
    </row>
    <row r="1134" spans="1:18" x14ac:dyDescent="0.2">
      <c r="A1134" s="13" t="s">
        <v>1068</v>
      </c>
      <c r="B1134" s="11" t="str">
        <f>VLOOKUP(A1134,[2]Feuil1!$A$4:$B$2591,2,FALSE)</f>
        <v>Autres arthroscopies du genou, niveau 1</v>
      </c>
      <c r="C1134" s="22">
        <v>4574</v>
      </c>
      <c r="D1134" s="23">
        <v>4084461.5005999999</v>
      </c>
      <c r="E1134" s="22">
        <v>4218</v>
      </c>
      <c r="F1134" s="23">
        <v>3768042.1298000002</v>
      </c>
      <c r="G1134" s="22">
        <v>3839</v>
      </c>
      <c r="H1134" s="23">
        <v>3425517.8152000001</v>
      </c>
      <c r="I1134" s="116">
        <v>-7.7469054999999995E-2</v>
      </c>
      <c r="J1134" s="116">
        <v>-7.7831220000000007E-2</v>
      </c>
      <c r="K1134" s="116">
        <v>3.9273219999999998E-4</v>
      </c>
      <c r="L1134" s="116">
        <v>-9.0902464000000002E-2</v>
      </c>
      <c r="M1134" s="116">
        <v>-8.9853010999999997E-2</v>
      </c>
      <c r="N1134" s="116">
        <v>-1.1530589999999999E-3</v>
      </c>
      <c r="O1134" s="24">
        <v>1.3564296199999999E-2</v>
      </c>
      <c r="P1134" s="24">
        <v>-2.0696032999999999E-2</v>
      </c>
      <c r="Q1134" s="24">
        <v>6.109186E-4</v>
      </c>
      <c r="R1134" s="24">
        <v>5.1092780000000005E-4</v>
      </c>
    </row>
    <row r="1135" spans="1:18" x14ac:dyDescent="0.2">
      <c r="A1135" s="13" t="s">
        <v>1069</v>
      </c>
      <c r="B1135" s="11" t="str">
        <f>VLOOKUP(A1135,[2]Feuil1!$A$4:$B$2591,2,FALSE)</f>
        <v>Autres arthroscopies du genou, niveau 2</v>
      </c>
      <c r="C1135" s="22">
        <v>182</v>
      </c>
      <c r="D1135" s="23">
        <v>319191.228</v>
      </c>
      <c r="E1135" s="22">
        <v>207</v>
      </c>
      <c r="F1135" s="23">
        <v>363610.6078</v>
      </c>
      <c r="G1135" s="22">
        <v>194</v>
      </c>
      <c r="H1135" s="23">
        <v>335495.4278</v>
      </c>
      <c r="I1135" s="116">
        <v>0.1391622824</v>
      </c>
      <c r="J1135" s="116">
        <v>0.13736263739999999</v>
      </c>
      <c r="K1135" s="116">
        <v>1.5822966E-3</v>
      </c>
      <c r="L1135" s="116">
        <v>-7.7322221999999996E-2</v>
      </c>
      <c r="M1135" s="116">
        <v>-6.2801932000000005E-2</v>
      </c>
      <c r="N1135" s="116">
        <v>-1.5493298000000001E-2</v>
      </c>
      <c r="O1135" s="24">
        <v>4.6526610000000002E-4</v>
      </c>
      <c r="P1135" s="24">
        <v>-1.698778E-3</v>
      </c>
      <c r="Q1135" s="24">
        <v>3.0872199999999999E-5</v>
      </c>
      <c r="R1135" s="24">
        <v>5.0040300000000003E-5</v>
      </c>
    </row>
    <row r="1136" spans="1:18" x14ac:dyDescent="0.2">
      <c r="A1136" s="13" t="s">
        <v>1070</v>
      </c>
      <c r="B1136" s="11" t="str">
        <f>VLOOKUP(A1136,[2]Feuil1!$A$4:$B$2591,2,FALSE)</f>
        <v>Autres arthroscopies du genou, niveau 3</v>
      </c>
      <c r="C1136" s="22">
        <v>58</v>
      </c>
      <c r="D1136" s="23">
        <v>140952.12950000001</v>
      </c>
      <c r="E1136" s="22">
        <v>62</v>
      </c>
      <c r="F1136" s="23">
        <v>142574.06349999999</v>
      </c>
      <c r="G1136" s="22">
        <v>60</v>
      </c>
      <c r="H1136" s="23">
        <v>148189.3995</v>
      </c>
      <c r="I1136" s="116">
        <v>1.15069847E-2</v>
      </c>
      <c r="J1136" s="116">
        <v>6.8965517200000007E-2</v>
      </c>
      <c r="K1136" s="116">
        <v>-5.3751529999999999E-2</v>
      </c>
      <c r="L1136" s="116">
        <v>3.93853963E-2</v>
      </c>
      <c r="M1136" s="116">
        <v>-3.2258065000000002E-2</v>
      </c>
      <c r="N1136" s="116">
        <v>7.4031576200000004E-2</v>
      </c>
      <c r="O1136" s="24">
        <v>7.1579400000000001E-5</v>
      </c>
      <c r="P1136" s="24">
        <v>3.3929030000000001E-4</v>
      </c>
      <c r="Q1136" s="24">
        <v>9.5480888999999992E-6</v>
      </c>
      <c r="R1136" s="24">
        <v>2.2103000000000002E-5</v>
      </c>
    </row>
    <row r="1137" spans="1:18" x14ac:dyDescent="0.2">
      <c r="A1137" s="13" t="s">
        <v>1071</v>
      </c>
      <c r="B1137" s="11" t="str">
        <f>VLOOKUP(A1137,[2]Feuil1!$A$4:$B$2591,2,FALSE)</f>
        <v>Autres arthroscopies du genou, niveau 4</v>
      </c>
      <c r="C1137" s="22">
        <v>8</v>
      </c>
      <c r="D1137" s="23">
        <v>20979.0141</v>
      </c>
      <c r="E1137" s="22">
        <v>10</v>
      </c>
      <c r="F1137" s="23">
        <v>26724.196400000001</v>
      </c>
      <c r="G1137" s="22">
        <v>9</v>
      </c>
      <c r="H1137" s="23">
        <v>25450.377700000001</v>
      </c>
      <c r="I1137" s="116">
        <v>0.2738537794</v>
      </c>
      <c r="J1137" s="116">
        <v>0.25</v>
      </c>
      <c r="K1137" s="116">
        <v>1.9083023500000001E-2</v>
      </c>
      <c r="L1137" s="116">
        <v>-4.7665369999999999E-2</v>
      </c>
      <c r="M1137" s="116">
        <v>-0.1</v>
      </c>
      <c r="N1137" s="116">
        <v>5.8149589299999999E-2</v>
      </c>
      <c r="O1137" s="24">
        <v>3.5789700000000001E-5</v>
      </c>
      <c r="P1137" s="24">
        <v>-7.6966999999999997E-5</v>
      </c>
      <c r="Q1137" s="24">
        <v>1.4322133E-6</v>
      </c>
      <c r="R1137" s="24">
        <v>3.7960113000000001E-6</v>
      </c>
    </row>
    <row r="1138" spans="1:18" ht="22.5" x14ac:dyDescent="0.2">
      <c r="A1138" s="13" t="s">
        <v>1072</v>
      </c>
      <c r="B1138" s="11" t="str">
        <f>VLOOKUP(A1138,[2]Feuil1!$A$4:$B$2591,2,FALSE)</f>
        <v>Autres arthroscopies du genou, en ambulatoire</v>
      </c>
      <c r="C1138" s="22">
        <v>15331</v>
      </c>
      <c r="D1138" s="23">
        <v>13562788.164000001</v>
      </c>
      <c r="E1138" s="22">
        <v>16255</v>
      </c>
      <c r="F1138" s="23">
        <v>14381283.049000001</v>
      </c>
      <c r="G1138" s="22">
        <v>16631</v>
      </c>
      <c r="H1138" s="23">
        <v>14729876.307</v>
      </c>
      <c r="I1138" s="116">
        <v>6.0348570999999997E-2</v>
      </c>
      <c r="J1138" s="116">
        <v>6.0270041099999998E-2</v>
      </c>
      <c r="K1138" s="116">
        <v>7.4066000000000005E-5</v>
      </c>
      <c r="L1138" s="116">
        <v>2.4239371199999998E-2</v>
      </c>
      <c r="M1138" s="116">
        <v>2.3131344200000001E-2</v>
      </c>
      <c r="N1138" s="116">
        <v>1.0829762999999999E-3</v>
      </c>
      <c r="O1138" s="24">
        <v>-1.3456927E-2</v>
      </c>
      <c r="P1138" s="24">
        <v>2.10627309E-2</v>
      </c>
      <c r="Q1138" s="24">
        <v>2.6465710999999999E-3</v>
      </c>
      <c r="R1138" s="24">
        <v>2.1970116999999998E-3</v>
      </c>
    </row>
    <row r="1139" spans="1:18" x14ac:dyDescent="0.2">
      <c r="A1139" s="13" t="s">
        <v>1073</v>
      </c>
      <c r="B1139" s="11" t="str">
        <f>VLOOKUP(A1139,[2]Feuil1!$A$4:$B$2591,2,FALSE)</f>
        <v>Interventions sur l'avant-bras, niveau 1</v>
      </c>
      <c r="C1139" s="22">
        <v>16343</v>
      </c>
      <c r="D1139" s="23">
        <v>16372712.471000001</v>
      </c>
      <c r="E1139" s="22">
        <v>15568</v>
      </c>
      <c r="F1139" s="23">
        <v>15556799.108999999</v>
      </c>
      <c r="G1139" s="22">
        <v>15677</v>
      </c>
      <c r="H1139" s="23">
        <v>15682406.403000001</v>
      </c>
      <c r="I1139" s="116">
        <v>-4.9833731999999999E-2</v>
      </c>
      <c r="J1139" s="116">
        <v>-4.7420914000000002E-2</v>
      </c>
      <c r="K1139" s="116">
        <v>-2.5329319999999999E-3</v>
      </c>
      <c r="L1139" s="116">
        <v>8.0741091000000008E-3</v>
      </c>
      <c r="M1139" s="116">
        <v>7.0015416000000002E-3</v>
      </c>
      <c r="N1139" s="116">
        <v>1.0651101E-3</v>
      </c>
      <c r="O1139" s="24">
        <v>-3.9010770000000002E-3</v>
      </c>
      <c r="P1139" s="24">
        <v>7.5894544E-3</v>
      </c>
      <c r="Q1139" s="24">
        <v>2.4947565000000001E-3</v>
      </c>
      <c r="R1139" s="24">
        <v>2.3390847999999998E-3</v>
      </c>
    </row>
    <row r="1140" spans="1:18" x14ac:dyDescent="0.2">
      <c r="A1140" s="13" t="s">
        <v>1074</v>
      </c>
      <c r="B1140" s="11" t="str">
        <f>VLOOKUP(A1140,[2]Feuil1!$A$4:$B$2591,2,FALSE)</f>
        <v>Interventions sur l'avant-bras, niveau 2</v>
      </c>
      <c r="C1140" s="22">
        <v>1935</v>
      </c>
      <c r="D1140" s="23">
        <v>3757545.1255000001</v>
      </c>
      <c r="E1140" s="22">
        <v>1800</v>
      </c>
      <c r="F1140" s="23">
        <v>3487426.8235999998</v>
      </c>
      <c r="G1140" s="22">
        <v>1754</v>
      </c>
      <c r="H1140" s="23">
        <v>3393633.8942999998</v>
      </c>
      <c r="I1140" s="116">
        <v>-7.1886907999999999E-2</v>
      </c>
      <c r="J1140" s="116">
        <v>-6.9767441999999999E-2</v>
      </c>
      <c r="K1140" s="116">
        <v>-2.2784260000000001E-3</v>
      </c>
      <c r="L1140" s="116">
        <v>-2.6894594000000001E-2</v>
      </c>
      <c r="M1140" s="116">
        <v>-2.5555556E-2</v>
      </c>
      <c r="N1140" s="116">
        <v>-1.3741560000000001E-3</v>
      </c>
      <c r="O1140" s="24">
        <v>1.6463262000000001E-3</v>
      </c>
      <c r="P1140" s="24">
        <v>-5.6671639999999997E-3</v>
      </c>
      <c r="Q1140" s="24">
        <v>2.7912249999999998E-4</v>
      </c>
      <c r="R1140" s="24">
        <v>5.0617220000000001E-4</v>
      </c>
    </row>
    <row r="1141" spans="1:18" x14ac:dyDescent="0.2">
      <c r="A1141" s="13" t="s">
        <v>1075</v>
      </c>
      <c r="B1141" s="11" t="str">
        <f>VLOOKUP(A1141,[2]Feuil1!$A$4:$B$2591,2,FALSE)</f>
        <v>Interventions sur l'avant-bras, niveau 3</v>
      </c>
      <c r="C1141" s="22">
        <v>213</v>
      </c>
      <c r="D1141" s="23">
        <v>574335.32420000003</v>
      </c>
      <c r="E1141" s="22">
        <v>177</v>
      </c>
      <c r="F1141" s="23">
        <v>462401.69380000001</v>
      </c>
      <c r="G1141" s="22">
        <v>191</v>
      </c>
      <c r="H1141" s="23">
        <v>500030.4608</v>
      </c>
      <c r="I1141" s="116">
        <v>-0.19489247100000001</v>
      </c>
      <c r="J1141" s="116">
        <v>-0.16901408500000001</v>
      </c>
      <c r="K1141" s="116">
        <v>-3.1141787000000001E-2</v>
      </c>
      <c r="L1141" s="116">
        <v>8.1376793200000005E-2</v>
      </c>
      <c r="M1141" s="116">
        <v>7.9096045200000006E-2</v>
      </c>
      <c r="N1141" s="116">
        <v>2.1135727E-3</v>
      </c>
      <c r="O1141" s="24">
        <v>-5.0105600000000005E-4</v>
      </c>
      <c r="P1141" s="24">
        <v>2.2736085E-3</v>
      </c>
      <c r="Q1141" s="24">
        <v>3.0394699999999999E-5</v>
      </c>
      <c r="R1141" s="24">
        <v>7.4581300000000004E-5</v>
      </c>
    </row>
    <row r="1142" spans="1:18" x14ac:dyDescent="0.2">
      <c r="A1142" s="13" t="s">
        <v>1076</v>
      </c>
      <c r="B1142" s="11" t="str">
        <f>VLOOKUP(A1142,[2]Feuil1!$A$4:$B$2591,2,FALSE)</f>
        <v>Interventions sur l'avant-bras, niveau 4</v>
      </c>
      <c r="C1142" s="22">
        <v>24</v>
      </c>
      <c r="D1142" s="23">
        <v>70185.231599999999</v>
      </c>
      <c r="E1142" s="22">
        <v>17</v>
      </c>
      <c r="F1142" s="23">
        <v>50182.294800000003</v>
      </c>
      <c r="G1142" s="22">
        <v>12</v>
      </c>
      <c r="H1142" s="23">
        <v>35398.783199999998</v>
      </c>
      <c r="I1142" s="116">
        <v>-0.28500207700000002</v>
      </c>
      <c r="J1142" s="116">
        <v>-0.29166666699999999</v>
      </c>
      <c r="K1142" s="116">
        <v>9.4088321000000003E-3</v>
      </c>
      <c r="L1142" s="116">
        <v>-0.29459616500000002</v>
      </c>
      <c r="M1142" s="116">
        <v>-0.29411764699999998</v>
      </c>
      <c r="N1142" s="116">
        <v>-6.7790000000000005E-4</v>
      </c>
      <c r="O1142" s="24">
        <v>1.7894849999999999E-4</v>
      </c>
      <c r="P1142" s="24">
        <v>-8.9325099999999996E-4</v>
      </c>
      <c r="Q1142" s="24">
        <v>1.9096178000000001E-6</v>
      </c>
      <c r="R1142" s="24">
        <v>5.2798501999999998E-6</v>
      </c>
    </row>
    <row r="1143" spans="1:18" ht="22.5" x14ac:dyDescent="0.2">
      <c r="A1143" s="13" t="s">
        <v>1077</v>
      </c>
      <c r="B1143" s="11" t="str">
        <f>VLOOKUP(A1143,[2]Feuil1!$A$4:$B$2591,2,FALSE)</f>
        <v>Interventions sur l'avant-bras, en ambulatoire</v>
      </c>
      <c r="C1143" s="22">
        <v>4725</v>
      </c>
      <c r="D1143" s="23">
        <v>3781190.0718</v>
      </c>
      <c r="E1143" s="22">
        <v>4893</v>
      </c>
      <c r="F1143" s="23">
        <v>3916668.1853999998</v>
      </c>
      <c r="G1143" s="22">
        <v>5487</v>
      </c>
      <c r="H1143" s="23">
        <v>4393163.3477999996</v>
      </c>
      <c r="I1143" s="116">
        <v>3.5829490499999998E-2</v>
      </c>
      <c r="J1143" s="116">
        <v>3.5555555599999997E-2</v>
      </c>
      <c r="K1143" s="116">
        <v>2.6452939999999997E-4</v>
      </c>
      <c r="L1143" s="116">
        <v>0.1216582922</v>
      </c>
      <c r="M1143" s="116">
        <v>0.1213979154</v>
      </c>
      <c r="N1143" s="116">
        <v>2.321895E-4</v>
      </c>
      <c r="O1143" s="24">
        <v>-2.1259081999999999E-2</v>
      </c>
      <c r="P1143" s="24">
        <v>2.87908305E-2</v>
      </c>
      <c r="Q1143" s="24">
        <v>8.7317269999999999E-4</v>
      </c>
      <c r="R1143" s="24">
        <v>6.5525540000000001E-4</v>
      </c>
    </row>
    <row r="1144" spans="1:18" ht="22.5" x14ac:dyDescent="0.2">
      <c r="A1144" s="13" t="s">
        <v>1078</v>
      </c>
      <c r="B1144" s="11" t="str">
        <f>VLOOKUP(A1144,[2]Feuil1!$A$4:$B$2591,2,FALSE)</f>
        <v>Arthroscopies d'autres localisations, niveau 1</v>
      </c>
      <c r="C1144" s="22">
        <v>4048</v>
      </c>
      <c r="D1144" s="23">
        <v>6052536.2133999998</v>
      </c>
      <c r="E1144" s="22">
        <v>5711</v>
      </c>
      <c r="F1144" s="23">
        <v>8532959.5375999995</v>
      </c>
      <c r="G1144" s="22">
        <v>6548</v>
      </c>
      <c r="H1144" s="23">
        <v>9785487.1004000008</v>
      </c>
      <c r="I1144" s="116">
        <v>0.40981552799999998</v>
      </c>
      <c r="J1144" s="116">
        <v>0.4108201581</v>
      </c>
      <c r="K1144" s="116">
        <v>-7.1208899999999995E-4</v>
      </c>
      <c r="L1144" s="116">
        <v>0.1467870037</v>
      </c>
      <c r="M1144" s="116">
        <v>0.14655927160000001</v>
      </c>
      <c r="N1144" s="116">
        <v>1.9862220000000001E-4</v>
      </c>
      <c r="O1144" s="24">
        <v>-2.9955979000000001E-2</v>
      </c>
      <c r="P1144" s="24">
        <v>7.5680324899999998E-2</v>
      </c>
      <c r="Q1144" s="24">
        <v>1.0420148E-3</v>
      </c>
      <c r="R1144" s="24">
        <v>1.4595389999999999E-3</v>
      </c>
    </row>
    <row r="1145" spans="1:18" ht="22.5" x14ac:dyDescent="0.2">
      <c r="A1145" s="13" t="s">
        <v>1079</v>
      </c>
      <c r="B1145" s="11" t="str">
        <f>VLOOKUP(A1145,[2]Feuil1!$A$4:$B$2591,2,FALSE)</f>
        <v>Arthroscopies d'autres localisations, niveau 2</v>
      </c>
      <c r="C1145" s="22">
        <v>217</v>
      </c>
      <c r="D1145" s="23">
        <v>375455.00189999997</v>
      </c>
      <c r="E1145" s="22">
        <v>356</v>
      </c>
      <c r="F1145" s="23">
        <v>619266.01950000005</v>
      </c>
      <c r="G1145" s="22">
        <v>449</v>
      </c>
      <c r="H1145" s="23">
        <v>779937.31050000002</v>
      </c>
      <c r="I1145" s="116">
        <v>0.64937480219999999</v>
      </c>
      <c r="J1145" s="116">
        <v>0.64055299539999999</v>
      </c>
      <c r="K1145" s="116">
        <v>5.3773372999999999E-3</v>
      </c>
      <c r="L1145" s="116">
        <v>0.25945439590000002</v>
      </c>
      <c r="M1145" s="116">
        <v>0.26123595509999997</v>
      </c>
      <c r="N1145" s="116">
        <v>-1.41255E-3</v>
      </c>
      <c r="O1145" s="24">
        <v>-3.328442E-3</v>
      </c>
      <c r="P1145" s="24">
        <v>9.7080941E-3</v>
      </c>
      <c r="Q1145" s="24">
        <v>7.1451499999999999E-5</v>
      </c>
      <c r="R1145" s="24">
        <v>1.163303E-4</v>
      </c>
    </row>
    <row r="1146" spans="1:18" ht="22.5" x14ac:dyDescent="0.2">
      <c r="A1146" s="13" t="s">
        <v>1080</v>
      </c>
      <c r="B1146" s="11" t="str">
        <f>VLOOKUP(A1146,[2]Feuil1!$A$4:$B$2591,2,FALSE)</f>
        <v>Arthroscopies d'autres localisations, niveau 3</v>
      </c>
      <c r="C1146" s="22">
        <v>19</v>
      </c>
      <c r="D1146" s="23">
        <v>44303.343000000001</v>
      </c>
      <c r="E1146" s="22">
        <v>25</v>
      </c>
      <c r="F1146" s="23">
        <v>58221.345000000001</v>
      </c>
      <c r="G1146" s="22">
        <v>29</v>
      </c>
      <c r="H1146" s="23">
        <v>68464.626999999993</v>
      </c>
      <c r="I1146" s="116">
        <v>0.31415241059999999</v>
      </c>
      <c r="J1146" s="116">
        <v>0.31578947369999999</v>
      </c>
      <c r="K1146" s="116">
        <v>-1.2441679999999999E-3</v>
      </c>
      <c r="L1146" s="116">
        <v>0.17593688360000001</v>
      </c>
      <c r="M1146" s="116">
        <v>0.16</v>
      </c>
      <c r="N1146" s="116">
        <v>1.3738692800000001E-2</v>
      </c>
      <c r="O1146" s="24">
        <v>-1.4315899999999999E-4</v>
      </c>
      <c r="P1146" s="24">
        <v>6.1892040000000004E-4</v>
      </c>
      <c r="Q1146" s="24">
        <v>4.6149096999999997E-6</v>
      </c>
      <c r="R1146" s="24">
        <v>1.0211700000000001E-5</v>
      </c>
    </row>
    <row r="1147" spans="1:18" ht="22.5" x14ac:dyDescent="0.2">
      <c r="A1147" s="13" t="s">
        <v>1081</v>
      </c>
      <c r="B1147" s="11" t="str">
        <f>VLOOKUP(A1147,[2]Feuil1!$A$4:$B$2591,2,FALSE)</f>
        <v>Arthroscopies d'autres localisations, niveau 4</v>
      </c>
      <c r="C1147" s="22" t="s">
        <v>3213</v>
      </c>
      <c r="D1147" s="23" t="s">
        <v>3213</v>
      </c>
      <c r="E1147" s="22" t="s">
        <v>3213</v>
      </c>
      <c r="F1147" s="23" t="s">
        <v>3213</v>
      </c>
      <c r="G1147" s="22">
        <v>1</v>
      </c>
      <c r="H1147" s="23">
        <v>2839.91</v>
      </c>
      <c r="I1147" s="116" t="s">
        <v>3213</v>
      </c>
      <c r="J1147" s="116" t="s">
        <v>3213</v>
      </c>
      <c r="K1147" s="116" t="s">
        <v>3213</v>
      </c>
      <c r="L1147" s="116" t="s">
        <v>3213</v>
      </c>
      <c r="M1147" s="116" t="s">
        <v>3213</v>
      </c>
      <c r="N1147" s="116" t="s">
        <v>3213</v>
      </c>
      <c r="O1147" s="24" t="s">
        <v>3213</v>
      </c>
      <c r="P1147" s="24" t="s">
        <v>3213</v>
      </c>
      <c r="Q1147" s="24">
        <v>1.5913482000000001E-7</v>
      </c>
      <c r="R1147" s="24">
        <v>4.2358234E-7</v>
      </c>
    </row>
    <row r="1148" spans="1:18" ht="22.5" x14ac:dyDescent="0.2">
      <c r="A1148" s="13" t="s">
        <v>1082</v>
      </c>
      <c r="B1148" s="11" t="str">
        <f>VLOOKUP(A1148,[2]Feuil1!$A$4:$B$2591,2,FALSE)</f>
        <v>Arthroscopies d'autres localisations, en ambulatoire</v>
      </c>
      <c r="C1148" s="22">
        <v>2516</v>
      </c>
      <c r="D1148" s="23">
        <v>2269116.9810000001</v>
      </c>
      <c r="E1148" s="22">
        <v>3099</v>
      </c>
      <c r="F1148" s="23">
        <v>2799355.9130000002</v>
      </c>
      <c r="G1148" s="22">
        <v>3236</v>
      </c>
      <c r="H1148" s="23">
        <v>2930656.8870000001</v>
      </c>
      <c r="I1148" s="116">
        <v>0.23367633160000001</v>
      </c>
      <c r="J1148" s="116">
        <v>0.23171701110000001</v>
      </c>
      <c r="K1148" s="116">
        <v>1.5907229E-3</v>
      </c>
      <c r="L1148" s="116">
        <v>4.6903994400000003E-2</v>
      </c>
      <c r="M1148" s="116">
        <v>4.4207809000000001E-2</v>
      </c>
      <c r="N1148" s="116">
        <v>2.5820391E-3</v>
      </c>
      <c r="O1148" s="24">
        <v>-4.9031889999999996E-3</v>
      </c>
      <c r="P1148" s="24">
        <v>7.9334783999999992E-3</v>
      </c>
      <c r="Q1148" s="24">
        <v>5.1496029999999996E-4</v>
      </c>
      <c r="R1148" s="24">
        <v>4.371175E-4</v>
      </c>
    </row>
    <row r="1149" spans="1:18" ht="22.5" x14ac:dyDescent="0.2">
      <c r="A1149" s="13" t="s">
        <v>1083</v>
      </c>
      <c r="B1149" s="11" t="str">
        <f>VLOOKUP(A1149,[2]Feuil1!$A$4:$B$2591,2,FALSE)</f>
        <v>Interventions non mineures sur les tissus mous, niveau 1</v>
      </c>
      <c r="C1149" s="22">
        <v>11156</v>
      </c>
      <c r="D1149" s="23">
        <v>11070749.919</v>
      </c>
      <c r="E1149" s="22">
        <v>10423</v>
      </c>
      <c r="F1149" s="23">
        <v>10294418.682</v>
      </c>
      <c r="G1149" s="22">
        <v>10435</v>
      </c>
      <c r="H1149" s="23">
        <v>10253348.641000001</v>
      </c>
      <c r="I1149" s="116">
        <v>-7.0124539E-2</v>
      </c>
      <c r="J1149" s="116">
        <v>-6.5704553999999998E-2</v>
      </c>
      <c r="K1149" s="116">
        <v>-4.730822E-3</v>
      </c>
      <c r="L1149" s="116">
        <v>-3.9895449999999997E-3</v>
      </c>
      <c r="M1149" s="116">
        <v>1.1513000000000001E-3</v>
      </c>
      <c r="N1149" s="116">
        <v>-5.1349330000000004E-3</v>
      </c>
      <c r="O1149" s="24">
        <v>-4.2947599999999998E-4</v>
      </c>
      <c r="P1149" s="24">
        <v>-2.4815369999999998E-3</v>
      </c>
      <c r="Q1149" s="24">
        <v>1.6605718000000001E-3</v>
      </c>
      <c r="R1149" s="24">
        <v>1.5293221999999999E-3</v>
      </c>
    </row>
    <row r="1150" spans="1:18" ht="22.5" x14ac:dyDescent="0.2">
      <c r="A1150" s="13" t="s">
        <v>1084</v>
      </c>
      <c r="B1150" s="11" t="str">
        <f>VLOOKUP(A1150,[2]Feuil1!$A$4:$B$2591,2,FALSE)</f>
        <v>Interventions non mineures sur les tissus mous, niveau 2</v>
      </c>
      <c r="C1150" s="22">
        <v>929</v>
      </c>
      <c r="D1150" s="23">
        <v>1645836.3706</v>
      </c>
      <c r="E1150" s="22">
        <v>902</v>
      </c>
      <c r="F1150" s="23">
        <v>1591802.0397999999</v>
      </c>
      <c r="G1150" s="22">
        <v>865</v>
      </c>
      <c r="H1150" s="23">
        <v>1530170.4103999999</v>
      </c>
      <c r="I1150" s="116">
        <v>-3.2830924999999997E-2</v>
      </c>
      <c r="J1150" s="116">
        <v>-2.9063509000000001E-2</v>
      </c>
      <c r="K1150" s="116">
        <v>-3.8801880000000001E-3</v>
      </c>
      <c r="L1150" s="116">
        <v>-3.871815E-2</v>
      </c>
      <c r="M1150" s="116">
        <v>-4.1019956000000003E-2</v>
      </c>
      <c r="N1150" s="116">
        <v>2.4002648999999999E-3</v>
      </c>
      <c r="O1150" s="24">
        <v>1.3242188999999999E-3</v>
      </c>
      <c r="P1150" s="24">
        <v>-3.7239109999999999E-3</v>
      </c>
      <c r="Q1150" s="24">
        <v>1.3765159999999999E-4</v>
      </c>
      <c r="R1150" s="24">
        <v>2.2823019999999999E-4</v>
      </c>
    </row>
    <row r="1151" spans="1:18" ht="22.5" x14ac:dyDescent="0.2">
      <c r="A1151" s="13" t="s">
        <v>1085</v>
      </c>
      <c r="B1151" s="11" t="str">
        <f>VLOOKUP(A1151,[2]Feuil1!$A$4:$B$2591,2,FALSE)</f>
        <v>Interventions non mineures sur les tissus mous, niveau 3</v>
      </c>
      <c r="C1151" s="22">
        <v>255</v>
      </c>
      <c r="D1151" s="23">
        <v>635237.42689999996</v>
      </c>
      <c r="E1151" s="22">
        <v>275</v>
      </c>
      <c r="F1151" s="23">
        <v>701862.45039999997</v>
      </c>
      <c r="G1151" s="22">
        <v>296</v>
      </c>
      <c r="H1151" s="23">
        <v>717663.61930000002</v>
      </c>
      <c r="I1151" s="116">
        <v>0.10488208139999999</v>
      </c>
      <c r="J1151" s="116">
        <v>7.8431372499999999E-2</v>
      </c>
      <c r="K1151" s="116">
        <v>2.4527020900000002E-2</v>
      </c>
      <c r="L1151" s="116">
        <v>2.2513198799999998E-2</v>
      </c>
      <c r="M1151" s="116">
        <v>7.6363636400000004E-2</v>
      </c>
      <c r="N1151" s="116">
        <v>-5.0029967000000002E-2</v>
      </c>
      <c r="O1151" s="24">
        <v>-7.5158400000000002E-4</v>
      </c>
      <c r="P1151" s="24">
        <v>9.5473949999999998E-4</v>
      </c>
      <c r="Q1151" s="24">
        <v>4.7103900000000001E-5</v>
      </c>
      <c r="R1151" s="24">
        <v>1.07042E-4</v>
      </c>
    </row>
    <row r="1152" spans="1:18" ht="22.5" x14ac:dyDescent="0.2">
      <c r="A1152" s="13" t="s">
        <v>1086</v>
      </c>
      <c r="B1152" s="11" t="str">
        <f>VLOOKUP(A1152,[2]Feuil1!$A$4:$B$2591,2,FALSE)</f>
        <v>Interventions non mineures sur les tissus mous, niveau 4</v>
      </c>
      <c r="C1152" s="22">
        <v>17</v>
      </c>
      <c r="D1152" s="23">
        <v>46507.7912</v>
      </c>
      <c r="E1152" s="22">
        <v>20</v>
      </c>
      <c r="F1152" s="23">
        <v>54546.502399999998</v>
      </c>
      <c r="G1152" s="22">
        <v>18</v>
      </c>
      <c r="H1152" s="23">
        <v>48497.571199999998</v>
      </c>
      <c r="I1152" s="116">
        <v>0.1728465488</v>
      </c>
      <c r="J1152" s="116">
        <v>0.1764705882</v>
      </c>
      <c r="K1152" s="116">
        <v>-3.0804339999999999E-3</v>
      </c>
      <c r="L1152" s="116">
        <v>-0.110894942</v>
      </c>
      <c r="M1152" s="116">
        <v>-0.1</v>
      </c>
      <c r="N1152" s="116">
        <v>-1.2105490999999999E-2</v>
      </c>
      <c r="O1152" s="24">
        <v>7.1579400000000001E-5</v>
      </c>
      <c r="P1152" s="24">
        <v>-3.6548899999999998E-4</v>
      </c>
      <c r="Q1152" s="24">
        <v>2.8644266999999999E-6</v>
      </c>
      <c r="R1152" s="24">
        <v>7.2335794000000003E-6</v>
      </c>
    </row>
    <row r="1153" spans="1:18" ht="22.5" x14ac:dyDescent="0.2">
      <c r="A1153" s="13" t="s">
        <v>1087</v>
      </c>
      <c r="B1153" s="11" t="str">
        <f>VLOOKUP(A1153,[2]Feuil1!$A$4:$B$2591,2,FALSE)</f>
        <v>Interventions non mineures sur les tissus mous, en ambulatoire</v>
      </c>
      <c r="C1153" s="22">
        <v>4780</v>
      </c>
      <c r="D1153" s="23">
        <v>3681630.7015</v>
      </c>
      <c r="E1153" s="22">
        <v>5379</v>
      </c>
      <c r="F1153" s="23">
        <v>4138942.0440000002</v>
      </c>
      <c r="G1153" s="22">
        <v>6002</v>
      </c>
      <c r="H1153" s="23">
        <v>4631322.88</v>
      </c>
      <c r="I1153" s="116">
        <v>0.124214344</v>
      </c>
      <c r="J1153" s="116">
        <v>0.12531380750000001</v>
      </c>
      <c r="K1153" s="116">
        <v>-9.7702800000000001E-4</v>
      </c>
      <c r="L1153" s="116">
        <v>0.1189629695</v>
      </c>
      <c r="M1153" s="116">
        <v>0.1158207845</v>
      </c>
      <c r="N1153" s="116">
        <v>2.8160301000000002E-3</v>
      </c>
      <c r="O1153" s="24">
        <v>-2.2296982999999999E-2</v>
      </c>
      <c r="P1153" s="24">
        <v>2.9750675899999999E-2</v>
      </c>
      <c r="Q1153" s="24">
        <v>9.5512720000000002E-4</v>
      </c>
      <c r="R1153" s="24">
        <v>6.9077769999999997E-4</v>
      </c>
    </row>
    <row r="1154" spans="1:18" ht="22.5" x14ac:dyDescent="0.2">
      <c r="A1154" s="13" t="s">
        <v>1088</v>
      </c>
      <c r="B1154" s="11" t="str">
        <f>VLOOKUP(A1154,[2]Feuil1!$A$4:$B$2591,2,FALSE)</f>
        <v>Interventions non mineures sur la main, niveau 1</v>
      </c>
      <c r="C1154" s="22">
        <v>6491</v>
      </c>
      <c r="D1154" s="23">
        <v>5320921.9482000005</v>
      </c>
      <c r="E1154" s="22">
        <v>6656</v>
      </c>
      <c r="F1154" s="23">
        <v>5439015.6582000004</v>
      </c>
      <c r="G1154" s="22">
        <v>6411</v>
      </c>
      <c r="H1154" s="23">
        <v>5244374.0542000001</v>
      </c>
      <c r="I1154" s="116">
        <v>2.2194219599999999E-2</v>
      </c>
      <c r="J1154" s="116">
        <v>2.5419812E-2</v>
      </c>
      <c r="K1154" s="116">
        <v>-3.1456309999999999E-3</v>
      </c>
      <c r="L1154" s="116">
        <v>-3.5786182E-2</v>
      </c>
      <c r="M1154" s="116">
        <v>-3.6808894000000002E-2</v>
      </c>
      <c r="N1154" s="116">
        <v>1.0617958E-3</v>
      </c>
      <c r="O1154" s="24">
        <v>8.7684763999999991E-3</v>
      </c>
      <c r="P1154" s="24">
        <v>-1.1760651E-2</v>
      </c>
      <c r="Q1154" s="24">
        <v>1.0202133E-3</v>
      </c>
      <c r="R1154" s="24">
        <v>7.8221639999999999E-4</v>
      </c>
    </row>
    <row r="1155" spans="1:18" ht="22.5" x14ac:dyDescent="0.2">
      <c r="A1155" s="13" t="s">
        <v>1089</v>
      </c>
      <c r="B1155" s="11" t="str">
        <f>VLOOKUP(A1155,[2]Feuil1!$A$4:$B$2591,2,FALSE)</f>
        <v>Interventions non mineures sur la main, niveau 2</v>
      </c>
      <c r="C1155" s="22">
        <v>171</v>
      </c>
      <c r="D1155" s="23">
        <v>276581.7965</v>
      </c>
      <c r="E1155" s="22">
        <v>160</v>
      </c>
      <c r="F1155" s="23">
        <v>257820.24710000001</v>
      </c>
      <c r="G1155" s="22">
        <v>179</v>
      </c>
      <c r="H1155" s="23">
        <v>294129.45750000002</v>
      </c>
      <c r="I1155" s="116">
        <v>-6.7833638000000002E-2</v>
      </c>
      <c r="J1155" s="116">
        <v>-6.4327485000000004E-2</v>
      </c>
      <c r="K1155" s="116">
        <v>-3.7472E-3</v>
      </c>
      <c r="L1155" s="116">
        <v>0.1408314933</v>
      </c>
      <c r="M1155" s="116">
        <v>0.11874999999999999</v>
      </c>
      <c r="N1155" s="116">
        <v>1.9737647600000002E-2</v>
      </c>
      <c r="O1155" s="24">
        <v>-6.80004E-4</v>
      </c>
      <c r="P1155" s="24">
        <v>2.1938780999999998E-3</v>
      </c>
      <c r="Q1155" s="24">
        <v>2.8485099999999999E-5</v>
      </c>
      <c r="R1155" s="24">
        <v>4.3870399999999999E-5</v>
      </c>
    </row>
    <row r="1156" spans="1:18" ht="22.5" x14ac:dyDescent="0.2">
      <c r="A1156" s="13" t="s">
        <v>1090</v>
      </c>
      <c r="B1156" s="11" t="str">
        <f>VLOOKUP(A1156,[2]Feuil1!$A$4:$B$2591,2,FALSE)</f>
        <v>Interventions non mineures sur la main, niveau 3</v>
      </c>
      <c r="C1156" s="22">
        <v>69</v>
      </c>
      <c r="D1156" s="23">
        <v>179724.8885</v>
      </c>
      <c r="E1156" s="22">
        <v>49</v>
      </c>
      <c r="F1156" s="23">
        <v>122064.2745</v>
      </c>
      <c r="G1156" s="22">
        <v>47</v>
      </c>
      <c r="H1156" s="23">
        <v>117426.5408</v>
      </c>
      <c r="I1156" s="116">
        <v>-0.32082709599999998</v>
      </c>
      <c r="J1156" s="116">
        <v>-0.28985507199999999</v>
      </c>
      <c r="K1156" s="116">
        <v>-4.3613665000000003E-2</v>
      </c>
      <c r="L1156" s="116">
        <v>-3.7994194000000002E-2</v>
      </c>
      <c r="M1156" s="116">
        <v>-4.0816326999999999E-2</v>
      </c>
      <c r="N1156" s="116">
        <v>2.9422235000000001E-3</v>
      </c>
      <c r="O1156" s="24">
        <v>7.1579400000000001E-5</v>
      </c>
      <c r="P1156" s="24">
        <v>-2.80222E-4</v>
      </c>
      <c r="Q1156" s="24">
        <v>7.4793362999999997E-6</v>
      </c>
      <c r="R1156" s="24">
        <v>1.75146E-5</v>
      </c>
    </row>
    <row r="1157" spans="1:18" ht="22.5" x14ac:dyDescent="0.2">
      <c r="A1157" s="13" t="s">
        <v>1091</v>
      </c>
      <c r="B1157" s="11" t="str">
        <f>VLOOKUP(A1157,[2]Feuil1!$A$4:$B$2591,2,FALSE)</f>
        <v>Interventions non mineures sur la main, niveau 4</v>
      </c>
      <c r="C1157" s="22">
        <v>18</v>
      </c>
      <c r="D1157" s="23">
        <v>49575.168799999999</v>
      </c>
      <c r="E1157" s="22">
        <v>17</v>
      </c>
      <c r="F1157" s="23">
        <v>47224.857600000003</v>
      </c>
      <c r="G1157" s="22">
        <v>16</v>
      </c>
      <c r="H1157" s="23">
        <v>45202.496800000001</v>
      </c>
      <c r="I1157" s="116">
        <v>-4.7409040999999999E-2</v>
      </c>
      <c r="J1157" s="116">
        <v>-5.5555555999999999E-2</v>
      </c>
      <c r="K1157" s="116">
        <v>8.6257215000000009E-3</v>
      </c>
      <c r="L1157" s="116">
        <v>-4.2824073999999997E-2</v>
      </c>
      <c r="M1157" s="116">
        <v>-5.8823528999999999E-2</v>
      </c>
      <c r="N1157" s="116">
        <v>1.6999421300000001E-2</v>
      </c>
      <c r="O1157" s="24">
        <v>3.5789700000000001E-5</v>
      </c>
      <c r="P1157" s="24">
        <v>-1.2219499999999999E-4</v>
      </c>
      <c r="Q1157" s="24">
        <v>2.5461571000000001E-6</v>
      </c>
      <c r="R1157" s="24">
        <v>6.7421076999999998E-6</v>
      </c>
    </row>
    <row r="1158" spans="1:18" ht="22.5" x14ac:dyDescent="0.2">
      <c r="A1158" s="13" t="s">
        <v>1092</v>
      </c>
      <c r="B1158" s="11" t="str">
        <f>VLOOKUP(A1158,[2]Feuil1!$A$4:$B$2591,2,FALSE)</f>
        <v>Interventions non mineures sur la main, en ambulatoire</v>
      </c>
      <c r="C1158" s="22">
        <v>10536</v>
      </c>
      <c r="D1158" s="23">
        <v>8617645.9979999997</v>
      </c>
      <c r="E1158" s="22">
        <v>10865</v>
      </c>
      <c r="F1158" s="23">
        <v>8888215.0500000007</v>
      </c>
      <c r="G1158" s="22">
        <v>12001</v>
      </c>
      <c r="H1158" s="23">
        <v>9828570.648</v>
      </c>
      <c r="I1158" s="116">
        <v>3.1397095200000003E-2</v>
      </c>
      <c r="J1158" s="116">
        <v>3.12262718E-2</v>
      </c>
      <c r="K1158" s="116">
        <v>1.6565070000000001E-4</v>
      </c>
      <c r="L1158" s="116">
        <v>0.105798025</v>
      </c>
      <c r="M1158" s="116">
        <v>0.1045559135</v>
      </c>
      <c r="N1158" s="116">
        <v>1.1245348E-3</v>
      </c>
      <c r="O1158" s="24">
        <v>-4.0657099000000002E-2</v>
      </c>
      <c r="P1158" s="24">
        <v>5.6818244400000002E-2</v>
      </c>
      <c r="Q1158" s="24">
        <v>1.9097769000000001E-3</v>
      </c>
      <c r="R1158" s="24">
        <v>1.4659651000000001E-3</v>
      </c>
    </row>
    <row r="1159" spans="1:18" x14ac:dyDescent="0.2">
      <c r="A1159" s="13" t="s">
        <v>1093</v>
      </c>
      <c r="B1159" s="11" t="str">
        <f>VLOOKUP(A1159,[2]Feuil1!$A$4:$B$2591,2,FALSE)</f>
        <v>Autres interventions sur la main, niveau 1</v>
      </c>
      <c r="C1159" s="22">
        <v>10974</v>
      </c>
      <c r="D1159" s="23">
        <v>6720341.5224000001</v>
      </c>
      <c r="E1159" s="22">
        <v>10134</v>
      </c>
      <c r="F1159" s="23">
        <v>6231709.4066000003</v>
      </c>
      <c r="G1159" s="22">
        <v>8973</v>
      </c>
      <c r="H1159" s="23">
        <v>5476747.7827000003</v>
      </c>
      <c r="I1159" s="116">
        <v>-7.2709416999999998E-2</v>
      </c>
      <c r="J1159" s="116">
        <v>-7.6544559999999998E-2</v>
      </c>
      <c r="K1159" s="116">
        <v>4.1530348000000002E-3</v>
      </c>
      <c r="L1159" s="116">
        <v>-0.1211484</v>
      </c>
      <c r="M1159" s="116">
        <v>-0.11456483100000001</v>
      </c>
      <c r="N1159" s="116">
        <v>-7.435405E-3</v>
      </c>
      <c r="O1159" s="24">
        <v>4.1551841399999997E-2</v>
      </c>
      <c r="P1159" s="24">
        <v>-4.5616353999999998E-2</v>
      </c>
      <c r="Q1159" s="24">
        <v>1.4279167E-3</v>
      </c>
      <c r="R1159" s="24">
        <v>8.1687579999999995E-4</v>
      </c>
    </row>
    <row r="1160" spans="1:18" x14ac:dyDescent="0.2">
      <c r="A1160" s="13" t="s">
        <v>1094</v>
      </c>
      <c r="B1160" s="11" t="str">
        <f>VLOOKUP(A1160,[2]Feuil1!$A$4:$B$2591,2,FALSE)</f>
        <v>Autres interventions sur la main, niveau 2</v>
      </c>
      <c r="C1160" s="22">
        <v>183</v>
      </c>
      <c r="D1160" s="23">
        <v>287827.87439999997</v>
      </c>
      <c r="E1160" s="22">
        <v>165</v>
      </c>
      <c r="F1160" s="23">
        <v>258519.97500000001</v>
      </c>
      <c r="G1160" s="22">
        <v>124</v>
      </c>
      <c r="H1160" s="23">
        <v>184670.96400000001</v>
      </c>
      <c r="I1160" s="116">
        <v>-0.101824396</v>
      </c>
      <c r="J1160" s="116">
        <v>-9.8360656000000005E-2</v>
      </c>
      <c r="K1160" s="116">
        <v>-3.8416029999999999E-3</v>
      </c>
      <c r="L1160" s="116">
        <v>-0.28566075400000002</v>
      </c>
      <c r="M1160" s="116">
        <v>-0.24848484800000001</v>
      </c>
      <c r="N1160" s="116">
        <v>-4.9467939000000002E-2</v>
      </c>
      <c r="O1160" s="24">
        <v>1.4673777E-3</v>
      </c>
      <c r="P1160" s="24">
        <v>-4.4621110000000004E-3</v>
      </c>
      <c r="Q1160" s="24">
        <v>1.9732700000000002E-5</v>
      </c>
      <c r="R1160" s="24">
        <v>2.75443E-5</v>
      </c>
    </row>
    <row r="1161" spans="1:18" x14ac:dyDescent="0.2">
      <c r="A1161" s="13" t="s">
        <v>1095</v>
      </c>
      <c r="B1161" s="11" t="str">
        <f>VLOOKUP(A1161,[2]Feuil1!$A$4:$B$2591,2,FALSE)</f>
        <v>Autres interventions sur la main, niveau 3</v>
      </c>
      <c r="C1161" s="22">
        <v>41</v>
      </c>
      <c r="D1161" s="23">
        <v>81216.799599999998</v>
      </c>
      <c r="E1161" s="22">
        <v>44</v>
      </c>
      <c r="F1161" s="23">
        <v>87479.252800000002</v>
      </c>
      <c r="G1161" s="22">
        <v>33</v>
      </c>
      <c r="H1161" s="23">
        <v>65199.746400000004</v>
      </c>
      <c r="I1161" s="116">
        <v>7.7107854899999995E-2</v>
      </c>
      <c r="J1161" s="116">
        <v>7.3170731700000005E-2</v>
      </c>
      <c r="K1161" s="116">
        <v>3.6686829999999998E-3</v>
      </c>
      <c r="L1161" s="116">
        <v>-0.25468331799999999</v>
      </c>
      <c r="M1161" s="116">
        <v>-0.25</v>
      </c>
      <c r="N1161" s="116">
        <v>-6.2444249999999996E-3</v>
      </c>
      <c r="O1161" s="24">
        <v>3.9368669999999999E-4</v>
      </c>
      <c r="P1161" s="24">
        <v>-1.3461739999999999E-3</v>
      </c>
      <c r="Q1161" s="24">
        <v>5.2514489000000002E-6</v>
      </c>
      <c r="R1161" s="24">
        <v>9.7247663000000006E-6</v>
      </c>
    </row>
    <row r="1162" spans="1:18" x14ac:dyDescent="0.2">
      <c r="A1162" s="13" t="s">
        <v>1096</v>
      </c>
      <c r="B1162" s="11" t="str">
        <f>VLOOKUP(A1162,[2]Feuil1!$A$4:$B$2591,2,FALSE)</f>
        <v>Autres interventions sur la main, niveau 4</v>
      </c>
      <c r="C1162" s="22" t="s">
        <v>3213</v>
      </c>
      <c r="D1162" s="23" t="s">
        <v>3213</v>
      </c>
      <c r="E1162" s="22">
        <v>5</v>
      </c>
      <c r="F1162" s="23">
        <v>12399.478999999999</v>
      </c>
      <c r="G1162" s="22">
        <v>5</v>
      </c>
      <c r="H1162" s="23">
        <v>12061.75</v>
      </c>
      <c r="I1162" s="116" t="s">
        <v>3213</v>
      </c>
      <c r="J1162" s="116" t="s">
        <v>3213</v>
      </c>
      <c r="K1162" s="116" t="s">
        <v>3213</v>
      </c>
      <c r="L1162" s="116">
        <v>-2.7237353999999998E-2</v>
      </c>
      <c r="M1162" s="116">
        <v>0</v>
      </c>
      <c r="N1162" s="116">
        <v>-2.7237353999999998E-2</v>
      </c>
      <c r="O1162" s="24">
        <v>0</v>
      </c>
      <c r="P1162" s="24">
        <v>-2.0406000000000001E-5</v>
      </c>
      <c r="Q1162" s="24">
        <v>7.9567407999999995E-7</v>
      </c>
      <c r="R1162" s="24">
        <v>1.7990515000000001E-6</v>
      </c>
    </row>
    <row r="1163" spans="1:18" ht="22.5" x14ac:dyDescent="0.2">
      <c r="A1163" s="13" t="s">
        <v>1097</v>
      </c>
      <c r="B1163" s="11" t="str">
        <f>VLOOKUP(A1163,[2]Feuil1!$A$4:$B$2591,2,FALSE)</f>
        <v>Autres interventions sur la main, en ambulatoire</v>
      </c>
      <c r="C1163" s="22">
        <v>69236</v>
      </c>
      <c r="D1163" s="23">
        <v>42104564.718000002</v>
      </c>
      <c r="E1163" s="22">
        <v>71764</v>
      </c>
      <c r="F1163" s="23">
        <v>43625007.531999998</v>
      </c>
      <c r="G1163" s="22">
        <v>76825</v>
      </c>
      <c r="H1163" s="23">
        <v>46725372.836000003</v>
      </c>
      <c r="I1163" s="116">
        <v>3.6111115899999997E-2</v>
      </c>
      <c r="J1163" s="116">
        <v>3.6512796799999997E-2</v>
      </c>
      <c r="K1163" s="116">
        <v>-3.8753099999999999E-4</v>
      </c>
      <c r="L1163" s="116">
        <v>7.1068533399999995E-2</v>
      </c>
      <c r="M1163" s="116">
        <v>7.0522824799999995E-2</v>
      </c>
      <c r="N1163" s="116">
        <v>5.097589E-4</v>
      </c>
      <c r="O1163" s="24">
        <v>-0.18113166999999999</v>
      </c>
      <c r="P1163" s="24">
        <v>0.18733053099999999</v>
      </c>
      <c r="Q1163" s="24">
        <v>1.22255322E-2</v>
      </c>
      <c r="R1163" s="24">
        <v>6.9692499000000002E-3</v>
      </c>
    </row>
    <row r="1164" spans="1:18" x14ac:dyDescent="0.2">
      <c r="A1164" s="13" t="s">
        <v>1098</v>
      </c>
      <c r="B1164" s="11" t="str">
        <f>VLOOKUP(A1164,[2]Feuil1!$A$4:$B$2591,2,FALSE)</f>
        <v>Ménisectomie sous arthroscopie, niveau 1</v>
      </c>
      <c r="C1164" s="22">
        <v>8949</v>
      </c>
      <c r="D1164" s="23">
        <v>5399986.3901000004</v>
      </c>
      <c r="E1164" s="22">
        <v>7382</v>
      </c>
      <c r="F1164" s="23">
        <v>4447461.2452999996</v>
      </c>
      <c r="G1164" s="22">
        <v>5852</v>
      </c>
      <c r="H1164" s="23">
        <v>3521271.5022</v>
      </c>
      <c r="I1164" s="116">
        <v>-0.17639399</v>
      </c>
      <c r="J1164" s="116">
        <v>-0.17510336400000001</v>
      </c>
      <c r="K1164" s="116">
        <v>-1.5645920000000001E-3</v>
      </c>
      <c r="L1164" s="116">
        <v>-0.20825133500000001</v>
      </c>
      <c r="M1164" s="116">
        <v>-0.207260905</v>
      </c>
      <c r="N1164" s="116">
        <v>-1.249378E-3</v>
      </c>
      <c r="O1164" s="24">
        <v>5.4758240600000001E-2</v>
      </c>
      <c r="P1164" s="24">
        <v>-5.5962313999999999E-2</v>
      </c>
      <c r="Q1164" s="24">
        <v>9.3125689999999997E-4</v>
      </c>
      <c r="R1164" s="24">
        <v>5.2520970000000003E-4</v>
      </c>
    </row>
    <row r="1165" spans="1:18" x14ac:dyDescent="0.2">
      <c r="A1165" s="13" t="s">
        <v>1099</v>
      </c>
      <c r="B1165" s="11" t="str">
        <f>VLOOKUP(A1165,[2]Feuil1!$A$4:$B$2591,2,FALSE)</f>
        <v>Ménisectomie sous arthroscopie, niveau 2</v>
      </c>
      <c r="C1165" s="22">
        <v>82</v>
      </c>
      <c r="D1165" s="23">
        <v>114655.7282</v>
      </c>
      <c r="E1165" s="22">
        <v>97</v>
      </c>
      <c r="F1165" s="23">
        <v>137666.8241</v>
      </c>
      <c r="G1165" s="22">
        <v>66</v>
      </c>
      <c r="H1165" s="23">
        <v>96626.585900000005</v>
      </c>
      <c r="I1165" s="116">
        <v>0.20069730720000001</v>
      </c>
      <c r="J1165" s="116">
        <v>0.18292682930000001</v>
      </c>
      <c r="K1165" s="116">
        <v>1.5022465800000001E-2</v>
      </c>
      <c r="L1165" s="116">
        <v>-0.298112769</v>
      </c>
      <c r="M1165" s="116">
        <v>-0.31958762899999998</v>
      </c>
      <c r="N1165" s="116">
        <v>3.1561535699999997E-2</v>
      </c>
      <c r="O1165" s="24">
        <v>1.1094806999999999E-3</v>
      </c>
      <c r="P1165" s="24">
        <v>-2.4797370000000001E-3</v>
      </c>
      <c r="Q1165" s="24">
        <v>1.0502900000000001E-5</v>
      </c>
      <c r="R1165" s="24">
        <v>1.4412200000000001E-5</v>
      </c>
    </row>
    <row r="1166" spans="1:18" x14ac:dyDescent="0.2">
      <c r="A1166" s="13" t="s">
        <v>1100</v>
      </c>
      <c r="B1166" s="11" t="str">
        <f>VLOOKUP(A1166,[2]Feuil1!$A$4:$B$2591,2,FALSE)</f>
        <v>Ménisectomie sous arthroscopie, niveau 3</v>
      </c>
      <c r="C1166" s="22">
        <v>15</v>
      </c>
      <c r="D1166" s="23">
        <v>27574.8174</v>
      </c>
      <c r="E1166" s="22">
        <v>8</v>
      </c>
      <c r="F1166" s="23">
        <v>15228.696</v>
      </c>
      <c r="G1166" s="22">
        <v>4</v>
      </c>
      <c r="H1166" s="23">
        <v>7251.76</v>
      </c>
      <c r="I1166" s="116">
        <v>-0.44773175500000001</v>
      </c>
      <c r="J1166" s="116">
        <v>-0.46666666699999998</v>
      </c>
      <c r="K1166" s="116">
        <v>3.5502958600000002E-2</v>
      </c>
      <c r="L1166" s="116">
        <v>-0.52380952400000003</v>
      </c>
      <c r="M1166" s="116">
        <v>-0.5</v>
      </c>
      <c r="N1166" s="116">
        <v>-4.7619047999999997E-2</v>
      </c>
      <c r="O1166" s="24">
        <v>1.431588E-4</v>
      </c>
      <c r="P1166" s="24">
        <v>-4.8198300000000001E-4</v>
      </c>
      <c r="Q1166" s="24">
        <v>6.3653925999999997E-7</v>
      </c>
      <c r="R1166" s="24">
        <v>1.0816249000000001E-6</v>
      </c>
    </row>
    <row r="1167" spans="1:18" x14ac:dyDescent="0.2">
      <c r="A1167" s="13" t="s">
        <v>1101</v>
      </c>
      <c r="B1167" s="11" t="str">
        <f>VLOOKUP(A1167,[2]Feuil1!$A$4:$B$2591,2,FALSE)</f>
        <v>Ménisectomie sous arthroscopie, niveau 4</v>
      </c>
      <c r="C1167" s="22">
        <v>1</v>
      </c>
      <c r="D1167" s="23">
        <v>2070.33</v>
      </c>
      <c r="E1167" s="22" t="s">
        <v>3213</v>
      </c>
      <c r="F1167" s="23" t="s">
        <v>3213</v>
      </c>
      <c r="G1167" s="22">
        <v>1</v>
      </c>
      <c r="H1167" s="23">
        <v>2070.33</v>
      </c>
      <c r="I1167" s="116" t="s">
        <v>3213</v>
      </c>
      <c r="J1167" s="116" t="s">
        <v>3213</v>
      </c>
      <c r="K1167" s="116" t="s">
        <v>3213</v>
      </c>
      <c r="L1167" s="116" t="s">
        <v>3213</v>
      </c>
      <c r="M1167" s="116" t="s">
        <v>3213</v>
      </c>
      <c r="N1167" s="116" t="s">
        <v>3213</v>
      </c>
      <c r="O1167" s="24" t="s">
        <v>3213</v>
      </c>
      <c r="P1167" s="24" t="s">
        <v>3213</v>
      </c>
      <c r="Q1167" s="24">
        <v>1.5913482000000001E-7</v>
      </c>
      <c r="R1167" s="24">
        <v>3.0879683E-7</v>
      </c>
    </row>
    <row r="1168" spans="1:18" ht="22.5" x14ac:dyDescent="0.2">
      <c r="A1168" s="13" t="s">
        <v>1102</v>
      </c>
      <c r="B1168" s="11" t="str">
        <f>VLOOKUP(A1168,[2]Feuil1!$A$4:$B$2591,2,FALSE)</f>
        <v>Ménisectomie sous arthroscopie, en ambulatoire</v>
      </c>
      <c r="C1168" s="22">
        <v>68631</v>
      </c>
      <c r="D1168" s="23">
        <v>41133875.928999998</v>
      </c>
      <c r="E1168" s="22">
        <v>69331</v>
      </c>
      <c r="F1168" s="23">
        <v>41560354.077</v>
      </c>
      <c r="G1168" s="22">
        <v>66607</v>
      </c>
      <c r="H1168" s="23">
        <v>39951149.175999999</v>
      </c>
      <c r="I1168" s="116">
        <v>1.0368051600000001E-2</v>
      </c>
      <c r="J1168" s="116">
        <v>1.0199472500000001E-2</v>
      </c>
      <c r="K1168" s="116">
        <v>1.6687700000000001E-4</v>
      </c>
      <c r="L1168" s="116">
        <v>-3.8719710999999997E-2</v>
      </c>
      <c r="M1168" s="116">
        <v>-3.9289784000000001E-2</v>
      </c>
      <c r="N1168" s="116">
        <v>5.9338679999999995E-4</v>
      </c>
      <c r="O1168" s="24">
        <v>9.7491142000000003E-2</v>
      </c>
      <c r="P1168" s="24">
        <v>-9.7231513000000006E-2</v>
      </c>
      <c r="Q1168" s="24">
        <v>1.0599492699999999E-2</v>
      </c>
      <c r="R1168" s="24">
        <v>5.9588512000000003E-3</v>
      </c>
    </row>
    <row r="1169" spans="1:18" ht="22.5" x14ac:dyDescent="0.2">
      <c r="A1169" s="13" t="s">
        <v>1103</v>
      </c>
      <c r="B1169" s="11" t="str">
        <f>VLOOKUP(A1169,[2]Feuil1!$A$4:$B$2591,2,FALSE)</f>
        <v>Autres interventions sur les tissus mous, niveau 1</v>
      </c>
      <c r="C1169" s="22">
        <v>6217</v>
      </c>
      <c r="D1169" s="23">
        <v>5281538.9905000003</v>
      </c>
      <c r="E1169" s="22">
        <v>5495</v>
      </c>
      <c r="F1169" s="23">
        <v>4668065.7571999999</v>
      </c>
      <c r="G1169" s="22">
        <v>5028</v>
      </c>
      <c r="H1169" s="23">
        <v>4267924.0367999999</v>
      </c>
      <c r="I1169" s="116">
        <v>-0.116154256</v>
      </c>
      <c r="J1169" s="116">
        <v>-0.116133183</v>
      </c>
      <c r="K1169" s="116">
        <v>-2.3842E-5</v>
      </c>
      <c r="L1169" s="116">
        <v>-8.5718954999999999E-2</v>
      </c>
      <c r="M1169" s="116">
        <v>-8.4986351000000002E-2</v>
      </c>
      <c r="N1169" s="116">
        <v>-8.0064800000000005E-4</v>
      </c>
      <c r="O1169" s="24">
        <v>1.67137898E-2</v>
      </c>
      <c r="P1169" s="24">
        <v>-2.4177396E-2</v>
      </c>
      <c r="Q1169" s="24">
        <v>8.0012989999999999E-4</v>
      </c>
      <c r="R1169" s="24">
        <v>6.3657549999999996E-4</v>
      </c>
    </row>
    <row r="1170" spans="1:18" ht="22.5" x14ac:dyDescent="0.2">
      <c r="A1170" s="13" t="s">
        <v>1104</v>
      </c>
      <c r="B1170" s="11" t="str">
        <f>VLOOKUP(A1170,[2]Feuil1!$A$4:$B$2591,2,FALSE)</f>
        <v>Autres interventions sur les tissus mous, niveau 2</v>
      </c>
      <c r="C1170" s="22">
        <v>339</v>
      </c>
      <c r="D1170" s="23">
        <v>633691.86060000001</v>
      </c>
      <c r="E1170" s="22">
        <v>288</v>
      </c>
      <c r="F1170" s="23">
        <v>541554.76839999994</v>
      </c>
      <c r="G1170" s="22">
        <v>263</v>
      </c>
      <c r="H1170" s="23">
        <v>492123.97009999998</v>
      </c>
      <c r="I1170" s="116">
        <v>-0.14539731</v>
      </c>
      <c r="J1170" s="116">
        <v>-0.15044247799999999</v>
      </c>
      <c r="K1170" s="116">
        <v>5.9385825000000001E-3</v>
      </c>
      <c r="L1170" s="116">
        <v>-9.1275713999999994E-2</v>
      </c>
      <c r="M1170" s="116">
        <v>-8.6805556000000006E-2</v>
      </c>
      <c r="N1170" s="116">
        <v>-4.8950790000000001E-3</v>
      </c>
      <c r="O1170" s="24">
        <v>8.9474249999999997E-4</v>
      </c>
      <c r="P1170" s="24">
        <v>-2.9867119999999999E-3</v>
      </c>
      <c r="Q1170" s="24">
        <v>4.18525E-5</v>
      </c>
      <c r="R1170" s="24">
        <v>7.3402E-5</v>
      </c>
    </row>
    <row r="1171" spans="1:18" ht="22.5" x14ac:dyDescent="0.2">
      <c r="A1171" s="13" t="s">
        <v>1105</v>
      </c>
      <c r="B1171" s="11" t="str">
        <f>VLOOKUP(A1171,[2]Feuil1!$A$4:$B$2591,2,FALSE)</f>
        <v>Autres interventions sur les tissus mous, niveau 3</v>
      </c>
      <c r="C1171" s="22">
        <v>212</v>
      </c>
      <c r="D1171" s="23">
        <v>541661.88650000002</v>
      </c>
      <c r="E1171" s="22">
        <v>198</v>
      </c>
      <c r="F1171" s="23">
        <v>502999.54109999997</v>
      </c>
      <c r="G1171" s="22">
        <v>204</v>
      </c>
      <c r="H1171" s="23">
        <v>527846.4338</v>
      </c>
      <c r="I1171" s="116">
        <v>-7.1377267999999994E-2</v>
      </c>
      <c r="J1171" s="116">
        <v>-6.6037736E-2</v>
      </c>
      <c r="K1171" s="116">
        <v>-5.7170739999999999E-3</v>
      </c>
      <c r="L1171" s="116">
        <v>4.9397446099999999E-2</v>
      </c>
      <c r="M1171" s="116">
        <v>3.0303030299999999E-2</v>
      </c>
      <c r="N1171" s="116">
        <v>1.8532815300000002E-2</v>
      </c>
      <c r="O1171" s="24">
        <v>-2.1473799999999999E-4</v>
      </c>
      <c r="P1171" s="24">
        <v>1.501301E-3</v>
      </c>
      <c r="Q1171" s="24">
        <v>3.2463499999999998E-5</v>
      </c>
      <c r="R1171" s="24">
        <v>7.8730099999999994E-5</v>
      </c>
    </row>
    <row r="1172" spans="1:18" ht="22.5" x14ac:dyDescent="0.2">
      <c r="A1172" s="13" t="s">
        <v>1106</v>
      </c>
      <c r="B1172" s="11" t="str">
        <f>VLOOKUP(A1172,[2]Feuil1!$A$4:$B$2591,2,FALSE)</f>
        <v>Autres interventions sur les tissus mous, niveau 4</v>
      </c>
      <c r="C1172" s="22">
        <v>27</v>
      </c>
      <c r="D1172" s="23">
        <v>77032.785600000003</v>
      </c>
      <c r="E1172" s="22">
        <v>31</v>
      </c>
      <c r="F1172" s="23">
        <v>87203.236799999999</v>
      </c>
      <c r="G1172" s="22">
        <v>28</v>
      </c>
      <c r="H1172" s="23">
        <v>79407.753599999996</v>
      </c>
      <c r="I1172" s="116">
        <v>0.1320275662</v>
      </c>
      <c r="J1172" s="116">
        <v>0.14814814809999999</v>
      </c>
      <c r="K1172" s="116">
        <v>-1.4040507000000001E-2</v>
      </c>
      <c r="L1172" s="116">
        <v>-8.9394425E-2</v>
      </c>
      <c r="M1172" s="116">
        <v>-9.6774193999999994E-2</v>
      </c>
      <c r="N1172" s="116">
        <v>8.1704581999999994E-3</v>
      </c>
      <c r="O1172" s="24">
        <v>1.073691E-4</v>
      </c>
      <c r="P1172" s="24">
        <v>-4.7101899999999998E-4</v>
      </c>
      <c r="Q1172" s="24">
        <v>4.4557747999999998E-6</v>
      </c>
      <c r="R1172" s="24">
        <v>1.18439E-5</v>
      </c>
    </row>
    <row r="1173" spans="1:18" ht="22.5" x14ac:dyDescent="0.2">
      <c r="A1173" s="13" t="s">
        <v>1107</v>
      </c>
      <c r="B1173" s="11" t="str">
        <f>VLOOKUP(A1173,[2]Feuil1!$A$4:$B$2591,2,FALSE)</f>
        <v>Autres interventions sur les tissus mous, en ambulatoire</v>
      </c>
      <c r="C1173" s="22">
        <v>24902</v>
      </c>
      <c r="D1173" s="23">
        <v>15908763.719000001</v>
      </c>
      <c r="E1173" s="22">
        <v>24946</v>
      </c>
      <c r="F1173" s="23">
        <v>15916556.4</v>
      </c>
      <c r="G1173" s="22">
        <v>25194</v>
      </c>
      <c r="H1173" s="23">
        <v>16087073.051000001</v>
      </c>
      <c r="I1173" s="116">
        <v>4.8983570000000001E-4</v>
      </c>
      <c r="J1173" s="116">
        <v>1.7669264E-3</v>
      </c>
      <c r="K1173" s="116">
        <v>-1.2748379999999999E-3</v>
      </c>
      <c r="L1173" s="116">
        <v>1.0713162199999999E-2</v>
      </c>
      <c r="M1173" s="116">
        <v>9.9414736000000004E-3</v>
      </c>
      <c r="N1173" s="116">
        <v>7.6409250000000002E-4</v>
      </c>
      <c r="O1173" s="24">
        <v>-8.8758459999999997E-3</v>
      </c>
      <c r="P1173" s="24">
        <v>1.03029713E-2</v>
      </c>
      <c r="Q1173" s="24">
        <v>4.0092425999999999E-3</v>
      </c>
      <c r="R1173" s="24">
        <v>2.3994422E-3</v>
      </c>
    </row>
    <row r="1174" spans="1:18" ht="22.5" x14ac:dyDescent="0.2">
      <c r="A1174" s="13" t="s">
        <v>1108</v>
      </c>
      <c r="B1174" s="11" t="str">
        <f>VLOOKUP(A1174,[2]Feuil1!$A$4:$B$2591,2,FALSE)</f>
        <v>Prothèses de hanche pour traumatismes récents, niveau 1</v>
      </c>
      <c r="C1174" s="22">
        <v>3649</v>
      </c>
      <c r="D1174" s="23">
        <v>13115905.801000001</v>
      </c>
      <c r="E1174" s="22">
        <v>3446</v>
      </c>
      <c r="F1174" s="23">
        <v>12355415.191</v>
      </c>
      <c r="G1174" s="22">
        <v>3336</v>
      </c>
      <c r="H1174" s="23">
        <v>11959222.785</v>
      </c>
      <c r="I1174" s="116">
        <v>-5.7982316999999998E-2</v>
      </c>
      <c r="J1174" s="116">
        <v>-5.5631680000000003E-2</v>
      </c>
      <c r="K1174" s="116">
        <v>-2.489111E-3</v>
      </c>
      <c r="L1174" s="116">
        <v>-3.2066296000000001E-2</v>
      </c>
      <c r="M1174" s="116">
        <v>-3.1921067999999997E-2</v>
      </c>
      <c r="N1174" s="116">
        <v>-1.5001700000000001E-4</v>
      </c>
      <c r="O1174" s="24">
        <v>3.9368670000000001E-3</v>
      </c>
      <c r="P1174" s="24">
        <v>-2.3938771000000001E-2</v>
      </c>
      <c r="Q1174" s="24">
        <v>5.3087369999999998E-4</v>
      </c>
      <c r="R1174" s="24">
        <v>1.7837592000000001E-3</v>
      </c>
    </row>
    <row r="1175" spans="1:18" ht="22.5" x14ac:dyDescent="0.2">
      <c r="A1175" s="13" t="s">
        <v>1109</v>
      </c>
      <c r="B1175" s="11" t="str">
        <f>VLOOKUP(A1175,[2]Feuil1!$A$4:$B$2591,2,FALSE)</f>
        <v>Prothèses de hanche pour traumatismes récents, niveau 2</v>
      </c>
      <c r="C1175" s="22">
        <v>3892</v>
      </c>
      <c r="D1175" s="23">
        <v>16104116.620999999</v>
      </c>
      <c r="E1175" s="22">
        <v>3726</v>
      </c>
      <c r="F1175" s="23">
        <v>15390746.782</v>
      </c>
      <c r="G1175" s="22">
        <v>3622</v>
      </c>
      <c r="H1175" s="23">
        <v>14962380.613</v>
      </c>
      <c r="I1175" s="116">
        <v>-4.4297359000000001E-2</v>
      </c>
      <c r="J1175" s="116">
        <v>-4.2651593000000002E-2</v>
      </c>
      <c r="K1175" s="116">
        <v>-1.7190879999999999E-3</v>
      </c>
      <c r="L1175" s="116">
        <v>-2.7832709000000001E-2</v>
      </c>
      <c r="M1175" s="116">
        <v>-2.7911970000000001E-2</v>
      </c>
      <c r="N1175" s="116">
        <v>8.1537299999999996E-5</v>
      </c>
      <c r="O1175" s="24">
        <v>3.7221288000000002E-3</v>
      </c>
      <c r="P1175" s="24">
        <v>-2.5882776E-2</v>
      </c>
      <c r="Q1175" s="24">
        <v>5.7638630000000001E-4</v>
      </c>
      <c r="R1175" s="24">
        <v>2.2316904999999999E-3</v>
      </c>
    </row>
    <row r="1176" spans="1:18" ht="22.5" x14ac:dyDescent="0.2">
      <c r="A1176" s="13" t="s">
        <v>1110</v>
      </c>
      <c r="B1176" s="11" t="str">
        <f>VLOOKUP(A1176,[2]Feuil1!$A$4:$B$2591,2,FALSE)</f>
        <v>Prothèses de hanche pour traumatismes récents, niveau 3</v>
      </c>
      <c r="C1176" s="22">
        <v>1581</v>
      </c>
      <c r="D1176" s="23">
        <v>7376866.9992000004</v>
      </c>
      <c r="E1176" s="22">
        <v>1551</v>
      </c>
      <c r="F1176" s="23">
        <v>7213011.1403000001</v>
      </c>
      <c r="G1176" s="22">
        <v>1735</v>
      </c>
      <c r="H1176" s="23">
        <v>8076897.2674000002</v>
      </c>
      <c r="I1176" s="116">
        <v>-2.2212121000000001E-2</v>
      </c>
      <c r="J1176" s="116">
        <v>-1.8975332000000001E-2</v>
      </c>
      <c r="K1176" s="116">
        <v>-3.299396E-3</v>
      </c>
      <c r="L1176" s="116">
        <v>0.11976775169999999</v>
      </c>
      <c r="M1176" s="116">
        <v>0.1186331399</v>
      </c>
      <c r="N1176" s="116">
        <v>1.0142841000000001E-3</v>
      </c>
      <c r="O1176" s="24">
        <v>-6.5853049999999996E-3</v>
      </c>
      <c r="P1176" s="24">
        <v>5.2197799599999997E-2</v>
      </c>
      <c r="Q1176" s="24">
        <v>2.7609889999999999E-4</v>
      </c>
      <c r="R1176" s="24">
        <v>1.204697E-3</v>
      </c>
    </row>
    <row r="1177" spans="1:18" ht="22.5" x14ac:dyDescent="0.2">
      <c r="A1177" s="13" t="s">
        <v>1111</v>
      </c>
      <c r="B1177" s="11" t="str">
        <f>VLOOKUP(A1177,[2]Feuil1!$A$4:$B$2591,2,FALSE)</f>
        <v>Prothèses de hanche pour traumatismes récents, niveau 4</v>
      </c>
      <c r="C1177" s="22">
        <v>445</v>
      </c>
      <c r="D1177" s="23">
        <v>2372801.9201000002</v>
      </c>
      <c r="E1177" s="22">
        <v>430</v>
      </c>
      <c r="F1177" s="23">
        <v>2301526.0287000001</v>
      </c>
      <c r="G1177" s="22">
        <v>428</v>
      </c>
      <c r="H1177" s="23">
        <v>2333993.3154000002</v>
      </c>
      <c r="I1177" s="116">
        <v>-3.0038703E-2</v>
      </c>
      <c r="J1177" s="116">
        <v>-3.3707864999999997E-2</v>
      </c>
      <c r="K1177" s="116">
        <v>3.7971565000000001E-3</v>
      </c>
      <c r="L1177" s="116">
        <v>1.41068518E-2</v>
      </c>
      <c r="M1177" s="116">
        <v>-4.6511629999999998E-3</v>
      </c>
      <c r="N1177" s="116">
        <v>1.8845668900000001E-2</v>
      </c>
      <c r="O1177" s="24">
        <v>7.1579400000000001E-5</v>
      </c>
      <c r="P1177" s="24">
        <v>1.9617411E-3</v>
      </c>
      <c r="Q1177" s="24">
        <v>6.8109700000000003E-5</v>
      </c>
      <c r="R1177" s="24">
        <v>3.4812310000000002E-4</v>
      </c>
    </row>
    <row r="1178" spans="1:18" ht="33.75" x14ac:dyDescent="0.2">
      <c r="A1178" s="13" t="s">
        <v>1112</v>
      </c>
      <c r="B1178" s="11" t="str">
        <f>VLOOKUP(A1178,[2]Feuil1!$A$4:$B$2591,2,FALSE)</f>
        <v>Prothèses de hanche pour des affections autres que des traumatismes récents, niveau 1</v>
      </c>
      <c r="C1178" s="22">
        <v>38561</v>
      </c>
      <c r="D1178" s="23">
        <v>117390797.17</v>
      </c>
      <c r="E1178" s="22">
        <v>38676</v>
      </c>
      <c r="F1178" s="23">
        <v>117813816.48999999</v>
      </c>
      <c r="G1178" s="22">
        <v>39256</v>
      </c>
      <c r="H1178" s="23">
        <v>119456330.02</v>
      </c>
      <c r="I1178" s="116">
        <v>3.6035135000000002E-3</v>
      </c>
      <c r="J1178" s="116">
        <v>2.9822878E-3</v>
      </c>
      <c r="K1178" s="116">
        <v>6.1937859999999995E-4</v>
      </c>
      <c r="L1178" s="116">
        <v>1.39416036E-2</v>
      </c>
      <c r="M1178" s="116">
        <v>1.4996380199999999E-2</v>
      </c>
      <c r="N1178" s="116">
        <v>-1.039192E-3</v>
      </c>
      <c r="O1178" s="24">
        <v>-2.0758025999999999E-2</v>
      </c>
      <c r="P1178" s="24">
        <v>9.9244089699999996E-2</v>
      </c>
      <c r="Q1178" s="24">
        <v>6.2469963E-3</v>
      </c>
      <c r="R1178" s="24">
        <v>1.7817322199999999E-2</v>
      </c>
    </row>
    <row r="1179" spans="1:18" ht="33.75" x14ac:dyDescent="0.2">
      <c r="A1179" s="13" t="s">
        <v>1113</v>
      </c>
      <c r="B1179" s="11" t="str">
        <f>VLOOKUP(A1179,[2]Feuil1!$A$4:$B$2591,2,FALSE)</f>
        <v>Prothèses de hanche pour des affections autres que des traumatismes récents, niveau 2</v>
      </c>
      <c r="C1179" s="22">
        <v>16998</v>
      </c>
      <c r="D1179" s="23">
        <v>58010777.811999999</v>
      </c>
      <c r="E1179" s="22">
        <v>17470</v>
      </c>
      <c r="F1179" s="23">
        <v>59561046.064000003</v>
      </c>
      <c r="G1179" s="22">
        <v>17466</v>
      </c>
      <c r="H1179" s="23">
        <v>59559702.593000002</v>
      </c>
      <c r="I1179" s="116">
        <v>2.6723797000000001E-2</v>
      </c>
      <c r="J1179" s="116">
        <v>2.7767972700000001E-2</v>
      </c>
      <c r="K1179" s="116">
        <v>-1.0159640000000001E-3</v>
      </c>
      <c r="L1179" s="116">
        <v>-2.2555999999999999E-5</v>
      </c>
      <c r="M1179" s="116">
        <v>-2.2896400000000001E-4</v>
      </c>
      <c r="N1179" s="116">
        <v>2.06455E-4</v>
      </c>
      <c r="O1179" s="24">
        <v>1.431588E-4</v>
      </c>
      <c r="P1179" s="24">
        <v>-8.1174999999999994E-5</v>
      </c>
      <c r="Q1179" s="24">
        <v>2.7794487000000001E-3</v>
      </c>
      <c r="R1179" s="24">
        <v>8.8835343000000008E-3</v>
      </c>
    </row>
    <row r="1180" spans="1:18" ht="33.75" x14ac:dyDescent="0.2">
      <c r="A1180" s="13" t="s">
        <v>1114</v>
      </c>
      <c r="B1180" s="11" t="str">
        <f>VLOOKUP(A1180,[2]Feuil1!$A$4:$B$2591,2,FALSE)</f>
        <v>Prothèses de hanche pour des affections autres que des traumatismes récents, niveau 3</v>
      </c>
      <c r="C1180" s="22">
        <v>5645</v>
      </c>
      <c r="D1180" s="23">
        <v>24373662.008000001</v>
      </c>
      <c r="E1180" s="22">
        <v>5932</v>
      </c>
      <c r="F1180" s="23">
        <v>25636534.039000001</v>
      </c>
      <c r="G1180" s="22">
        <v>5963</v>
      </c>
      <c r="H1180" s="23">
        <v>25737804.68</v>
      </c>
      <c r="I1180" s="116">
        <v>5.1812978699999998E-2</v>
      </c>
      <c r="J1180" s="116">
        <v>5.0841452600000003E-2</v>
      </c>
      <c r="K1180" s="116">
        <v>9.2452210000000003E-4</v>
      </c>
      <c r="L1180" s="116">
        <v>3.9502469999999996E-3</v>
      </c>
      <c r="M1180" s="116">
        <v>5.2258935000000003E-3</v>
      </c>
      <c r="N1180" s="116">
        <v>-1.2690150000000001E-3</v>
      </c>
      <c r="O1180" s="24">
        <v>-1.1094810000000001E-3</v>
      </c>
      <c r="P1180" s="24">
        <v>6.1189831000000002E-3</v>
      </c>
      <c r="Q1180" s="24">
        <v>9.489209E-4</v>
      </c>
      <c r="R1180" s="24">
        <v>3.8388820000000001E-3</v>
      </c>
    </row>
    <row r="1181" spans="1:18" ht="33.75" x14ac:dyDescent="0.2">
      <c r="A1181" s="13" t="s">
        <v>1115</v>
      </c>
      <c r="B1181" s="11" t="str">
        <f>VLOOKUP(A1181,[2]Feuil1!$A$4:$B$2591,2,FALSE)</f>
        <v>Prothèses de hanche pour des affections autres que des traumatismes récents, niveau 4</v>
      </c>
      <c r="C1181" s="22">
        <v>348</v>
      </c>
      <c r="D1181" s="23">
        <v>1892534.0536</v>
      </c>
      <c r="E1181" s="22">
        <v>320</v>
      </c>
      <c r="F1181" s="23">
        <v>1762907.0515000001</v>
      </c>
      <c r="G1181" s="22">
        <v>329</v>
      </c>
      <c r="H1181" s="23">
        <v>1806499.0534999999</v>
      </c>
      <c r="I1181" s="116">
        <v>-6.8493881000000006E-2</v>
      </c>
      <c r="J1181" s="116">
        <v>-8.045977E-2</v>
      </c>
      <c r="K1181" s="116">
        <v>1.30129045E-2</v>
      </c>
      <c r="L1181" s="116">
        <v>2.472734E-2</v>
      </c>
      <c r="M1181" s="116">
        <v>2.8125000000000001E-2</v>
      </c>
      <c r="N1181" s="116">
        <v>-3.3047150000000002E-3</v>
      </c>
      <c r="O1181" s="24">
        <v>-3.2210700000000002E-4</v>
      </c>
      <c r="P1181" s="24">
        <v>2.6339196E-3</v>
      </c>
      <c r="Q1181" s="24">
        <v>5.2355399999999997E-5</v>
      </c>
      <c r="R1181" s="24">
        <v>2.694455E-4</v>
      </c>
    </row>
    <row r="1182" spans="1:18" ht="33.75" x14ac:dyDescent="0.2">
      <c r="A1182" s="13" t="s">
        <v>1116</v>
      </c>
      <c r="B1182" s="11" t="str">
        <f>VLOOKUP(A1182,[2]Feuil1!$A$4:$B$2591,2,FALSE)</f>
        <v>Interventions sur la hanche et le fémur pour traumatismes récents, âge supérieur à 17 ans, niveau 1</v>
      </c>
      <c r="C1182" s="22">
        <v>4039</v>
      </c>
      <c r="D1182" s="23">
        <v>12545640.528999999</v>
      </c>
      <c r="E1182" s="22">
        <v>3768</v>
      </c>
      <c r="F1182" s="23">
        <v>11698580.776000001</v>
      </c>
      <c r="G1182" s="22">
        <v>3620</v>
      </c>
      <c r="H1182" s="23">
        <v>11186876.354</v>
      </c>
      <c r="I1182" s="116">
        <v>-6.7518254999999999E-2</v>
      </c>
      <c r="J1182" s="116">
        <v>-6.7095816000000003E-2</v>
      </c>
      <c r="K1182" s="116">
        <v>-4.5282100000000001E-4</v>
      </c>
      <c r="L1182" s="116">
        <v>-4.3740727E-2</v>
      </c>
      <c r="M1182" s="116">
        <v>-3.9278132E-2</v>
      </c>
      <c r="N1182" s="116">
        <v>-4.6450440000000001E-3</v>
      </c>
      <c r="O1182" s="24">
        <v>5.2968755999999997E-3</v>
      </c>
      <c r="P1182" s="24">
        <v>-3.0918246999999999E-2</v>
      </c>
      <c r="Q1182" s="24">
        <v>5.76068E-4</v>
      </c>
      <c r="R1182" s="24">
        <v>1.6685611000000001E-3</v>
      </c>
    </row>
    <row r="1183" spans="1:18" ht="33.75" x14ac:dyDescent="0.2">
      <c r="A1183" s="13" t="s">
        <v>1117</v>
      </c>
      <c r="B1183" s="11" t="str">
        <f>VLOOKUP(A1183,[2]Feuil1!$A$4:$B$2591,2,FALSE)</f>
        <v>Interventions sur la hanche et le fémur pour traumatismes récents, âge supérieur à 17 ans, niveau 2</v>
      </c>
      <c r="C1183" s="22">
        <v>3908</v>
      </c>
      <c r="D1183" s="23">
        <v>16811551.557</v>
      </c>
      <c r="E1183" s="22">
        <v>3843</v>
      </c>
      <c r="F1183" s="23">
        <v>16537162.809</v>
      </c>
      <c r="G1183" s="22">
        <v>3931</v>
      </c>
      <c r="H1183" s="23">
        <v>16923372.416000001</v>
      </c>
      <c r="I1183" s="116">
        <v>-1.6321440999999999E-2</v>
      </c>
      <c r="J1183" s="116">
        <v>-1.6632549E-2</v>
      </c>
      <c r="K1183" s="116">
        <v>3.1636959999999998E-4</v>
      </c>
      <c r="L1183" s="116">
        <v>2.3354042700000001E-2</v>
      </c>
      <c r="M1183" s="116">
        <v>2.2898776999999999E-2</v>
      </c>
      <c r="N1183" s="116">
        <v>4.4507409999999998E-4</v>
      </c>
      <c r="O1183" s="24">
        <v>-3.1494940000000001E-3</v>
      </c>
      <c r="P1183" s="24">
        <v>2.3335589100000002E-2</v>
      </c>
      <c r="Q1183" s="24">
        <v>6.2555900000000003E-4</v>
      </c>
      <c r="R1183" s="24">
        <v>2.5241792000000002E-3</v>
      </c>
    </row>
    <row r="1184" spans="1:18" ht="33.75" x14ac:dyDescent="0.2">
      <c r="A1184" s="13" t="s">
        <v>1118</v>
      </c>
      <c r="B1184" s="11" t="str">
        <f>VLOOKUP(A1184,[2]Feuil1!$A$4:$B$2591,2,FALSE)</f>
        <v>Interventions sur la hanche et le fémur pour traumatismes récents, âge supérieur à 17 ans, niveau 3</v>
      </c>
      <c r="C1184" s="22">
        <v>1559</v>
      </c>
      <c r="D1184" s="23">
        <v>8203162.7180000003</v>
      </c>
      <c r="E1184" s="22">
        <v>1638</v>
      </c>
      <c r="F1184" s="23">
        <v>8604252.1121999994</v>
      </c>
      <c r="G1184" s="22">
        <v>1897</v>
      </c>
      <c r="H1184" s="23">
        <v>9984399.9372000005</v>
      </c>
      <c r="I1184" s="116">
        <v>4.88944823E-2</v>
      </c>
      <c r="J1184" s="116">
        <v>5.0673508700000001E-2</v>
      </c>
      <c r="K1184" s="116">
        <v>-1.693225E-3</v>
      </c>
      <c r="L1184" s="116">
        <v>0.16040299690000001</v>
      </c>
      <c r="M1184" s="116">
        <v>0.1581196581</v>
      </c>
      <c r="N1184" s="116">
        <v>1.9715914000000001E-3</v>
      </c>
      <c r="O1184" s="24">
        <v>-9.2695320000000005E-3</v>
      </c>
      <c r="P1184" s="24">
        <v>8.3391407000000001E-2</v>
      </c>
      <c r="Q1184" s="24">
        <v>3.0187870000000002E-4</v>
      </c>
      <c r="R1184" s="24">
        <v>1.4892076E-3</v>
      </c>
    </row>
    <row r="1185" spans="1:18" ht="33.75" x14ac:dyDescent="0.2">
      <c r="A1185" s="13" t="s">
        <v>1119</v>
      </c>
      <c r="B1185" s="11" t="str">
        <f>VLOOKUP(A1185,[2]Feuil1!$A$4:$B$2591,2,FALSE)</f>
        <v>Interventions sur la hanche et le fémur pour traumatismes récents, âge supérieur à 17 ans, niveau 4</v>
      </c>
      <c r="C1185" s="22">
        <v>378</v>
      </c>
      <c r="D1185" s="23">
        <v>2408515.1129999999</v>
      </c>
      <c r="E1185" s="22">
        <v>437</v>
      </c>
      <c r="F1185" s="23">
        <v>2719586.4504999998</v>
      </c>
      <c r="G1185" s="22">
        <v>449</v>
      </c>
      <c r="H1185" s="23">
        <v>2811879.1455000001</v>
      </c>
      <c r="I1185" s="116">
        <v>0.12915482070000001</v>
      </c>
      <c r="J1185" s="116">
        <v>0.1560846561</v>
      </c>
      <c r="K1185" s="116">
        <v>-2.3293999999999999E-2</v>
      </c>
      <c r="L1185" s="116">
        <v>3.3936297599999998E-2</v>
      </c>
      <c r="M1185" s="116">
        <v>2.7459954200000001E-2</v>
      </c>
      <c r="N1185" s="116">
        <v>6.3032562000000002E-3</v>
      </c>
      <c r="O1185" s="24">
        <v>-4.2947599999999998E-4</v>
      </c>
      <c r="P1185" s="24">
        <v>5.5765169E-3</v>
      </c>
      <c r="Q1185" s="24">
        <v>7.1451499999999999E-5</v>
      </c>
      <c r="R1185" s="24">
        <v>4.1940139999999999E-4</v>
      </c>
    </row>
    <row r="1186" spans="1:18" ht="33.75" x14ac:dyDescent="0.2">
      <c r="A1186" s="13" t="s">
        <v>1120</v>
      </c>
      <c r="B1186" s="11" t="str">
        <f>VLOOKUP(A1186,[2]Feuil1!$A$4:$B$2591,2,FALSE)</f>
        <v>Interventions sur la hanche et le fémur sauf traumatismes récents, âge supérieur à 17 ans, niveau 1</v>
      </c>
      <c r="C1186" s="22">
        <v>1494</v>
      </c>
      <c r="D1186" s="23">
        <v>3320962.0661999998</v>
      </c>
      <c r="E1186" s="22">
        <v>1522</v>
      </c>
      <c r="F1186" s="23">
        <v>3338936.2911999999</v>
      </c>
      <c r="G1186" s="22">
        <v>1551</v>
      </c>
      <c r="H1186" s="23">
        <v>3382560.8809000002</v>
      </c>
      <c r="I1186" s="116">
        <v>5.4123547999999997E-3</v>
      </c>
      <c r="J1186" s="116">
        <v>1.87416332E-2</v>
      </c>
      <c r="K1186" s="116">
        <v>-1.3084062E-2</v>
      </c>
      <c r="L1186" s="116">
        <v>1.30654154E-2</v>
      </c>
      <c r="M1186" s="116">
        <v>1.9053876500000001E-2</v>
      </c>
      <c r="N1186" s="116">
        <v>-5.8764910000000002E-3</v>
      </c>
      <c r="O1186" s="24">
        <v>-1.0379009999999999E-3</v>
      </c>
      <c r="P1186" s="24">
        <v>2.6358886000000001E-3</v>
      </c>
      <c r="Q1186" s="24">
        <v>2.4681809999999997E-4</v>
      </c>
      <c r="R1186" s="24">
        <v>5.0452060000000004E-4</v>
      </c>
    </row>
    <row r="1187" spans="1:18" ht="33.75" x14ac:dyDescent="0.2">
      <c r="A1187" s="13" t="s">
        <v>1121</v>
      </c>
      <c r="B1187" s="11" t="str">
        <f>VLOOKUP(A1187,[2]Feuil1!$A$4:$B$2591,2,FALSE)</f>
        <v>Interventions sur la hanche et le fémur sauf traumatismes récents, âge supérieur à 17 ans, niveau 2</v>
      </c>
      <c r="C1187" s="22">
        <v>694</v>
      </c>
      <c r="D1187" s="23">
        <v>2659051.2363999998</v>
      </c>
      <c r="E1187" s="22">
        <v>683</v>
      </c>
      <c r="F1187" s="23">
        <v>2605649.2743000002</v>
      </c>
      <c r="G1187" s="22">
        <v>629</v>
      </c>
      <c r="H1187" s="23">
        <v>2409807.1003999999</v>
      </c>
      <c r="I1187" s="116">
        <v>-2.0083088999999998E-2</v>
      </c>
      <c r="J1187" s="116">
        <v>-1.5850144E-2</v>
      </c>
      <c r="K1187" s="116">
        <v>-4.3011179999999996E-3</v>
      </c>
      <c r="L1187" s="116">
        <v>-7.5160604000000006E-2</v>
      </c>
      <c r="M1187" s="116">
        <v>-7.9062958000000003E-2</v>
      </c>
      <c r="N1187" s="116">
        <v>4.2373725000000003E-3</v>
      </c>
      <c r="O1187" s="24">
        <v>1.9326438E-3</v>
      </c>
      <c r="P1187" s="24">
        <v>-1.1833191999999999E-2</v>
      </c>
      <c r="Q1187" s="24">
        <v>1.000958E-4</v>
      </c>
      <c r="R1187" s="24">
        <v>3.5943100000000001E-4</v>
      </c>
    </row>
    <row r="1188" spans="1:18" ht="33.75" x14ac:dyDescent="0.2">
      <c r="A1188" s="13" t="s">
        <v>1122</v>
      </c>
      <c r="B1188" s="11" t="str">
        <f>VLOOKUP(A1188,[2]Feuil1!$A$4:$B$2591,2,FALSE)</f>
        <v>Interventions sur la hanche et le fémur sauf traumatismes récents, âge supérieur à 17 ans, niveau 3</v>
      </c>
      <c r="C1188" s="22">
        <v>187</v>
      </c>
      <c r="D1188" s="23">
        <v>978414.47710000002</v>
      </c>
      <c r="E1188" s="22">
        <v>190</v>
      </c>
      <c r="F1188" s="23">
        <v>996449.3996</v>
      </c>
      <c r="G1188" s="22">
        <v>154</v>
      </c>
      <c r="H1188" s="23">
        <v>797313.61170000001</v>
      </c>
      <c r="I1188" s="116">
        <v>1.84328042E-2</v>
      </c>
      <c r="J1188" s="116">
        <v>1.6042780699999998E-2</v>
      </c>
      <c r="K1188" s="116">
        <v>2.3522863E-3</v>
      </c>
      <c r="L1188" s="116">
        <v>-0.199845359</v>
      </c>
      <c r="M1188" s="116">
        <v>-0.189473684</v>
      </c>
      <c r="N1188" s="116">
        <v>-1.2796221999999999E-2</v>
      </c>
      <c r="O1188" s="24">
        <v>1.2884292000000001E-3</v>
      </c>
      <c r="P1188" s="24">
        <v>-1.2032199E-2</v>
      </c>
      <c r="Q1188" s="24">
        <v>2.4506800000000001E-5</v>
      </c>
      <c r="R1188" s="24">
        <v>1.189221E-4</v>
      </c>
    </row>
    <row r="1189" spans="1:18" ht="33.75" x14ac:dyDescent="0.2">
      <c r="A1189" s="13" t="s">
        <v>1123</v>
      </c>
      <c r="B1189" s="11" t="str">
        <f>VLOOKUP(A1189,[2]Feuil1!$A$4:$B$2591,2,FALSE)</f>
        <v>Interventions sur la hanche et le fémur sauf traumatismes récents, âge supérieur à 17 ans, niveau 4</v>
      </c>
      <c r="C1189" s="22">
        <v>62</v>
      </c>
      <c r="D1189" s="23">
        <v>381479.02490000002</v>
      </c>
      <c r="E1189" s="22">
        <v>52</v>
      </c>
      <c r="F1189" s="23">
        <v>351865.32260000001</v>
      </c>
      <c r="G1189" s="22">
        <v>48</v>
      </c>
      <c r="H1189" s="23">
        <v>291142.26329999999</v>
      </c>
      <c r="I1189" s="116">
        <v>-7.7628652000000006E-2</v>
      </c>
      <c r="J1189" s="116">
        <v>-0.16129032300000001</v>
      </c>
      <c r="K1189" s="116">
        <v>9.9750453899999994E-2</v>
      </c>
      <c r="L1189" s="116">
        <v>-0.17257471899999999</v>
      </c>
      <c r="M1189" s="116">
        <v>-7.6923077000000006E-2</v>
      </c>
      <c r="N1189" s="116">
        <v>-0.103622613</v>
      </c>
      <c r="O1189" s="24">
        <v>1.431588E-4</v>
      </c>
      <c r="P1189" s="24">
        <v>-3.669014E-3</v>
      </c>
      <c r="Q1189" s="24">
        <v>7.6384712000000004E-6</v>
      </c>
      <c r="R1189" s="24">
        <v>4.3424899999999998E-5</v>
      </c>
    </row>
    <row r="1190" spans="1:18" ht="33.75" x14ac:dyDescent="0.2">
      <c r="A1190" s="13" t="s">
        <v>1124</v>
      </c>
      <c r="B1190" s="11" t="str">
        <f>VLOOKUP(A1190,[2]Feuil1!$A$4:$B$2591,2,FALSE)</f>
        <v>Interventions majeures sur le rachis pour fractures, cyphoses et scolioses, niveau 1</v>
      </c>
      <c r="C1190" s="22">
        <v>1222</v>
      </c>
      <c r="D1190" s="23">
        <v>5286425.6310000001</v>
      </c>
      <c r="E1190" s="22">
        <v>1478</v>
      </c>
      <c r="F1190" s="23">
        <v>6359696.2704999996</v>
      </c>
      <c r="G1190" s="22">
        <v>1596</v>
      </c>
      <c r="H1190" s="23">
        <v>6844869.4415999996</v>
      </c>
      <c r="I1190" s="116">
        <v>0.20302387929999999</v>
      </c>
      <c r="J1190" s="116">
        <v>0.20949263500000001</v>
      </c>
      <c r="K1190" s="116">
        <v>-5.348322E-3</v>
      </c>
      <c r="L1190" s="116">
        <v>7.6288733100000006E-2</v>
      </c>
      <c r="M1190" s="116">
        <v>7.9837618400000004E-2</v>
      </c>
      <c r="N1190" s="116">
        <v>-3.286499E-3</v>
      </c>
      <c r="O1190" s="24">
        <v>-4.223185E-3</v>
      </c>
      <c r="P1190" s="24">
        <v>2.93151738E-2</v>
      </c>
      <c r="Q1190" s="24">
        <v>2.539792E-4</v>
      </c>
      <c r="R1190" s="24">
        <v>1.0209358E-3</v>
      </c>
    </row>
    <row r="1191" spans="1:18" ht="33.75" x14ac:dyDescent="0.2">
      <c r="A1191" s="13" t="s">
        <v>1125</v>
      </c>
      <c r="B1191" s="11" t="str">
        <f>VLOOKUP(A1191,[2]Feuil1!$A$4:$B$2591,2,FALSE)</f>
        <v>Interventions majeures sur le rachis pour fractures, cyphoses et scolioses, niveau 2</v>
      </c>
      <c r="C1191" s="22">
        <v>992</v>
      </c>
      <c r="D1191" s="23">
        <v>7576386.3108999999</v>
      </c>
      <c r="E1191" s="22">
        <v>1073</v>
      </c>
      <c r="F1191" s="23">
        <v>8197876.5352999996</v>
      </c>
      <c r="G1191" s="22">
        <v>1336</v>
      </c>
      <c r="H1191" s="23">
        <v>10156368.449999999</v>
      </c>
      <c r="I1191" s="116">
        <v>8.2029901700000005E-2</v>
      </c>
      <c r="J1191" s="116">
        <v>8.1653225800000007E-2</v>
      </c>
      <c r="K1191" s="116">
        <v>3.4824090000000002E-4</v>
      </c>
      <c r="L1191" s="116">
        <v>0.23890234339999999</v>
      </c>
      <c r="M1191" s="116">
        <v>0.24510717609999999</v>
      </c>
      <c r="N1191" s="116">
        <v>-4.9833719999999998E-3</v>
      </c>
      <c r="O1191" s="24">
        <v>-9.4126910000000008E-3</v>
      </c>
      <c r="P1191" s="24">
        <v>0.1183361619</v>
      </c>
      <c r="Q1191" s="24">
        <v>2.1260410000000001E-4</v>
      </c>
      <c r="R1191" s="24">
        <v>1.5148573E-3</v>
      </c>
    </row>
    <row r="1192" spans="1:18" ht="33.75" x14ac:dyDescent="0.2">
      <c r="A1192" s="13" t="s">
        <v>1126</v>
      </c>
      <c r="B1192" s="11" t="str">
        <f>VLOOKUP(A1192,[2]Feuil1!$A$4:$B$2591,2,FALSE)</f>
        <v>Interventions majeures sur le rachis pour fractures, cyphoses et scolioses, niveau 3</v>
      </c>
      <c r="C1192" s="22">
        <v>217</v>
      </c>
      <c r="D1192" s="23">
        <v>2317531.1162999999</v>
      </c>
      <c r="E1192" s="22">
        <v>235</v>
      </c>
      <c r="F1192" s="23">
        <v>2574542.2453000001</v>
      </c>
      <c r="G1192" s="22">
        <v>363</v>
      </c>
      <c r="H1192" s="23">
        <v>3981359.5088999998</v>
      </c>
      <c r="I1192" s="116">
        <v>0.1108986745</v>
      </c>
      <c r="J1192" s="116">
        <v>8.2949308799999996E-2</v>
      </c>
      <c r="K1192" s="116">
        <v>2.58085633E-2</v>
      </c>
      <c r="L1192" s="116">
        <v>0.54643394030000003</v>
      </c>
      <c r="M1192" s="116">
        <v>0.54468085109999997</v>
      </c>
      <c r="N1192" s="116">
        <v>1.13492E-3</v>
      </c>
      <c r="O1192" s="24">
        <v>-4.5810820000000002E-3</v>
      </c>
      <c r="P1192" s="24">
        <v>8.5002830099999996E-2</v>
      </c>
      <c r="Q1192" s="24">
        <v>5.7765900000000002E-5</v>
      </c>
      <c r="R1192" s="24">
        <v>5.9383350000000005E-4</v>
      </c>
    </row>
    <row r="1193" spans="1:18" ht="33.75" x14ac:dyDescent="0.2">
      <c r="A1193" s="13" t="s">
        <v>1127</v>
      </c>
      <c r="B1193" s="11" t="str">
        <f>VLOOKUP(A1193,[2]Feuil1!$A$4:$B$2591,2,FALSE)</f>
        <v>Interventions majeures sur le rachis pour fractures, cyphoses et scolioses, niveau 4</v>
      </c>
      <c r="C1193" s="22">
        <v>56</v>
      </c>
      <c r="D1193" s="23">
        <v>778159.35959999997</v>
      </c>
      <c r="E1193" s="22">
        <v>55</v>
      </c>
      <c r="F1193" s="23">
        <v>763364.92969999998</v>
      </c>
      <c r="G1193" s="22">
        <v>54</v>
      </c>
      <c r="H1193" s="23">
        <v>758110.83310000005</v>
      </c>
      <c r="I1193" s="116">
        <v>-1.9012082E-2</v>
      </c>
      <c r="J1193" s="116">
        <v>-1.7857142999999999E-2</v>
      </c>
      <c r="K1193" s="116">
        <v>-1.1759380000000001E-3</v>
      </c>
      <c r="L1193" s="116">
        <v>-6.882811E-3</v>
      </c>
      <c r="M1193" s="116">
        <v>-1.8181817999999999E-2</v>
      </c>
      <c r="N1193" s="116">
        <v>1.1508248E-2</v>
      </c>
      <c r="O1193" s="24">
        <v>3.5789700000000001E-5</v>
      </c>
      <c r="P1193" s="24">
        <v>-3.1746299999999998E-4</v>
      </c>
      <c r="Q1193" s="24">
        <v>8.5932800999999998E-6</v>
      </c>
      <c r="R1193" s="24">
        <v>1.130748E-4</v>
      </c>
    </row>
    <row r="1194" spans="1:18" ht="22.5" x14ac:dyDescent="0.2">
      <c r="A1194" s="13" t="s">
        <v>1128</v>
      </c>
      <c r="B1194" s="11" t="str">
        <f>VLOOKUP(A1194,[2]Feuil1!$A$4:$B$2591,2,FALSE)</f>
        <v>Autres interventions majeures sur le rachis, niveau 1</v>
      </c>
      <c r="C1194" s="22">
        <v>8992</v>
      </c>
      <c r="D1194" s="23">
        <v>26000022.589000002</v>
      </c>
      <c r="E1194" s="22">
        <v>10049</v>
      </c>
      <c r="F1194" s="23">
        <v>28995340.688999999</v>
      </c>
      <c r="G1194" s="22">
        <v>10557</v>
      </c>
      <c r="H1194" s="23">
        <v>30316316.331</v>
      </c>
      <c r="I1194" s="116">
        <v>0.11520444220000001</v>
      </c>
      <c r="J1194" s="116">
        <v>0.1175489324</v>
      </c>
      <c r="K1194" s="116">
        <v>-2.0978860000000002E-3</v>
      </c>
      <c r="L1194" s="116">
        <v>4.5558203899999997E-2</v>
      </c>
      <c r="M1194" s="116">
        <v>5.0552293800000002E-2</v>
      </c>
      <c r="N1194" s="116">
        <v>-4.7537760000000004E-3</v>
      </c>
      <c r="O1194" s="24">
        <v>-1.8181167000000002E-2</v>
      </c>
      <c r="P1194" s="24">
        <v>7.9816100500000001E-2</v>
      </c>
      <c r="Q1194" s="24">
        <v>1.6799863E-3</v>
      </c>
      <c r="R1194" s="24">
        <v>4.5217827999999996E-3</v>
      </c>
    </row>
    <row r="1195" spans="1:18" ht="22.5" x14ac:dyDescent="0.2">
      <c r="A1195" s="13" t="s">
        <v>1129</v>
      </c>
      <c r="B1195" s="11" t="str">
        <f>VLOOKUP(A1195,[2]Feuil1!$A$4:$B$2591,2,FALSE)</f>
        <v>Autres interventions majeures sur le rachis, niveau 2</v>
      </c>
      <c r="C1195" s="22">
        <v>4435</v>
      </c>
      <c r="D1195" s="23">
        <v>17146803.041000001</v>
      </c>
      <c r="E1195" s="22">
        <v>4870</v>
      </c>
      <c r="F1195" s="23">
        <v>18770438.162999999</v>
      </c>
      <c r="G1195" s="22">
        <v>5232</v>
      </c>
      <c r="H1195" s="23">
        <v>20155598.214000002</v>
      </c>
      <c r="I1195" s="116">
        <v>9.4690253200000005E-2</v>
      </c>
      <c r="J1195" s="116">
        <v>9.8083427299999998E-2</v>
      </c>
      <c r="K1195" s="116">
        <v>-3.0900879999999999E-3</v>
      </c>
      <c r="L1195" s="116">
        <v>7.3794763799999996E-2</v>
      </c>
      <c r="M1195" s="116">
        <v>7.4332648900000006E-2</v>
      </c>
      <c r="N1195" s="116">
        <v>-5.0066900000000003E-4</v>
      </c>
      <c r="O1195" s="24">
        <v>-1.2955871000000001E-2</v>
      </c>
      <c r="P1195" s="24">
        <v>8.3694256199999997E-2</v>
      </c>
      <c r="Q1195" s="24">
        <v>8.3259339999999999E-4</v>
      </c>
      <c r="R1195" s="24">
        <v>3.0062766999999998E-3</v>
      </c>
    </row>
    <row r="1196" spans="1:18" ht="22.5" x14ac:dyDescent="0.2">
      <c r="A1196" s="13" t="s">
        <v>1130</v>
      </c>
      <c r="B1196" s="11" t="str">
        <f>VLOOKUP(A1196,[2]Feuil1!$A$4:$B$2591,2,FALSE)</f>
        <v>Autres interventions majeures sur le rachis, niveau 3</v>
      </c>
      <c r="C1196" s="22">
        <v>548</v>
      </c>
      <c r="D1196" s="23">
        <v>2594092.34</v>
      </c>
      <c r="E1196" s="22">
        <v>619</v>
      </c>
      <c r="F1196" s="23">
        <v>2947339.1224000002</v>
      </c>
      <c r="G1196" s="22">
        <v>666</v>
      </c>
      <c r="H1196" s="23">
        <v>3160695.608</v>
      </c>
      <c r="I1196" s="116">
        <v>0.13617355749999999</v>
      </c>
      <c r="J1196" s="116">
        <v>0.1295620438</v>
      </c>
      <c r="K1196" s="116">
        <v>5.8531655999999998E-3</v>
      </c>
      <c r="L1196" s="116">
        <v>7.2389527199999998E-2</v>
      </c>
      <c r="M1196" s="116">
        <v>7.5928917600000007E-2</v>
      </c>
      <c r="N1196" s="116">
        <v>-3.2896140000000002E-3</v>
      </c>
      <c r="O1196" s="24">
        <v>-1.682116E-3</v>
      </c>
      <c r="P1196" s="24">
        <v>1.2891443400000001E-2</v>
      </c>
      <c r="Q1196" s="24">
        <v>1.0598380000000001E-4</v>
      </c>
      <c r="R1196" s="24">
        <v>4.7142860000000001E-4</v>
      </c>
    </row>
    <row r="1197" spans="1:18" ht="22.5" x14ac:dyDescent="0.2">
      <c r="A1197" s="13" t="s">
        <v>1131</v>
      </c>
      <c r="B1197" s="11" t="str">
        <f>VLOOKUP(A1197,[2]Feuil1!$A$4:$B$2591,2,FALSE)</f>
        <v>Autres interventions majeures sur le rachis, niveau 4</v>
      </c>
      <c r="C1197" s="22">
        <v>78</v>
      </c>
      <c r="D1197" s="23">
        <v>478775.86200000002</v>
      </c>
      <c r="E1197" s="22">
        <v>105</v>
      </c>
      <c r="F1197" s="23">
        <v>634039.6851</v>
      </c>
      <c r="G1197" s="22">
        <v>84</v>
      </c>
      <c r="H1197" s="23">
        <v>514973.86550000001</v>
      </c>
      <c r="I1197" s="116">
        <v>0.32429333939999999</v>
      </c>
      <c r="J1197" s="116">
        <v>0.3461538462</v>
      </c>
      <c r="K1197" s="116">
        <v>-1.6239234000000002E-2</v>
      </c>
      <c r="L1197" s="116">
        <v>-0.18778922300000001</v>
      </c>
      <c r="M1197" s="116">
        <v>-0.2</v>
      </c>
      <c r="N1197" s="116">
        <v>1.52634717E-2</v>
      </c>
      <c r="O1197" s="24">
        <v>7.5158370000000003E-4</v>
      </c>
      <c r="P1197" s="24">
        <v>-7.1942050000000004E-3</v>
      </c>
      <c r="Q1197" s="24">
        <v>1.33673E-5</v>
      </c>
      <c r="R1197" s="24">
        <v>7.6810099999999998E-5</v>
      </c>
    </row>
    <row r="1198" spans="1:18" ht="22.5" x14ac:dyDescent="0.2">
      <c r="A1198" s="13" t="s">
        <v>1132</v>
      </c>
      <c r="B1198" s="11" t="str">
        <f>VLOOKUP(A1198,[2]Feuil1!$A$4:$B$2591,2,FALSE)</f>
        <v>Interventions sur le genou pour traumatismes, niveau 1</v>
      </c>
      <c r="C1198" s="22">
        <v>2799</v>
      </c>
      <c r="D1198" s="23">
        <v>5214065.0284000002</v>
      </c>
      <c r="E1198" s="22">
        <v>2623</v>
      </c>
      <c r="F1198" s="23">
        <v>4876290.7799000004</v>
      </c>
      <c r="G1198" s="22">
        <v>2478</v>
      </c>
      <c r="H1198" s="23">
        <v>4581396.3320000004</v>
      </c>
      <c r="I1198" s="116">
        <v>-6.4781364999999994E-2</v>
      </c>
      <c r="J1198" s="116">
        <v>-6.2879599999999994E-2</v>
      </c>
      <c r="K1198" s="116">
        <v>-2.0293709999999999E-3</v>
      </c>
      <c r="L1198" s="116">
        <v>-6.0475156000000002E-2</v>
      </c>
      <c r="M1198" s="116">
        <v>-5.5280213000000002E-2</v>
      </c>
      <c r="N1198" s="116">
        <v>-5.498925E-3</v>
      </c>
      <c r="O1198" s="24">
        <v>5.1895064999999997E-3</v>
      </c>
      <c r="P1198" s="24">
        <v>-1.7818137000000001E-2</v>
      </c>
      <c r="Q1198" s="24">
        <v>3.9433609999999999E-4</v>
      </c>
      <c r="R1198" s="24">
        <v>6.8333100000000002E-4</v>
      </c>
    </row>
    <row r="1199" spans="1:18" ht="22.5" x14ac:dyDescent="0.2">
      <c r="A1199" s="13" t="s">
        <v>1133</v>
      </c>
      <c r="B1199" s="11" t="str">
        <f>VLOOKUP(A1199,[2]Feuil1!$A$4:$B$2591,2,FALSE)</f>
        <v>Interventions sur le genou pour traumatismes, niveau 2</v>
      </c>
      <c r="C1199" s="22">
        <v>816</v>
      </c>
      <c r="D1199" s="23">
        <v>2133863.8761999998</v>
      </c>
      <c r="E1199" s="22">
        <v>828</v>
      </c>
      <c r="F1199" s="23">
        <v>2170559.5932</v>
      </c>
      <c r="G1199" s="22">
        <v>862</v>
      </c>
      <c r="H1199" s="23">
        <v>2242385.0077999998</v>
      </c>
      <c r="I1199" s="116">
        <v>1.7196840599999999E-2</v>
      </c>
      <c r="J1199" s="116">
        <v>1.47058824E-2</v>
      </c>
      <c r="K1199" s="116">
        <v>2.4548574000000001E-3</v>
      </c>
      <c r="L1199" s="116">
        <v>3.3090736099999997E-2</v>
      </c>
      <c r="M1199" s="116">
        <v>4.1062801900000001E-2</v>
      </c>
      <c r="N1199" s="116">
        <v>-7.6576220000000002E-3</v>
      </c>
      <c r="O1199" s="24">
        <v>-1.21685E-3</v>
      </c>
      <c r="P1199" s="24">
        <v>4.3398411999999997E-3</v>
      </c>
      <c r="Q1199" s="24">
        <v>1.3717420000000001E-4</v>
      </c>
      <c r="R1199" s="24">
        <v>3.3445939999999998E-4</v>
      </c>
    </row>
    <row r="1200" spans="1:18" ht="22.5" x14ac:dyDescent="0.2">
      <c r="A1200" s="13" t="s">
        <v>1134</v>
      </c>
      <c r="B1200" s="11" t="str">
        <f>VLOOKUP(A1200,[2]Feuil1!$A$4:$B$2591,2,FALSE)</f>
        <v>Interventions sur le genou pour traumatismes, niveau 3</v>
      </c>
      <c r="C1200" s="22">
        <v>100</v>
      </c>
      <c r="D1200" s="23">
        <v>368640.82640000002</v>
      </c>
      <c r="E1200" s="22">
        <v>115</v>
      </c>
      <c r="F1200" s="23">
        <v>430559.49890000001</v>
      </c>
      <c r="G1200" s="22">
        <v>92</v>
      </c>
      <c r="H1200" s="23">
        <v>320401.64319999999</v>
      </c>
      <c r="I1200" s="116">
        <v>0.16796477239999999</v>
      </c>
      <c r="J1200" s="116">
        <v>0.15</v>
      </c>
      <c r="K1200" s="116">
        <v>1.56215412E-2</v>
      </c>
      <c r="L1200" s="116">
        <v>-0.25584815999999999</v>
      </c>
      <c r="M1200" s="116">
        <v>-0.2</v>
      </c>
      <c r="N1200" s="116">
        <v>-6.9810200000000003E-2</v>
      </c>
      <c r="O1200" s="24">
        <v>8.2316310000000005E-4</v>
      </c>
      <c r="P1200" s="24">
        <v>-6.6559669999999996E-3</v>
      </c>
      <c r="Q1200" s="24">
        <v>1.46404E-5</v>
      </c>
      <c r="R1200" s="24">
        <v>4.7788999999999999E-5</v>
      </c>
    </row>
    <row r="1201" spans="1:18" ht="22.5" x14ac:dyDescent="0.2">
      <c r="A1201" s="13" t="s">
        <v>1135</v>
      </c>
      <c r="B1201" s="11" t="str">
        <f>VLOOKUP(A1201,[2]Feuil1!$A$4:$B$2591,2,FALSE)</f>
        <v>Interventions sur le genou pour traumatismes, niveau 4</v>
      </c>
      <c r="C1201" s="22">
        <v>15</v>
      </c>
      <c r="D1201" s="23">
        <v>61569.843200000003</v>
      </c>
      <c r="E1201" s="22">
        <v>11</v>
      </c>
      <c r="F1201" s="23">
        <v>44887.961600000002</v>
      </c>
      <c r="G1201" s="22">
        <v>14</v>
      </c>
      <c r="H1201" s="23">
        <v>57540.403200000001</v>
      </c>
      <c r="I1201" s="116">
        <v>-0.27094240800000002</v>
      </c>
      <c r="J1201" s="116">
        <v>-0.26666666700000002</v>
      </c>
      <c r="K1201" s="116">
        <v>-5.8305570000000001E-3</v>
      </c>
      <c r="L1201" s="116">
        <v>0.28186714540000002</v>
      </c>
      <c r="M1201" s="116">
        <v>0.27272727270000002</v>
      </c>
      <c r="N1201" s="116">
        <v>7.1813284999999996E-3</v>
      </c>
      <c r="O1201" s="24">
        <v>-1.0736899999999999E-4</v>
      </c>
      <c r="P1201" s="24">
        <v>7.6448689999999997E-4</v>
      </c>
      <c r="Q1201" s="24">
        <v>2.2278873999999999E-6</v>
      </c>
      <c r="R1201" s="24">
        <v>8.5823488999999999E-6</v>
      </c>
    </row>
    <row r="1202" spans="1:18" ht="33.75" x14ac:dyDescent="0.2">
      <c r="A1202" s="13" t="s">
        <v>1136</v>
      </c>
      <c r="B1202" s="11" t="str">
        <f>VLOOKUP(A1202,[2]Feuil1!$A$4:$B$2591,2,FALSE)</f>
        <v>Interventions sur le genou pour des affections autres que traumatiques, niveau 1</v>
      </c>
      <c r="C1202" s="22">
        <v>5680</v>
      </c>
      <c r="D1202" s="23">
        <v>8840268.9425000008</v>
      </c>
      <c r="E1202" s="22">
        <v>5366</v>
      </c>
      <c r="F1202" s="23">
        <v>8310026.9181000004</v>
      </c>
      <c r="G1202" s="22">
        <v>5169</v>
      </c>
      <c r="H1202" s="23">
        <v>7968120.3132999996</v>
      </c>
      <c r="I1202" s="116">
        <v>-5.9980304999999998E-2</v>
      </c>
      <c r="J1202" s="116">
        <v>-5.5281690000000001E-2</v>
      </c>
      <c r="K1202" s="116">
        <v>-4.9735609999999996E-3</v>
      </c>
      <c r="L1202" s="116">
        <v>-4.1143862000000003E-2</v>
      </c>
      <c r="M1202" s="116">
        <v>-3.6712635E-2</v>
      </c>
      <c r="N1202" s="116">
        <v>-4.6001100000000001E-3</v>
      </c>
      <c r="O1202" s="24">
        <v>7.0505708000000002E-3</v>
      </c>
      <c r="P1202" s="24">
        <v>-2.0658709000000001E-2</v>
      </c>
      <c r="Q1202" s="24">
        <v>8.2256790000000005E-4</v>
      </c>
      <c r="R1202" s="24">
        <v>1.1884725E-3</v>
      </c>
    </row>
    <row r="1203" spans="1:18" ht="33.75" x14ac:dyDescent="0.2">
      <c r="A1203" s="13" t="s">
        <v>1137</v>
      </c>
      <c r="B1203" s="11" t="str">
        <f>VLOOKUP(A1203,[2]Feuil1!$A$4:$B$2591,2,FALSE)</f>
        <v>Interventions sur le genou pour des affections autres que traumatiques, niveau 2</v>
      </c>
      <c r="C1203" s="22">
        <v>325</v>
      </c>
      <c r="D1203" s="23">
        <v>996225.40480000002</v>
      </c>
      <c r="E1203" s="22">
        <v>331</v>
      </c>
      <c r="F1203" s="23">
        <v>1015434.5941</v>
      </c>
      <c r="G1203" s="22">
        <v>318</v>
      </c>
      <c r="H1203" s="23">
        <v>973469.22979999997</v>
      </c>
      <c r="I1203" s="116">
        <v>1.9281970900000001E-2</v>
      </c>
      <c r="J1203" s="116">
        <v>1.8461538499999999E-2</v>
      </c>
      <c r="K1203" s="116">
        <v>8.0556059999999997E-4</v>
      </c>
      <c r="L1203" s="116">
        <v>-4.1327491000000001E-2</v>
      </c>
      <c r="M1203" s="116">
        <v>-3.9274924000000003E-2</v>
      </c>
      <c r="N1203" s="116">
        <v>-2.1364769999999999E-3</v>
      </c>
      <c r="O1203" s="24">
        <v>4.6526610000000002E-4</v>
      </c>
      <c r="P1203" s="24">
        <v>-2.5356350000000001E-3</v>
      </c>
      <c r="Q1203" s="24">
        <v>5.0604900000000001E-5</v>
      </c>
      <c r="R1203" s="24">
        <v>1.4519629999999999E-4</v>
      </c>
    </row>
    <row r="1204" spans="1:18" ht="33.75" x14ac:dyDescent="0.2">
      <c r="A1204" s="13" t="s">
        <v>1138</v>
      </c>
      <c r="B1204" s="11" t="str">
        <f>VLOOKUP(A1204,[2]Feuil1!$A$4:$B$2591,2,FALSE)</f>
        <v>Interventions sur le genou pour des affections autres que traumatiques, niveau 3</v>
      </c>
      <c r="C1204" s="22">
        <v>117</v>
      </c>
      <c r="D1204" s="23">
        <v>489076.22340000002</v>
      </c>
      <c r="E1204" s="22">
        <v>119</v>
      </c>
      <c r="F1204" s="23">
        <v>491070.78519999998</v>
      </c>
      <c r="G1204" s="22">
        <v>123</v>
      </c>
      <c r="H1204" s="23">
        <v>512504.41360000003</v>
      </c>
      <c r="I1204" s="116">
        <v>4.0782227999999997E-3</v>
      </c>
      <c r="J1204" s="116">
        <v>1.7094017100000001E-2</v>
      </c>
      <c r="K1204" s="116">
        <v>-1.2797041E-2</v>
      </c>
      <c r="L1204" s="116">
        <v>4.3646718700000003E-2</v>
      </c>
      <c r="M1204" s="116">
        <v>3.3613445399999997E-2</v>
      </c>
      <c r="N1204" s="116">
        <v>9.7069879999999997E-3</v>
      </c>
      <c r="O1204" s="24">
        <v>-1.4315899999999999E-4</v>
      </c>
      <c r="P1204" s="24">
        <v>1.2950645E-3</v>
      </c>
      <c r="Q1204" s="24">
        <v>1.9573599999999998E-5</v>
      </c>
      <c r="R1204" s="24">
        <v>7.6441799999999997E-5</v>
      </c>
    </row>
    <row r="1205" spans="1:18" ht="33.75" x14ac:dyDescent="0.2">
      <c r="A1205" s="13" t="s">
        <v>1139</v>
      </c>
      <c r="B1205" s="11" t="str">
        <f>VLOOKUP(A1205,[2]Feuil1!$A$4:$B$2591,2,FALSE)</f>
        <v>Interventions sur le genou pour des affections autres que traumatiques, niveau 4</v>
      </c>
      <c r="C1205" s="22">
        <v>26</v>
      </c>
      <c r="D1205" s="23">
        <v>120615.01700000001</v>
      </c>
      <c r="E1205" s="22">
        <v>34</v>
      </c>
      <c r="F1205" s="23">
        <v>156913.95759999999</v>
      </c>
      <c r="G1205" s="22">
        <v>29</v>
      </c>
      <c r="H1205" s="23">
        <v>135628.9546</v>
      </c>
      <c r="I1205" s="116">
        <v>0.30094876659999997</v>
      </c>
      <c r="J1205" s="116">
        <v>0.3076923077</v>
      </c>
      <c r="K1205" s="116">
        <v>-5.1568259999999998E-3</v>
      </c>
      <c r="L1205" s="116">
        <v>-0.135647608</v>
      </c>
      <c r="M1205" s="116">
        <v>-0.147058824</v>
      </c>
      <c r="N1205" s="116">
        <v>1.33786666E-2</v>
      </c>
      <c r="O1205" s="24">
        <v>1.7894849999999999E-4</v>
      </c>
      <c r="P1205" s="24">
        <v>-1.2860840000000001E-3</v>
      </c>
      <c r="Q1205" s="24">
        <v>4.6149096999999997E-6</v>
      </c>
      <c r="R1205" s="24">
        <v>2.02295E-5</v>
      </c>
    </row>
    <row r="1206" spans="1:18" ht="33.75" x14ac:dyDescent="0.2">
      <c r="A1206" s="13" t="s">
        <v>1140</v>
      </c>
      <c r="B1206" s="11" t="str">
        <f>VLOOKUP(A1206,[2]Feuil1!$A$4:$B$2591,2,FALSE)</f>
        <v>Interventions sur le genou pour des affections autres que traumatiques, en ambulatoire</v>
      </c>
      <c r="C1206" s="22">
        <v>2138</v>
      </c>
      <c r="D1206" s="23">
        <v>1917094.1076</v>
      </c>
      <c r="E1206" s="22">
        <v>2345</v>
      </c>
      <c r="F1206" s="23">
        <v>2103712.1765999999</v>
      </c>
      <c r="G1206" s="22">
        <v>2551</v>
      </c>
      <c r="H1206" s="23">
        <v>2283139.7801999999</v>
      </c>
      <c r="I1206" s="116">
        <v>9.7344239999999999E-2</v>
      </c>
      <c r="J1206" s="116">
        <v>9.6819457400000003E-2</v>
      </c>
      <c r="K1206" s="116">
        <v>4.7845850000000003E-4</v>
      </c>
      <c r="L1206" s="116">
        <v>8.5290946899999998E-2</v>
      </c>
      <c r="M1206" s="116">
        <v>8.7846481899999995E-2</v>
      </c>
      <c r="N1206" s="116">
        <v>-2.3491689999999999E-3</v>
      </c>
      <c r="O1206" s="24">
        <v>-7.3726779999999997E-3</v>
      </c>
      <c r="P1206" s="24">
        <v>1.0841389599999999E-2</v>
      </c>
      <c r="Q1206" s="24">
        <v>4.0595289999999999E-4</v>
      </c>
      <c r="R1206" s="24">
        <v>3.4053810000000002E-4</v>
      </c>
    </row>
    <row r="1207" spans="1:18" ht="22.5" x14ac:dyDescent="0.2">
      <c r="A1207" s="13" t="s">
        <v>1141</v>
      </c>
      <c r="B1207" s="11" t="str">
        <f>VLOOKUP(A1207,[2]Feuil1!$A$4:$B$2591,2,FALSE)</f>
        <v>Interventions sur la cheville et l'arrière-pied pour fractures, niveau 1</v>
      </c>
      <c r="C1207" s="22">
        <v>444</v>
      </c>
      <c r="D1207" s="23">
        <v>725718.30630000005</v>
      </c>
      <c r="E1207" s="22">
        <v>413</v>
      </c>
      <c r="F1207" s="23">
        <v>662151.98679999996</v>
      </c>
      <c r="G1207" s="22">
        <v>406</v>
      </c>
      <c r="H1207" s="23">
        <v>642052.13500000001</v>
      </c>
      <c r="I1207" s="116">
        <v>-8.7590899999999999E-2</v>
      </c>
      <c r="J1207" s="116">
        <v>-6.9819820000000005E-2</v>
      </c>
      <c r="K1207" s="116">
        <v>-1.9104987E-2</v>
      </c>
      <c r="L1207" s="116">
        <v>-3.0355344999999999E-2</v>
      </c>
      <c r="M1207" s="116">
        <v>-1.6949153000000002E-2</v>
      </c>
      <c r="N1207" s="116">
        <v>-1.3637333E-2</v>
      </c>
      <c r="O1207" s="24">
        <v>2.5052789999999999E-4</v>
      </c>
      <c r="P1207" s="24">
        <v>-1.214475E-3</v>
      </c>
      <c r="Q1207" s="24">
        <v>6.4608699999999997E-5</v>
      </c>
      <c r="R1207" s="24">
        <v>9.5764299999999994E-5</v>
      </c>
    </row>
    <row r="1208" spans="1:18" ht="22.5" x14ac:dyDescent="0.2">
      <c r="A1208" s="13" t="s">
        <v>1142</v>
      </c>
      <c r="B1208" s="11" t="str">
        <f>VLOOKUP(A1208,[2]Feuil1!$A$4:$B$2591,2,FALSE)</f>
        <v>Interventions sur la cheville et l'arrière-pied pour fractures, niveau 2</v>
      </c>
      <c r="C1208" s="22">
        <v>45</v>
      </c>
      <c r="D1208" s="23">
        <v>148107.61230000001</v>
      </c>
      <c r="E1208" s="22">
        <v>49</v>
      </c>
      <c r="F1208" s="23">
        <v>157067.62100000001</v>
      </c>
      <c r="G1208" s="22">
        <v>51</v>
      </c>
      <c r="H1208" s="23">
        <v>160786.48989999999</v>
      </c>
      <c r="I1208" s="116">
        <v>6.04966116E-2</v>
      </c>
      <c r="J1208" s="116">
        <v>8.8888888900000004E-2</v>
      </c>
      <c r="K1208" s="116">
        <v>-2.607454E-2</v>
      </c>
      <c r="L1208" s="116">
        <v>2.3676865299999999E-2</v>
      </c>
      <c r="M1208" s="116">
        <v>4.08163265E-2</v>
      </c>
      <c r="N1208" s="116">
        <v>-1.6467326000000001E-2</v>
      </c>
      <c r="O1208" s="24">
        <v>-7.1579E-5</v>
      </c>
      <c r="P1208" s="24">
        <v>2.247018E-4</v>
      </c>
      <c r="Q1208" s="24">
        <v>8.1158755999999992E-6</v>
      </c>
      <c r="R1208" s="24">
        <v>2.3981900000000002E-5</v>
      </c>
    </row>
    <row r="1209" spans="1:18" ht="22.5" x14ac:dyDescent="0.2">
      <c r="A1209" s="13" t="s">
        <v>1143</v>
      </c>
      <c r="B1209" s="11" t="str">
        <f>VLOOKUP(A1209,[2]Feuil1!$A$4:$B$2591,2,FALSE)</f>
        <v>Interventions sur la cheville et l'arrière-pied pour fractures, niveau 3</v>
      </c>
      <c r="C1209" s="22">
        <v>29</v>
      </c>
      <c r="D1209" s="23">
        <v>123231.148</v>
      </c>
      <c r="E1209" s="22">
        <v>17</v>
      </c>
      <c r="F1209" s="23">
        <v>72310.232000000004</v>
      </c>
      <c r="G1209" s="22">
        <v>10</v>
      </c>
      <c r="H1209" s="23">
        <v>42483.315999999999</v>
      </c>
      <c r="I1209" s="116">
        <v>-0.41321465299999999</v>
      </c>
      <c r="J1209" s="116">
        <v>-0.413793103</v>
      </c>
      <c r="K1209" s="116">
        <v>9.8676920000000004E-4</v>
      </c>
      <c r="L1209" s="116">
        <v>-0.41248541399999999</v>
      </c>
      <c r="M1209" s="116">
        <v>-0.41176470599999998</v>
      </c>
      <c r="N1209" s="116">
        <v>-1.2252039999999999E-3</v>
      </c>
      <c r="O1209" s="24">
        <v>2.5052789999999999E-4</v>
      </c>
      <c r="P1209" s="24">
        <v>-1.802204E-3</v>
      </c>
      <c r="Q1209" s="24">
        <v>1.5913482000000001E-6</v>
      </c>
      <c r="R1209" s="24">
        <v>6.3365325999999999E-6</v>
      </c>
    </row>
    <row r="1210" spans="1:18" ht="22.5" x14ac:dyDescent="0.2">
      <c r="A1210" s="13" t="s">
        <v>1144</v>
      </c>
      <c r="B1210" s="11" t="str">
        <f>VLOOKUP(A1210,[2]Feuil1!$A$4:$B$2591,2,FALSE)</f>
        <v>Interventions sur la cheville et l'arrière-pied pour fractures, niveau 4</v>
      </c>
      <c r="C1210" s="22">
        <v>1</v>
      </c>
      <c r="D1210" s="23">
        <v>4817.75</v>
      </c>
      <c r="E1210" s="22">
        <v>1</v>
      </c>
      <c r="F1210" s="23">
        <v>4817.75</v>
      </c>
      <c r="G1210" s="22" t="s">
        <v>3213</v>
      </c>
      <c r="H1210" s="23" t="s">
        <v>3213</v>
      </c>
      <c r="I1210" s="116">
        <v>0</v>
      </c>
      <c r="J1210" s="116">
        <v>0</v>
      </c>
      <c r="K1210" s="116">
        <v>0</v>
      </c>
      <c r="L1210" s="116" t="s">
        <v>3213</v>
      </c>
      <c r="M1210" s="116" t="s">
        <v>3213</v>
      </c>
      <c r="N1210" s="116" t="s">
        <v>3213</v>
      </c>
      <c r="O1210" s="24" t="s">
        <v>3213</v>
      </c>
      <c r="P1210" s="24" t="s">
        <v>3213</v>
      </c>
      <c r="Q1210" s="24" t="s">
        <v>3213</v>
      </c>
      <c r="R1210" s="24" t="s">
        <v>3214</v>
      </c>
    </row>
    <row r="1211" spans="1:18" ht="22.5" x14ac:dyDescent="0.2">
      <c r="A1211" s="13" t="s">
        <v>1145</v>
      </c>
      <c r="B1211" s="11" t="str">
        <f>VLOOKUP(A1211,[2]Feuil1!$A$4:$B$2591,2,FALSE)</f>
        <v>Interventions pour infections ostéoarticulaires, niveau 1</v>
      </c>
      <c r="C1211" s="22">
        <v>1758</v>
      </c>
      <c r="D1211" s="23">
        <v>1851206.0992000001</v>
      </c>
      <c r="E1211" s="22">
        <v>1824</v>
      </c>
      <c r="F1211" s="23">
        <v>1922499.5501999999</v>
      </c>
      <c r="G1211" s="22">
        <v>2076</v>
      </c>
      <c r="H1211" s="23">
        <v>2169201.4709000001</v>
      </c>
      <c r="I1211" s="116">
        <v>3.8511892899999997E-2</v>
      </c>
      <c r="J1211" s="116">
        <v>3.7542662099999999E-2</v>
      </c>
      <c r="K1211" s="116">
        <v>9.3415990000000003E-4</v>
      </c>
      <c r="L1211" s="116">
        <v>0.1283235258</v>
      </c>
      <c r="M1211" s="116">
        <v>0.13815789470000001</v>
      </c>
      <c r="N1211" s="116">
        <v>-8.6406020000000007E-3</v>
      </c>
      <c r="O1211" s="24">
        <v>-9.0190040000000006E-3</v>
      </c>
      <c r="P1211" s="24">
        <v>1.4906244000000001E-2</v>
      </c>
      <c r="Q1211" s="24">
        <v>3.303639E-4</v>
      </c>
      <c r="R1211" s="24">
        <v>3.2354390000000001E-4</v>
      </c>
    </row>
    <row r="1212" spans="1:18" ht="22.5" x14ac:dyDescent="0.2">
      <c r="A1212" s="13" t="s">
        <v>1146</v>
      </c>
      <c r="B1212" s="11" t="str">
        <f>VLOOKUP(A1212,[2]Feuil1!$A$4:$B$2591,2,FALSE)</f>
        <v>Interventions pour infections ostéoarticulaires, niveau 2</v>
      </c>
      <c r="C1212" s="22">
        <v>936</v>
      </c>
      <c r="D1212" s="23">
        <v>3171576.6099</v>
      </c>
      <c r="E1212" s="22">
        <v>945</v>
      </c>
      <c r="F1212" s="23">
        <v>3194616.3028000002</v>
      </c>
      <c r="G1212" s="22">
        <v>983</v>
      </c>
      <c r="H1212" s="23">
        <v>3329792.7132000001</v>
      </c>
      <c r="I1212" s="116">
        <v>7.2644288999999997E-3</v>
      </c>
      <c r="J1212" s="116">
        <v>9.6153846000000005E-3</v>
      </c>
      <c r="K1212" s="116">
        <v>-2.3285659999999998E-3</v>
      </c>
      <c r="L1212" s="116">
        <v>4.2313817199999999E-2</v>
      </c>
      <c r="M1212" s="116">
        <v>4.0211640200000003E-2</v>
      </c>
      <c r="N1212" s="116">
        <v>2.0209128E-3</v>
      </c>
      <c r="O1212" s="24">
        <v>-1.3600089999999999E-3</v>
      </c>
      <c r="P1212" s="24">
        <v>8.1676403000000009E-3</v>
      </c>
      <c r="Q1212" s="24">
        <v>1.5642950000000001E-4</v>
      </c>
      <c r="R1212" s="24">
        <v>4.9664999999999996E-4</v>
      </c>
    </row>
    <row r="1213" spans="1:18" ht="22.5" x14ac:dyDescent="0.2">
      <c r="A1213" s="13" t="s">
        <v>1147</v>
      </c>
      <c r="B1213" s="11" t="str">
        <f>VLOOKUP(A1213,[2]Feuil1!$A$4:$B$2591,2,FALSE)</f>
        <v>Interventions pour infections ostéoarticulaires, niveau 3</v>
      </c>
      <c r="C1213" s="22">
        <v>1605</v>
      </c>
      <c r="D1213" s="23">
        <v>7242249.3854</v>
      </c>
      <c r="E1213" s="22">
        <v>1658</v>
      </c>
      <c r="F1213" s="23">
        <v>7504209.9896</v>
      </c>
      <c r="G1213" s="22">
        <v>1724</v>
      </c>
      <c r="H1213" s="23">
        <v>7779494.0045999996</v>
      </c>
      <c r="I1213" s="116">
        <v>3.6171165900000003E-2</v>
      </c>
      <c r="J1213" s="116">
        <v>3.3021806899999999E-2</v>
      </c>
      <c r="K1213" s="116">
        <v>3.0486860000000001E-3</v>
      </c>
      <c r="L1213" s="116">
        <v>3.6683943500000003E-2</v>
      </c>
      <c r="M1213" s="116">
        <v>3.9806996400000003E-2</v>
      </c>
      <c r="N1213" s="116">
        <v>-3.0034929999999999E-3</v>
      </c>
      <c r="O1213" s="24">
        <v>-2.3621200000000001E-3</v>
      </c>
      <c r="P1213" s="24">
        <v>1.66332337E-2</v>
      </c>
      <c r="Q1213" s="24">
        <v>2.7434840000000002E-4</v>
      </c>
      <c r="R1213" s="24">
        <v>1.1603383E-3</v>
      </c>
    </row>
    <row r="1214" spans="1:18" ht="22.5" x14ac:dyDescent="0.2">
      <c r="A1214" s="13" t="s">
        <v>1148</v>
      </c>
      <c r="B1214" s="11" t="str">
        <f>VLOOKUP(A1214,[2]Feuil1!$A$4:$B$2591,2,FALSE)</f>
        <v>Interventions pour infections ostéoarticulaires, niveau 4</v>
      </c>
      <c r="C1214" s="22">
        <v>304</v>
      </c>
      <c r="D1214" s="23">
        <v>1723255.8548999999</v>
      </c>
      <c r="E1214" s="22">
        <v>332</v>
      </c>
      <c r="F1214" s="23">
        <v>1884434.8189999999</v>
      </c>
      <c r="G1214" s="22">
        <v>380</v>
      </c>
      <c r="H1214" s="23">
        <v>2230452.9720000001</v>
      </c>
      <c r="I1214" s="116">
        <v>9.3531650399999999E-2</v>
      </c>
      <c r="J1214" s="116">
        <v>9.2105263199999995E-2</v>
      </c>
      <c r="K1214" s="116">
        <v>1.3060895E-3</v>
      </c>
      <c r="L1214" s="116">
        <v>0.18361906150000001</v>
      </c>
      <c r="M1214" s="116">
        <v>0.14457831330000001</v>
      </c>
      <c r="N1214" s="116">
        <v>3.41092853E-2</v>
      </c>
      <c r="O1214" s="24">
        <v>-1.7179059999999999E-3</v>
      </c>
      <c r="P1214" s="24">
        <v>2.0907137700000002E-2</v>
      </c>
      <c r="Q1214" s="24">
        <v>6.0471199999999998E-5</v>
      </c>
      <c r="R1214" s="24">
        <v>3.3267970000000003E-4</v>
      </c>
    </row>
    <row r="1215" spans="1:18" ht="33.75" x14ac:dyDescent="0.2">
      <c r="A1215" s="13" t="s">
        <v>2393</v>
      </c>
      <c r="B1215" s="11" t="str">
        <f>VLOOKUP(A1215,[2]Feuil1!$A$4:$B$2591,2,FALSE)</f>
        <v>Libérations articulaires du membre inférieur à l'exception de la hanche et du pied, niveau 1</v>
      </c>
      <c r="C1215" s="22">
        <v>1587</v>
      </c>
      <c r="D1215" s="23">
        <v>2827714.0359999998</v>
      </c>
      <c r="E1215" s="22">
        <v>1570</v>
      </c>
      <c r="F1215" s="23">
        <v>2802857.9495999999</v>
      </c>
      <c r="G1215" s="22">
        <v>1604</v>
      </c>
      <c r="H1215" s="23">
        <v>2827780.8549000002</v>
      </c>
      <c r="I1215" s="116">
        <v>-8.7901699999999999E-3</v>
      </c>
      <c r="J1215" s="116">
        <v>-1.0712035E-2</v>
      </c>
      <c r="K1215" s="116">
        <v>1.9426755E-3</v>
      </c>
      <c r="L1215" s="116">
        <v>8.8919615999999996E-3</v>
      </c>
      <c r="M1215" s="116">
        <v>2.1656050999999999E-2</v>
      </c>
      <c r="N1215" s="116">
        <v>-1.2493529E-2</v>
      </c>
      <c r="O1215" s="24">
        <v>-1.21685E-3</v>
      </c>
      <c r="P1215" s="24">
        <v>1.5058939E-3</v>
      </c>
      <c r="Q1215" s="24">
        <v>2.5525219999999999E-4</v>
      </c>
      <c r="R1215" s="24">
        <v>4.2177319999999998E-4</v>
      </c>
    </row>
    <row r="1216" spans="1:18" ht="33.75" x14ac:dyDescent="0.2">
      <c r="A1216" s="13" t="s">
        <v>2394</v>
      </c>
      <c r="B1216" s="11" t="str">
        <f>VLOOKUP(A1216,[2]Feuil1!$A$4:$B$2591,2,FALSE)</f>
        <v>Libérations articulaires du membre inférieur à l'exception de la hanche et du pied, niveau 2</v>
      </c>
      <c r="C1216" s="22">
        <v>53</v>
      </c>
      <c r="D1216" s="23">
        <v>136680.74900000001</v>
      </c>
      <c r="E1216" s="22">
        <v>49</v>
      </c>
      <c r="F1216" s="23">
        <v>128173.03599999999</v>
      </c>
      <c r="G1216" s="22">
        <v>56</v>
      </c>
      <c r="H1216" s="23">
        <v>143787.8161</v>
      </c>
      <c r="I1216" s="116">
        <v>-6.2245145000000002E-2</v>
      </c>
      <c r="J1216" s="116">
        <v>-7.5471698000000004E-2</v>
      </c>
      <c r="K1216" s="116">
        <v>1.43062721E-2</v>
      </c>
      <c r="L1216" s="116">
        <v>0.1218257801</v>
      </c>
      <c r="M1216" s="116">
        <v>0.14285714290000001</v>
      </c>
      <c r="N1216" s="116">
        <v>-1.8402442000000001E-2</v>
      </c>
      <c r="O1216" s="24">
        <v>-2.5052800000000002E-4</v>
      </c>
      <c r="P1216" s="24">
        <v>9.4347750000000003E-4</v>
      </c>
      <c r="Q1216" s="24">
        <v>8.9115496999999996E-6</v>
      </c>
      <c r="R1216" s="24">
        <v>2.1446399999999998E-5</v>
      </c>
    </row>
    <row r="1217" spans="1:18" ht="33.75" x14ac:dyDescent="0.2">
      <c r="A1217" s="13" t="s">
        <v>2395</v>
      </c>
      <c r="B1217" s="11" t="str">
        <f>VLOOKUP(A1217,[2]Feuil1!$A$4:$B$2591,2,FALSE)</f>
        <v>Libérations articulaires du membre inférieur à l'exception de la hanche et du pied, niveau 3</v>
      </c>
      <c r="C1217" s="22">
        <v>17</v>
      </c>
      <c r="D1217" s="23">
        <v>58691.115599999997</v>
      </c>
      <c r="E1217" s="22">
        <v>13</v>
      </c>
      <c r="F1217" s="23">
        <v>44978.553</v>
      </c>
      <c r="G1217" s="22">
        <v>9</v>
      </c>
      <c r="H1217" s="23">
        <v>30558.462599999999</v>
      </c>
      <c r="I1217" s="116">
        <v>-0.233639495</v>
      </c>
      <c r="J1217" s="116">
        <v>-0.235294118</v>
      </c>
      <c r="K1217" s="116">
        <v>2.1637374999999999E-3</v>
      </c>
      <c r="L1217" s="116">
        <v>-0.32059925099999997</v>
      </c>
      <c r="M1217" s="116">
        <v>-0.30769230800000003</v>
      </c>
      <c r="N1217" s="116">
        <v>-1.8643362E-2</v>
      </c>
      <c r="O1217" s="24">
        <v>1.431588E-4</v>
      </c>
      <c r="P1217" s="24">
        <v>-8.7129199999999996E-4</v>
      </c>
      <c r="Q1217" s="24">
        <v>1.4322133E-6</v>
      </c>
      <c r="R1217" s="24">
        <v>4.5578997000000002E-6</v>
      </c>
    </row>
    <row r="1218" spans="1:18" ht="33.75" x14ac:dyDescent="0.2">
      <c r="A1218" s="13" t="s">
        <v>2396</v>
      </c>
      <c r="B1218" s="11" t="str">
        <f>VLOOKUP(A1218,[2]Feuil1!$A$4:$B$2591,2,FALSE)</f>
        <v>Libérations articulaires du membre inférieur à l'exception de la hanche et du pied, niveau 4</v>
      </c>
      <c r="C1218" s="22">
        <v>3</v>
      </c>
      <c r="D1218" s="23">
        <v>13885.946400000001</v>
      </c>
      <c r="E1218" s="22">
        <v>2</v>
      </c>
      <c r="F1218" s="23">
        <v>8651.68</v>
      </c>
      <c r="G1218" s="22">
        <v>4</v>
      </c>
      <c r="H1218" s="23">
        <v>17606.168799999999</v>
      </c>
      <c r="I1218" s="116">
        <v>-0.37694704000000001</v>
      </c>
      <c r="J1218" s="116">
        <v>-0.33333333300000001</v>
      </c>
      <c r="K1218" s="116">
        <v>-6.5420561000000002E-2</v>
      </c>
      <c r="L1218" s="116">
        <v>1.0349999999999999</v>
      </c>
      <c r="M1218" s="116">
        <v>1</v>
      </c>
      <c r="N1218" s="116">
        <v>1.7500000000000002E-2</v>
      </c>
      <c r="O1218" s="24">
        <v>-7.1579E-5</v>
      </c>
      <c r="P1218" s="24">
        <v>5.4104890000000001E-4</v>
      </c>
      <c r="Q1218" s="24">
        <v>6.3653925999999997E-7</v>
      </c>
      <c r="R1218" s="24">
        <v>2.6260206000000001E-6</v>
      </c>
    </row>
    <row r="1219" spans="1:18" ht="33.75" x14ac:dyDescent="0.2">
      <c r="A1219" s="13" t="s">
        <v>2397</v>
      </c>
      <c r="B1219" s="11" t="str">
        <f>VLOOKUP(A1219,[2]Feuil1!$A$4:$B$2591,2,FALSE)</f>
        <v>Libérations articulaires du membre inférieur à l'exception de la hanche et du pied, en ambulatoire</v>
      </c>
      <c r="C1219" s="22">
        <v>597</v>
      </c>
      <c r="D1219" s="23">
        <v>613611.12650000001</v>
      </c>
      <c r="E1219" s="22">
        <v>592</v>
      </c>
      <c r="F1219" s="23">
        <v>608857.08900000004</v>
      </c>
      <c r="G1219" s="22">
        <v>655</v>
      </c>
      <c r="H1219" s="23">
        <v>672511.14899999998</v>
      </c>
      <c r="I1219" s="116">
        <v>-7.7476389999999997E-3</v>
      </c>
      <c r="J1219" s="116">
        <v>-8.3752089999999998E-3</v>
      </c>
      <c r="K1219" s="116">
        <v>6.3287079999999995E-4</v>
      </c>
      <c r="L1219" s="116">
        <v>0.1045467995</v>
      </c>
      <c r="M1219" s="116">
        <v>0.10641891890000001</v>
      </c>
      <c r="N1219" s="116">
        <v>-1.692053E-3</v>
      </c>
      <c r="O1219" s="24">
        <v>-2.2547510000000002E-3</v>
      </c>
      <c r="P1219" s="24">
        <v>3.8461109000000001E-3</v>
      </c>
      <c r="Q1219" s="24">
        <v>1.042333E-4</v>
      </c>
      <c r="R1219" s="24">
        <v>1.0030729999999999E-4</v>
      </c>
    </row>
    <row r="1220" spans="1:18" x14ac:dyDescent="0.2">
      <c r="A1220" s="13" t="s">
        <v>2398</v>
      </c>
      <c r="B1220" s="11" t="str">
        <f>VLOOKUP(A1220,[2]Feuil1!$A$4:$B$2591,2,FALSE)</f>
        <v>Arthroscopies de l'épaule, niveau 1</v>
      </c>
      <c r="C1220" s="22">
        <v>37779</v>
      </c>
      <c r="D1220" s="23">
        <v>51549716.523000002</v>
      </c>
      <c r="E1220" s="22">
        <v>38729</v>
      </c>
      <c r="F1220" s="23">
        <v>52884682.071000002</v>
      </c>
      <c r="G1220" s="22">
        <v>38854</v>
      </c>
      <c r="H1220" s="23">
        <v>53007600.607000001</v>
      </c>
      <c r="I1220" s="116">
        <v>2.5896661299999998E-2</v>
      </c>
      <c r="J1220" s="116">
        <v>2.5146245300000002E-2</v>
      </c>
      <c r="K1220" s="116">
        <v>7.3200870000000005E-4</v>
      </c>
      <c r="L1220" s="116">
        <v>2.3242748000000001E-3</v>
      </c>
      <c r="M1220" s="116">
        <v>3.2275556000000002E-3</v>
      </c>
      <c r="N1220" s="116">
        <v>-9.0037500000000003E-4</v>
      </c>
      <c r="O1220" s="24">
        <v>-4.4737120000000003E-3</v>
      </c>
      <c r="P1220" s="24">
        <v>7.4269940000000001E-3</v>
      </c>
      <c r="Q1220" s="24">
        <v>6.1830241000000001E-3</v>
      </c>
      <c r="R1220" s="24">
        <v>7.9062657999999994E-3</v>
      </c>
    </row>
    <row r="1221" spans="1:18" x14ac:dyDescent="0.2">
      <c r="A1221" s="13" t="s">
        <v>2399</v>
      </c>
      <c r="B1221" s="11" t="str">
        <f>VLOOKUP(A1221,[2]Feuil1!$A$4:$B$2591,2,FALSE)</f>
        <v>Arthroscopies de l'épaule, niveau 2</v>
      </c>
      <c r="C1221" s="22">
        <v>2860</v>
      </c>
      <c r="D1221" s="23">
        <v>4932215.9614000004</v>
      </c>
      <c r="E1221" s="22">
        <v>2967</v>
      </c>
      <c r="F1221" s="23">
        <v>5117337.8491000002</v>
      </c>
      <c r="G1221" s="22">
        <v>2798</v>
      </c>
      <c r="H1221" s="23">
        <v>4826072.7290000003</v>
      </c>
      <c r="I1221" s="116">
        <v>3.7533207999999998E-2</v>
      </c>
      <c r="J1221" s="116">
        <v>3.7412587400000002E-2</v>
      </c>
      <c r="K1221" s="116">
        <v>1.162706E-4</v>
      </c>
      <c r="L1221" s="116">
        <v>-5.6917312999999997E-2</v>
      </c>
      <c r="M1221" s="116">
        <v>-5.6959891999999998E-2</v>
      </c>
      <c r="N1221" s="116">
        <v>4.5150900000000002E-5</v>
      </c>
      <c r="O1221" s="24">
        <v>6.0484592999999996E-3</v>
      </c>
      <c r="P1221" s="24">
        <v>-1.7598844999999998E-2</v>
      </c>
      <c r="Q1221" s="24">
        <v>4.452592E-4</v>
      </c>
      <c r="R1221" s="24">
        <v>7.1982529999999999E-4</v>
      </c>
    </row>
    <row r="1222" spans="1:18" x14ac:dyDescent="0.2">
      <c r="A1222" s="13" t="s">
        <v>2400</v>
      </c>
      <c r="B1222" s="11" t="str">
        <f>VLOOKUP(A1222,[2]Feuil1!$A$4:$B$2591,2,FALSE)</f>
        <v>Arthroscopies de l'épaule, niveau 3</v>
      </c>
      <c r="C1222" s="22">
        <v>158</v>
      </c>
      <c r="D1222" s="23">
        <v>315963.66889999999</v>
      </c>
      <c r="E1222" s="22">
        <v>139</v>
      </c>
      <c r="F1222" s="23">
        <v>275292.78019999998</v>
      </c>
      <c r="G1222" s="22">
        <v>153</v>
      </c>
      <c r="H1222" s="23">
        <v>316344.01990000001</v>
      </c>
      <c r="I1222" s="116">
        <v>-0.12872014300000001</v>
      </c>
      <c r="J1222" s="116">
        <v>-0.120253165</v>
      </c>
      <c r="K1222" s="116">
        <v>-9.6243349999999995E-3</v>
      </c>
      <c r="L1222" s="116">
        <v>0.14911847549999999</v>
      </c>
      <c r="M1222" s="116">
        <v>0.1007194245</v>
      </c>
      <c r="N1222" s="116">
        <v>4.3970379699999999E-2</v>
      </c>
      <c r="O1222" s="24">
        <v>-5.0105600000000005E-4</v>
      </c>
      <c r="P1222" s="24">
        <v>2.4804013999999998E-3</v>
      </c>
      <c r="Q1222" s="24">
        <v>2.43476E-5</v>
      </c>
      <c r="R1222" s="24">
        <v>4.71838E-5</v>
      </c>
    </row>
    <row r="1223" spans="1:18" x14ac:dyDescent="0.2">
      <c r="A1223" s="13" t="s">
        <v>2401</v>
      </c>
      <c r="B1223" s="11" t="str">
        <f>VLOOKUP(A1223,[2]Feuil1!$A$4:$B$2591,2,FALSE)</f>
        <v>Arthroscopies de l'épaule, niveau 4</v>
      </c>
      <c r="C1223" s="22">
        <v>4</v>
      </c>
      <c r="D1223" s="23">
        <v>11753.666999999999</v>
      </c>
      <c r="E1223" s="22">
        <v>3</v>
      </c>
      <c r="F1223" s="23">
        <v>8715.8834999999999</v>
      </c>
      <c r="G1223" s="22">
        <v>3</v>
      </c>
      <c r="H1223" s="23">
        <v>8517.15</v>
      </c>
      <c r="I1223" s="116">
        <v>-0.25845410600000002</v>
      </c>
      <c r="J1223" s="116">
        <v>-0.25</v>
      </c>
      <c r="K1223" s="116">
        <v>-1.1272142000000001E-2</v>
      </c>
      <c r="L1223" s="116">
        <v>-2.2801302999999998E-2</v>
      </c>
      <c r="M1223" s="116">
        <v>0</v>
      </c>
      <c r="N1223" s="116">
        <v>-2.2801302999999998E-2</v>
      </c>
      <c r="O1223" s="24">
        <v>0</v>
      </c>
      <c r="P1223" s="24">
        <v>-1.2007999999999999E-5</v>
      </c>
      <c r="Q1223" s="24">
        <v>4.7740445000000002E-7</v>
      </c>
      <c r="R1223" s="24">
        <v>1.2703622E-6</v>
      </c>
    </row>
    <row r="1224" spans="1:18" x14ac:dyDescent="0.2">
      <c r="A1224" s="13" t="s">
        <v>2402</v>
      </c>
      <c r="B1224" s="11" t="str">
        <f>VLOOKUP(A1224,[2]Feuil1!$A$4:$B$2591,2,FALSE)</f>
        <v>Arthroscopies de l'épaule, en ambulatoire</v>
      </c>
      <c r="C1224" s="22">
        <v>3191</v>
      </c>
      <c r="D1224" s="23">
        <v>4336682.3273</v>
      </c>
      <c r="E1224" s="22">
        <v>4078</v>
      </c>
      <c r="F1224" s="23">
        <v>5540251.9859999996</v>
      </c>
      <c r="G1224" s="22">
        <v>6901</v>
      </c>
      <c r="H1224" s="23">
        <v>9392260.0083000008</v>
      </c>
      <c r="I1224" s="116">
        <v>0.2775323549</v>
      </c>
      <c r="J1224" s="116">
        <v>0.27796928859999998</v>
      </c>
      <c r="K1224" s="116">
        <v>-3.4189700000000002E-4</v>
      </c>
      <c r="L1224" s="116">
        <v>0.69527668269999998</v>
      </c>
      <c r="M1224" s="116">
        <v>0.69225110349999996</v>
      </c>
      <c r="N1224" s="116">
        <v>1.7879021000000001E-3</v>
      </c>
      <c r="O1224" s="24">
        <v>-0.101034322</v>
      </c>
      <c r="P1224" s="24">
        <v>0.2327463501</v>
      </c>
      <c r="Q1224" s="24">
        <v>1.0981894E-3</v>
      </c>
      <c r="R1224" s="24">
        <v>1.4008879000000001E-3</v>
      </c>
    </row>
    <row r="1225" spans="1:18" x14ac:dyDescent="0.2">
      <c r="A1225" s="13" t="s">
        <v>2403</v>
      </c>
      <c r="B1225" s="11" t="str">
        <f>VLOOKUP(A1225,[2]Feuil1!$A$4:$B$2591,2,FALSE)</f>
        <v>Ténosynovectomies du poignet, niveau 1</v>
      </c>
      <c r="C1225" s="22">
        <v>1745</v>
      </c>
      <c r="D1225" s="23">
        <v>1480247.5064000001</v>
      </c>
      <c r="E1225" s="22">
        <v>1651</v>
      </c>
      <c r="F1225" s="23">
        <v>1401550.4808</v>
      </c>
      <c r="G1225" s="22">
        <v>1545</v>
      </c>
      <c r="H1225" s="23">
        <v>1306859.1581999999</v>
      </c>
      <c r="I1225" s="116">
        <v>-5.3164774999999997E-2</v>
      </c>
      <c r="J1225" s="116">
        <v>-5.3868195000000001E-2</v>
      </c>
      <c r="K1225" s="116">
        <v>7.4346920000000003E-4</v>
      </c>
      <c r="L1225" s="116">
        <v>-6.7561835000000001E-2</v>
      </c>
      <c r="M1225" s="116">
        <v>-6.4203513000000004E-2</v>
      </c>
      <c r="N1225" s="116">
        <v>-3.588731E-3</v>
      </c>
      <c r="O1225" s="24">
        <v>3.7937081999999999E-3</v>
      </c>
      <c r="P1225" s="24">
        <v>-5.7214470000000002E-3</v>
      </c>
      <c r="Q1225" s="24">
        <v>2.4586330000000002E-4</v>
      </c>
      <c r="R1225" s="24">
        <v>1.949225E-4</v>
      </c>
    </row>
    <row r="1226" spans="1:18" x14ac:dyDescent="0.2">
      <c r="A1226" s="13" t="s">
        <v>2404</v>
      </c>
      <c r="B1226" s="11" t="str">
        <f>VLOOKUP(A1226,[2]Feuil1!$A$4:$B$2591,2,FALSE)</f>
        <v>Ténosynovectomies du poignet, niveau 2</v>
      </c>
      <c r="C1226" s="22">
        <v>49</v>
      </c>
      <c r="D1226" s="23">
        <v>90576.486499999999</v>
      </c>
      <c r="E1226" s="22">
        <v>52</v>
      </c>
      <c r="F1226" s="23">
        <v>94610.964000000007</v>
      </c>
      <c r="G1226" s="22">
        <v>47</v>
      </c>
      <c r="H1226" s="23">
        <v>91019.6829</v>
      </c>
      <c r="I1226" s="116">
        <v>4.4542216799999999E-2</v>
      </c>
      <c r="J1226" s="116">
        <v>6.1224489799999997E-2</v>
      </c>
      <c r="K1226" s="116">
        <v>-1.5719833999999999E-2</v>
      </c>
      <c r="L1226" s="116">
        <v>-3.7958403000000002E-2</v>
      </c>
      <c r="M1226" s="116">
        <v>-9.6153846000000001E-2</v>
      </c>
      <c r="N1226" s="116">
        <v>6.4386447700000002E-2</v>
      </c>
      <c r="O1226" s="24">
        <v>1.7894849999999999E-4</v>
      </c>
      <c r="P1226" s="24">
        <v>-2.1699299999999999E-4</v>
      </c>
      <c r="Q1226" s="24">
        <v>7.4793362999999997E-6</v>
      </c>
      <c r="R1226" s="24">
        <v>1.35759E-5</v>
      </c>
    </row>
    <row r="1227" spans="1:18" x14ac:dyDescent="0.2">
      <c r="A1227" s="13" t="s">
        <v>2405</v>
      </c>
      <c r="B1227" s="11" t="str">
        <f>VLOOKUP(A1227,[2]Feuil1!$A$4:$B$2591,2,FALSE)</f>
        <v>Ténosynovectomies du poignet, niveau 3</v>
      </c>
      <c r="C1227" s="22">
        <v>28</v>
      </c>
      <c r="D1227" s="23">
        <v>64158.538500000002</v>
      </c>
      <c r="E1227" s="22">
        <v>32</v>
      </c>
      <c r="F1227" s="23">
        <v>72298.221000000005</v>
      </c>
      <c r="G1227" s="22">
        <v>42</v>
      </c>
      <c r="H1227" s="23">
        <v>95959.051500000001</v>
      </c>
      <c r="I1227" s="116">
        <v>0.1268682656</v>
      </c>
      <c r="J1227" s="116">
        <v>0.14285714290000001</v>
      </c>
      <c r="K1227" s="116">
        <v>-1.3990268E-2</v>
      </c>
      <c r="L1227" s="116">
        <v>0.3272671191</v>
      </c>
      <c r="M1227" s="116">
        <v>0.3125</v>
      </c>
      <c r="N1227" s="116">
        <v>1.12511383E-2</v>
      </c>
      <c r="O1227" s="24">
        <v>-3.5789699999999998E-4</v>
      </c>
      <c r="P1227" s="24">
        <v>1.4296367E-3</v>
      </c>
      <c r="Q1227" s="24">
        <v>6.6836623000000001E-6</v>
      </c>
      <c r="R1227" s="24">
        <v>1.4312600000000001E-5</v>
      </c>
    </row>
    <row r="1228" spans="1:18" x14ac:dyDescent="0.2">
      <c r="A1228" s="13" t="s">
        <v>2406</v>
      </c>
      <c r="B1228" s="11" t="str">
        <f>VLOOKUP(A1228,[2]Feuil1!$A$4:$B$2591,2,FALSE)</f>
        <v>Ténosynovectomies du poignet, niveau 4</v>
      </c>
      <c r="C1228" s="22">
        <v>2</v>
      </c>
      <c r="D1228" s="23">
        <v>4830.3599999999997</v>
      </c>
      <c r="E1228" s="22">
        <v>2</v>
      </c>
      <c r="F1228" s="23">
        <v>4999.4225999999999</v>
      </c>
      <c r="G1228" s="22">
        <v>2</v>
      </c>
      <c r="H1228" s="23">
        <v>4830.3599999999997</v>
      </c>
      <c r="I1228" s="116">
        <v>3.5000000000000003E-2</v>
      </c>
      <c r="J1228" s="116">
        <v>0</v>
      </c>
      <c r="K1228" s="116">
        <v>3.5000000000000003E-2</v>
      </c>
      <c r="L1228" s="116">
        <v>-3.3816424999999997E-2</v>
      </c>
      <c r="M1228" s="116">
        <v>0</v>
      </c>
      <c r="N1228" s="116">
        <v>-3.3816424999999997E-2</v>
      </c>
      <c r="O1228" s="24">
        <v>0</v>
      </c>
      <c r="P1228" s="24">
        <v>-1.0215E-5</v>
      </c>
      <c r="Q1228" s="24">
        <v>3.1826962999999999E-7</v>
      </c>
      <c r="R1228" s="24">
        <v>7.2046478999999999E-7</v>
      </c>
    </row>
    <row r="1229" spans="1:18" ht="22.5" x14ac:dyDescent="0.2">
      <c r="A1229" s="13" t="s">
        <v>2407</v>
      </c>
      <c r="B1229" s="11" t="str">
        <f>VLOOKUP(A1229,[2]Feuil1!$A$4:$B$2591,2,FALSE)</f>
        <v>Ténosynovectomies du poignet, en ambulatoire</v>
      </c>
      <c r="C1229" s="22">
        <v>11133</v>
      </c>
      <c r="D1229" s="23">
        <v>9451516.1999999993</v>
      </c>
      <c r="E1229" s="22">
        <v>10907</v>
      </c>
      <c r="F1229" s="23">
        <v>9252429.1469999999</v>
      </c>
      <c r="G1229" s="22">
        <v>12223</v>
      </c>
      <c r="H1229" s="23">
        <v>10379251.505999999</v>
      </c>
      <c r="I1229" s="116">
        <v>-2.1064032999999999E-2</v>
      </c>
      <c r="J1229" s="116">
        <v>-2.0300009000000001E-2</v>
      </c>
      <c r="K1229" s="116">
        <v>-7.79856E-4</v>
      </c>
      <c r="L1229" s="116">
        <v>0.121786651</v>
      </c>
      <c r="M1229" s="116">
        <v>0.1206564592</v>
      </c>
      <c r="N1229" s="116">
        <v>1.0085087E-3</v>
      </c>
      <c r="O1229" s="24">
        <v>-4.7099244999999998E-2</v>
      </c>
      <c r="P1229" s="24">
        <v>6.8084954599999997E-2</v>
      </c>
      <c r="Q1229" s="24">
        <v>1.9451049000000001E-3</v>
      </c>
      <c r="R1229" s="24">
        <v>1.5481010000000001E-3</v>
      </c>
    </row>
    <row r="1230" spans="1:18" ht="22.5" x14ac:dyDescent="0.2">
      <c r="A1230" s="13" t="s">
        <v>2408</v>
      </c>
      <c r="B1230" s="11" t="str">
        <f>VLOOKUP(A1230,[2]Feuil1!$A$4:$B$2591,2,FALSE)</f>
        <v>Interventions sur le poignet autres que les ténosynovectomies, niveau 1</v>
      </c>
      <c r="C1230" s="22">
        <v>6057</v>
      </c>
      <c r="D1230" s="23">
        <v>6487756.3058000002</v>
      </c>
      <c r="E1230" s="22">
        <v>5759</v>
      </c>
      <c r="F1230" s="23">
        <v>6158828.8915999997</v>
      </c>
      <c r="G1230" s="22">
        <v>5555</v>
      </c>
      <c r="H1230" s="23">
        <v>5944294.1024000002</v>
      </c>
      <c r="I1230" s="116">
        <v>-5.0699717999999998E-2</v>
      </c>
      <c r="J1230" s="116">
        <v>-4.9199274000000001E-2</v>
      </c>
      <c r="K1230" s="116">
        <v>-1.5780849999999999E-3</v>
      </c>
      <c r="L1230" s="116">
        <v>-3.4833699000000003E-2</v>
      </c>
      <c r="M1230" s="116">
        <v>-3.5422816000000003E-2</v>
      </c>
      <c r="N1230" s="116">
        <v>6.1075249999999995E-4</v>
      </c>
      <c r="O1230" s="24">
        <v>7.3010986999999996E-3</v>
      </c>
      <c r="P1230" s="24">
        <v>-1.2962639E-2</v>
      </c>
      <c r="Q1230" s="24">
        <v>8.839939E-4</v>
      </c>
      <c r="R1230" s="24">
        <v>8.8661190000000002E-4</v>
      </c>
    </row>
    <row r="1231" spans="1:18" ht="22.5" x14ac:dyDescent="0.2">
      <c r="A1231" s="13" t="s">
        <v>2409</v>
      </c>
      <c r="B1231" s="11" t="str">
        <f>VLOOKUP(A1231,[2]Feuil1!$A$4:$B$2591,2,FALSE)</f>
        <v>Interventions sur le poignet autres que les ténosynovectomies, niveau 2</v>
      </c>
      <c r="C1231" s="22">
        <v>95</v>
      </c>
      <c r="D1231" s="23">
        <v>155979.77840000001</v>
      </c>
      <c r="E1231" s="22">
        <v>109</v>
      </c>
      <c r="F1231" s="23">
        <v>179515.69680000001</v>
      </c>
      <c r="G1231" s="22">
        <v>81</v>
      </c>
      <c r="H1231" s="23">
        <v>134531.12959999999</v>
      </c>
      <c r="I1231" s="116">
        <v>0.15089083110000001</v>
      </c>
      <c r="J1231" s="116">
        <v>0.14736842110000001</v>
      </c>
      <c r="K1231" s="116">
        <v>3.0699904E-3</v>
      </c>
      <c r="L1231" s="116">
        <v>-0.25058848900000003</v>
      </c>
      <c r="M1231" s="116">
        <v>-0.256880734</v>
      </c>
      <c r="N1231" s="116">
        <v>8.4673421000000006E-3</v>
      </c>
      <c r="O1231" s="24">
        <v>1.0021116E-3</v>
      </c>
      <c r="P1231" s="24">
        <v>-2.7180609999999999E-3</v>
      </c>
      <c r="Q1231" s="24">
        <v>1.28899E-5</v>
      </c>
      <c r="R1231" s="24">
        <v>2.00658E-5</v>
      </c>
    </row>
    <row r="1232" spans="1:18" ht="22.5" x14ac:dyDescent="0.2">
      <c r="A1232" s="13" t="s">
        <v>2410</v>
      </c>
      <c r="B1232" s="11" t="str">
        <f>VLOOKUP(A1232,[2]Feuil1!$A$4:$B$2591,2,FALSE)</f>
        <v>Interventions sur le poignet autres que les ténosynovectomies, niveau 3</v>
      </c>
      <c r="C1232" s="22">
        <v>17</v>
      </c>
      <c r="D1232" s="23">
        <v>39982.478000000003</v>
      </c>
      <c r="E1232" s="22">
        <v>19</v>
      </c>
      <c r="F1232" s="23">
        <v>44974.455999999998</v>
      </c>
      <c r="G1232" s="22">
        <v>20</v>
      </c>
      <c r="H1232" s="23">
        <v>47633.733999999997</v>
      </c>
      <c r="I1232" s="116">
        <v>0.12485414240000001</v>
      </c>
      <c r="J1232" s="116">
        <v>0.1176470588</v>
      </c>
      <c r="K1232" s="116">
        <v>6.4484432E-3</v>
      </c>
      <c r="L1232" s="116">
        <v>5.9128630699999997E-2</v>
      </c>
      <c r="M1232" s="116">
        <v>5.2631578900000003E-2</v>
      </c>
      <c r="N1232" s="116">
        <v>6.1721991999999998E-3</v>
      </c>
      <c r="O1232" s="24">
        <v>-3.5790000000000001E-5</v>
      </c>
      <c r="P1232" s="24">
        <v>1.606791E-4</v>
      </c>
      <c r="Q1232" s="24">
        <v>3.1826963000000002E-6</v>
      </c>
      <c r="R1232" s="24">
        <v>7.1047350999999998E-6</v>
      </c>
    </row>
    <row r="1233" spans="1:18" ht="22.5" x14ac:dyDescent="0.2">
      <c r="A1233" s="13" t="s">
        <v>2411</v>
      </c>
      <c r="B1233" s="11" t="str">
        <f>VLOOKUP(A1233,[2]Feuil1!$A$4:$B$2591,2,FALSE)</f>
        <v>Interventions sur le poignet autres que les ténosynovectomies, niveau 4</v>
      </c>
      <c r="C1233" s="22">
        <v>1</v>
      </c>
      <c r="D1233" s="23">
        <v>2665.99</v>
      </c>
      <c r="E1233" s="22">
        <v>2</v>
      </c>
      <c r="F1233" s="23">
        <v>5331.98</v>
      </c>
      <c r="G1233" s="22">
        <v>2</v>
      </c>
      <c r="H1233" s="23">
        <v>5331.98</v>
      </c>
      <c r="I1233" s="116">
        <v>1</v>
      </c>
      <c r="J1233" s="116">
        <v>1</v>
      </c>
      <c r="K1233" s="116">
        <v>0</v>
      </c>
      <c r="L1233" s="116">
        <v>0</v>
      </c>
      <c r="M1233" s="116">
        <v>0</v>
      </c>
      <c r="N1233" s="116">
        <v>0</v>
      </c>
      <c r="O1233" s="24">
        <v>0</v>
      </c>
      <c r="P1233" s="24">
        <v>0</v>
      </c>
      <c r="Q1233" s="24">
        <v>3.1826962999999999E-7</v>
      </c>
      <c r="R1233" s="24">
        <v>7.9528313999999997E-7</v>
      </c>
    </row>
    <row r="1234" spans="1:18" ht="22.5" x14ac:dyDescent="0.2">
      <c r="A1234" s="13" t="s">
        <v>2412</v>
      </c>
      <c r="B1234" s="11" t="str">
        <f>VLOOKUP(A1234,[2]Feuil1!$A$4:$B$2591,2,FALSE)</f>
        <v>Interventions sur le poignet autres que les ténosynovectomies, en ambulatoire</v>
      </c>
      <c r="C1234" s="22">
        <v>7640</v>
      </c>
      <c r="D1234" s="23">
        <v>6094480.5439999998</v>
      </c>
      <c r="E1234" s="22">
        <v>7679</v>
      </c>
      <c r="F1234" s="23">
        <v>6134255.4720000001</v>
      </c>
      <c r="G1234" s="22">
        <v>8313</v>
      </c>
      <c r="H1234" s="23">
        <v>6644212</v>
      </c>
      <c r="I1234" s="116">
        <v>6.5263852999999997E-3</v>
      </c>
      <c r="J1234" s="116">
        <v>5.104712E-3</v>
      </c>
      <c r="K1234" s="116">
        <v>1.4144527999999999E-3</v>
      </c>
      <c r="L1234" s="116">
        <v>8.3132587199999997E-2</v>
      </c>
      <c r="M1234" s="116">
        <v>8.2562833700000005E-2</v>
      </c>
      <c r="N1234" s="116">
        <v>5.2630060000000004E-4</v>
      </c>
      <c r="O1234" s="24">
        <v>-2.269067E-2</v>
      </c>
      <c r="P1234" s="24">
        <v>3.08126359E-2</v>
      </c>
      <c r="Q1234" s="24">
        <v>1.3228877E-3</v>
      </c>
      <c r="R1234" s="24">
        <v>9.9100709999999995E-4</v>
      </c>
    </row>
    <row r="1235" spans="1:18" ht="45" x14ac:dyDescent="0.2">
      <c r="A1235" s="13" t="s">
        <v>1149</v>
      </c>
      <c r="B1235" s="11" t="str">
        <f>VLOOKUP(A1235,[2]Feuil1!$A$4:$B$2591,2,FALSE)</f>
        <v>Affections de l'appareil musculosquelettique sans acte opératoire de la CMD 08, avec anesthésie, en ambulatoire</v>
      </c>
      <c r="C1235" s="22">
        <v>19150</v>
      </c>
      <c r="D1235" s="23">
        <v>6838559.7977999998</v>
      </c>
      <c r="E1235" s="22">
        <v>18150</v>
      </c>
      <c r="F1235" s="23">
        <v>6475971.2970000003</v>
      </c>
      <c r="G1235" s="22">
        <v>17629</v>
      </c>
      <c r="H1235" s="23">
        <v>6292229.0310000004</v>
      </c>
      <c r="I1235" s="116">
        <v>-5.3021179000000002E-2</v>
      </c>
      <c r="J1235" s="116">
        <v>-5.2219320999999999E-2</v>
      </c>
      <c r="K1235" s="116">
        <v>-8.46037E-4</v>
      </c>
      <c r="L1235" s="116">
        <v>-2.8372927999999999E-2</v>
      </c>
      <c r="M1235" s="116">
        <v>-2.8705234E-2</v>
      </c>
      <c r="N1235" s="116">
        <v>3.4212720000000003E-4</v>
      </c>
      <c r="O1235" s="24">
        <v>1.8646433600000002E-2</v>
      </c>
      <c r="P1235" s="24">
        <v>-1.1102091E-2</v>
      </c>
      <c r="Q1235" s="24">
        <v>2.8053877000000001E-3</v>
      </c>
      <c r="R1235" s="24">
        <v>9.3850759999999998E-4</v>
      </c>
    </row>
    <row r="1236" spans="1:18" ht="33.75" x14ac:dyDescent="0.2">
      <c r="A1236" s="13" t="s">
        <v>1150</v>
      </c>
      <c r="B1236" s="11" t="str">
        <f>VLOOKUP(A1236,[2]Feuil1!$A$4:$B$2591,2,FALSE)</f>
        <v>Tractions continues et réductions progressives : autres que hanche et fémur, niveau 1</v>
      </c>
      <c r="C1236" s="22">
        <v>521</v>
      </c>
      <c r="D1236" s="23">
        <v>390457.4816</v>
      </c>
      <c r="E1236" s="22">
        <v>562</v>
      </c>
      <c r="F1236" s="23">
        <v>428049.73469999997</v>
      </c>
      <c r="G1236" s="22">
        <v>514</v>
      </c>
      <c r="H1236" s="23">
        <v>382230.91470000002</v>
      </c>
      <c r="I1236" s="116">
        <v>9.62774562E-2</v>
      </c>
      <c r="J1236" s="116">
        <v>7.8694817700000003E-2</v>
      </c>
      <c r="K1236" s="116">
        <v>1.6299919400000001E-2</v>
      </c>
      <c r="L1236" s="116">
        <v>-0.10704087900000001</v>
      </c>
      <c r="M1236" s="116">
        <v>-8.5409253000000004E-2</v>
      </c>
      <c r="N1236" s="116">
        <v>-2.3651701000000001E-2</v>
      </c>
      <c r="O1236" s="24">
        <v>1.7179056E-3</v>
      </c>
      <c r="P1236" s="24">
        <v>-2.768469E-3</v>
      </c>
      <c r="Q1236" s="24">
        <v>8.1795300000000006E-5</v>
      </c>
      <c r="R1236" s="24">
        <v>5.70111E-5</v>
      </c>
    </row>
    <row r="1237" spans="1:18" ht="33.75" x14ac:dyDescent="0.2">
      <c r="A1237" s="13" t="s">
        <v>1151</v>
      </c>
      <c r="B1237" s="11" t="str">
        <f>VLOOKUP(A1237,[2]Feuil1!$A$4:$B$2591,2,FALSE)</f>
        <v>Tractions continues et réductions progressives : autres que hanche et fémur, niveau 2</v>
      </c>
      <c r="C1237" s="22">
        <v>17</v>
      </c>
      <c r="D1237" s="23">
        <v>32404.720000000001</v>
      </c>
      <c r="E1237" s="22">
        <v>12</v>
      </c>
      <c r="F1237" s="23">
        <v>23140.7824</v>
      </c>
      <c r="G1237" s="22">
        <v>14</v>
      </c>
      <c r="H1237" s="23">
        <v>26686.240000000002</v>
      </c>
      <c r="I1237" s="116">
        <v>-0.28588235299999998</v>
      </c>
      <c r="J1237" s="116">
        <v>-0.29411764699999998</v>
      </c>
      <c r="K1237" s="116">
        <v>1.16666667E-2</v>
      </c>
      <c r="L1237" s="116">
        <v>0.15321252060000001</v>
      </c>
      <c r="M1237" s="116">
        <v>0.16666666669999999</v>
      </c>
      <c r="N1237" s="116">
        <v>-1.1532125000000001E-2</v>
      </c>
      <c r="O1237" s="24">
        <v>-7.1579E-5</v>
      </c>
      <c r="P1237" s="24">
        <v>2.1422389999999999E-4</v>
      </c>
      <c r="Q1237" s="24">
        <v>2.2278873999999999E-6</v>
      </c>
      <c r="R1237" s="24">
        <v>3.9803443999999999E-6</v>
      </c>
    </row>
    <row r="1238" spans="1:18" ht="33.75" x14ac:dyDescent="0.2">
      <c r="A1238" s="13" t="s">
        <v>1152</v>
      </c>
      <c r="B1238" s="11" t="str">
        <f>VLOOKUP(A1238,[2]Feuil1!$A$4:$B$2591,2,FALSE)</f>
        <v>Tractions continues et réductions progressives : autres que hanche et fémur, niveau 3</v>
      </c>
      <c r="C1238" s="22">
        <v>2</v>
      </c>
      <c r="D1238" s="23">
        <v>5116.9399999999996</v>
      </c>
      <c r="E1238" s="22">
        <v>3</v>
      </c>
      <c r="F1238" s="23">
        <v>7675.41</v>
      </c>
      <c r="G1238" s="22">
        <v>8</v>
      </c>
      <c r="H1238" s="23">
        <v>20646.852900000002</v>
      </c>
      <c r="I1238" s="116">
        <v>0.5</v>
      </c>
      <c r="J1238" s="116">
        <v>0.5</v>
      </c>
      <c r="K1238" s="116">
        <v>0</v>
      </c>
      <c r="L1238" s="116">
        <v>1.69</v>
      </c>
      <c r="M1238" s="116">
        <v>1.6666666667000001</v>
      </c>
      <c r="N1238" s="116">
        <v>8.7500000000000008E-3</v>
      </c>
      <c r="O1238" s="24">
        <v>-1.7894800000000001E-4</v>
      </c>
      <c r="P1238" s="24">
        <v>7.8376159999999999E-4</v>
      </c>
      <c r="Q1238" s="24">
        <v>1.2730785000000001E-6</v>
      </c>
      <c r="R1238" s="24">
        <v>3.0795491000000001E-6</v>
      </c>
    </row>
    <row r="1239" spans="1:18" ht="33.75" x14ac:dyDescent="0.2">
      <c r="A1239" s="13" t="s">
        <v>1153</v>
      </c>
      <c r="B1239" s="11" t="str">
        <f>VLOOKUP(A1239,[2]Feuil1!$A$4:$B$2591,2,FALSE)</f>
        <v>Tractions continues et réductions progressives : autres que hanche et fémur, niveau 4</v>
      </c>
      <c r="C1239" s="22" t="s">
        <v>3213</v>
      </c>
      <c r="D1239" s="23" t="s">
        <v>3213</v>
      </c>
      <c r="E1239" s="22" t="s">
        <v>3213</v>
      </c>
      <c r="F1239" s="23" t="s">
        <v>3213</v>
      </c>
      <c r="G1239" s="22">
        <v>1</v>
      </c>
      <c r="H1239" s="23">
        <v>5630.43</v>
      </c>
      <c r="I1239" s="116" t="s">
        <v>3213</v>
      </c>
      <c r="J1239" s="116" t="s">
        <v>3213</v>
      </c>
      <c r="K1239" s="116" t="s">
        <v>3213</v>
      </c>
      <c r="L1239" s="116" t="s">
        <v>3213</v>
      </c>
      <c r="M1239" s="116" t="s">
        <v>3213</v>
      </c>
      <c r="N1239" s="116" t="s">
        <v>3213</v>
      </c>
      <c r="O1239" s="24" t="s">
        <v>3213</v>
      </c>
      <c r="P1239" s="24" t="s">
        <v>3213</v>
      </c>
      <c r="Q1239" s="24">
        <v>1.5913482000000001E-7</v>
      </c>
      <c r="R1239" s="24">
        <v>8.3979797999999997E-7</v>
      </c>
    </row>
    <row r="1240" spans="1:18" ht="22.5" x14ac:dyDescent="0.2">
      <c r="A1240" s="13" t="s">
        <v>1154</v>
      </c>
      <c r="B1240" s="11" t="str">
        <f>VLOOKUP(A1240,[2]Feuil1!$A$4:$B$2591,2,FALSE)</f>
        <v>Tractions continues et réductions progressives : hanche et fémur, niveau 1</v>
      </c>
      <c r="C1240" s="22">
        <v>184</v>
      </c>
      <c r="D1240" s="23">
        <v>179719.9547</v>
      </c>
      <c r="E1240" s="22">
        <v>155</v>
      </c>
      <c r="F1240" s="23">
        <v>112318.8236</v>
      </c>
      <c r="G1240" s="22">
        <v>178</v>
      </c>
      <c r="H1240" s="23">
        <v>137631.93580000001</v>
      </c>
      <c r="I1240" s="116">
        <v>-0.37503420900000001</v>
      </c>
      <c r="J1240" s="116">
        <v>-0.15760869599999999</v>
      </c>
      <c r="K1240" s="116">
        <v>-0.25810512600000002</v>
      </c>
      <c r="L1240" s="116">
        <v>0.22536838789999999</v>
      </c>
      <c r="M1240" s="116">
        <v>0.14838709680000001</v>
      </c>
      <c r="N1240" s="116">
        <v>6.7034270300000004E-2</v>
      </c>
      <c r="O1240" s="24">
        <v>-8.2316300000000002E-4</v>
      </c>
      <c r="P1240" s="24">
        <v>1.5294709999999999E-3</v>
      </c>
      <c r="Q1240" s="24">
        <v>2.8326E-5</v>
      </c>
      <c r="R1240" s="24">
        <v>2.0528300000000001E-5</v>
      </c>
    </row>
    <row r="1241" spans="1:18" ht="22.5" x14ac:dyDescent="0.2">
      <c r="A1241" s="13" t="s">
        <v>1155</v>
      </c>
      <c r="B1241" s="11" t="str">
        <f>VLOOKUP(A1241,[2]Feuil1!$A$4:$B$2591,2,FALSE)</f>
        <v>Tractions continues et réductions progressives : hanche et fémur, niveau 2</v>
      </c>
      <c r="C1241" s="22">
        <v>61</v>
      </c>
      <c r="D1241" s="23">
        <v>147863.08499999999</v>
      </c>
      <c r="E1241" s="22">
        <v>63</v>
      </c>
      <c r="F1241" s="23">
        <v>125512.96520000001</v>
      </c>
      <c r="G1241" s="22">
        <v>76</v>
      </c>
      <c r="H1241" s="23">
        <v>159498.96840000001</v>
      </c>
      <c r="I1241" s="116">
        <v>-0.15115415600000001</v>
      </c>
      <c r="J1241" s="116">
        <v>3.2786885199999997E-2</v>
      </c>
      <c r="K1241" s="116">
        <v>-0.178101643</v>
      </c>
      <c r="L1241" s="116">
        <v>0.27077683289999999</v>
      </c>
      <c r="M1241" s="116">
        <v>0.2063492063</v>
      </c>
      <c r="N1241" s="116">
        <v>5.34071115E-2</v>
      </c>
      <c r="O1241" s="24">
        <v>-4.6526599999999999E-4</v>
      </c>
      <c r="P1241" s="24">
        <v>2.0535051000000002E-3</v>
      </c>
      <c r="Q1241" s="24">
        <v>1.20942E-5</v>
      </c>
      <c r="R1241" s="24">
        <v>2.37898E-5</v>
      </c>
    </row>
    <row r="1242" spans="1:18" ht="22.5" x14ac:dyDescent="0.2">
      <c r="A1242" s="13" t="s">
        <v>1156</v>
      </c>
      <c r="B1242" s="11" t="str">
        <f>VLOOKUP(A1242,[2]Feuil1!$A$4:$B$2591,2,FALSE)</f>
        <v>Tractions continues et réductions progressives : hanche et fémur, niveau 3</v>
      </c>
      <c r="C1242" s="22">
        <v>26</v>
      </c>
      <c r="D1242" s="23">
        <v>65111.113499999999</v>
      </c>
      <c r="E1242" s="22">
        <v>35</v>
      </c>
      <c r="F1242" s="23">
        <v>86626.942500000005</v>
      </c>
      <c r="G1242" s="22">
        <v>36</v>
      </c>
      <c r="H1242" s="23">
        <v>89077.492499999993</v>
      </c>
      <c r="I1242" s="116">
        <v>0.33044787349999999</v>
      </c>
      <c r="J1242" s="116">
        <v>0.3461538462</v>
      </c>
      <c r="K1242" s="116">
        <v>-1.1667294E-2</v>
      </c>
      <c r="L1242" s="116">
        <v>2.8288543100000001E-2</v>
      </c>
      <c r="M1242" s="116">
        <v>2.85714286E-2</v>
      </c>
      <c r="N1242" s="116">
        <v>-2.7502800000000002E-4</v>
      </c>
      <c r="O1242" s="24">
        <v>-3.5790000000000001E-5</v>
      </c>
      <c r="P1242" s="24">
        <v>1.4806730000000001E-4</v>
      </c>
      <c r="Q1242" s="24">
        <v>5.7288533999999998E-6</v>
      </c>
      <c r="R1242" s="24">
        <v>1.32862E-5</v>
      </c>
    </row>
    <row r="1243" spans="1:18" ht="22.5" x14ac:dyDescent="0.2">
      <c r="A1243" s="13" t="s">
        <v>1157</v>
      </c>
      <c r="B1243" s="11" t="str">
        <f>VLOOKUP(A1243,[2]Feuil1!$A$4:$B$2591,2,FALSE)</f>
        <v>Tractions continues et réductions progressives : hanche et fémur, niveau 4</v>
      </c>
      <c r="C1243" s="22">
        <v>11</v>
      </c>
      <c r="D1243" s="23">
        <v>38356.360200000003</v>
      </c>
      <c r="E1243" s="22">
        <v>4</v>
      </c>
      <c r="F1243" s="23">
        <v>14165.506799999999</v>
      </c>
      <c r="G1243" s="22">
        <v>10</v>
      </c>
      <c r="H1243" s="23">
        <v>34695.226799999997</v>
      </c>
      <c r="I1243" s="116">
        <v>-0.63068688699999997</v>
      </c>
      <c r="J1243" s="116">
        <v>-0.63636363600000001</v>
      </c>
      <c r="K1243" s="116">
        <v>1.56110616E-2</v>
      </c>
      <c r="L1243" s="116">
        <v>1.4492753623000001</v>
      </c>
      <c r="M1243" s="116">
        <v>1.5</v>
      </c>
      <c r="N1243" s="116">
        <v>-2.0289854999999999E-2</v>
      </c>
      <c r="O1243" s="24">
        <v>-2.1473799999999999E-4</v>
      </c>
      <c r="P1243" s="24">
        <v>1.2404485000000001E-3</v>
      </c>
      <c r="Q1243" s="24">
        <v>1.5913482000000001E-6</v>
      </c>
      <c r="R1243" s="24">
        <v>5.1749123000000004E-6</v>
      </c>
    </row>
    <row r="1244" spans="1:18" ht="22.5" x14ac:dyDescent="0.2">
      <c r="A1244" s="13" t="s">
        <v>1158</v>
      </c>
      <c r="B1244" s="11" t="str">
        <f>VLOOKUP(A1244,[2]Feuil1!$A$4:$B$2591,2,FALSE)</f>
        <v>Fractures de la hanche et du bassin, niveau 1</v>
      </c>
      <c r="C1244" s="22">
        <v>1122</v>
      </c>
      <c r="D1244" s="23">
        <v>1374493.0455</v>
      </c>
      <c r="E1244" s="22">
        <v>1046</v>
      </c>
      <c r="F1244" s="23">
        <v>1273851.9057</v>
      </c>
      <c r="G1244" s="22">
        <v>1016</v>
      </c>
      <c r="H1244" s="23">
        <v>1244866.74</v>
      </c>
      <c r="I1244" s="116">
        <v>-7.3220551999999994E-2</v>
      </c>
      <c r="J1244" s="116">
        <v>-6.7736185000000004E-2</v>
      </c>
      <c r="K1244" s="116">
        <v>-5.8828489999999999E-3</v>
      </c>
      <c r="L1244" s="116">
        <v>-2.2753952000000001E-2</v>
      </c>
      <c r="M1244" s="116">
        <v>-2.8680687999999999E-2</v>
      </c>
      <c r="N1244" s="116">
        <v>6.1017379000000002E-3</v>
      </c>
      <c r="O1244" s="24">
        <v>1.0736910000000001E-3</v>
      </c>
      <c r="P1244" s="24">
        <v>-1.7513439999999999E-3</v>
      </c>
      <c r="Q1244" s="24">
        <v>1.61681E-4</v>
      </c>
      <c r="R1244" s="24">
        <v>1.856762E-4</v>
      </c>
    </row>
    <row r="1245" spans="1:18" ht="22.5" x14ac:dyDescent="0.2">
      <c r="A1245" s="13" t="s">
        <v>1159</v>
      </c>
      <c r="B1245" s="11" t="str">
        <f>VLOOKUP(A1245,[2]Feuil1!$A$4:$B$2591,2,FALSE)</f>
        <v>Fractures de la hanche et du bassin, niveau 2</v>
      </c>
      <c r="C1245" s="22">
        <v>671</v>
      </c>
      <c r="D1245" s="23">
        <v>1332810.2609000001</v>
      </c>
      <c r="E1245" s="22">
        <v>602</v>
      </c>
      <c r="F1245" s="23">
        <v>1196477.7784</v>
      </c>
      <c r="G1245" s="22">
        <v>737</v>
      </c>
      <c r="H1245" s="23">
        <v>1463761.8381000001</v>
      </c>
      <c r="I1245" s="116">
        <v>-0.10228949</v>
      </c>
      <c r="J1245" s="116">
        <v>-0.102831595</v>
      </c>
      <c r="K1245" s="116">
        <v>6.0423900000000001E-4</v>
      </c>
      <c r="L1245" s="116">
        <v>0.22339241439999999</v>
      </c>
      <c r="M1245" s="116">
        <v>0.2242524917</v>
      </c>
      <c r="N1245" s="116">
        <v>-7.0253299999999998E-4</v>
      </c>
      <c r="O1245" s="24">
        <v>-4.8316089999999997E-3</v>
      </c>
      <c r="P1245" s="24">
        <v>1.6149859799999999E-2</v>
      </c>
      <c r="Q1245" s="24">
        <v>1.1728239999999999E-4</v>
      </c>
      <c r="R1245" s="24">
        <v>2.1832509999999999E-4</v>
      </c>
    </row>
    <row r="1246" spans="1:18" ht="22.5" x14ac:dyDescent="0.2">
      <c r="A1246" s="13" t="s">
        <v>1160</v>
      </c>
      <c r="B1246" s="11" t="str">
        <f>VLOOKUP(A1246,[2]Feuil1!$A$4:$B$2591,2,FALSE)</f>
        <v>Fractures de la hanche et du bassin, niveau 3</v>
      </c>
      <c r="C1246" s="22">
        <v>320</v>
      </c>
      <c r="D1246" s="23">
        <v>808827.09219999996</v>
      </c>
      <c r="E1246" s="22">
        <v>371</v>
      </c>
      <c r="F1246" s="23">
        <v>937265.03610000003</v>
      </c>
      <c r="G1246" s="22">
        <v>401</v>
      </c>
      <c r="H1246" s="23">
        <v>1020541.4375</v>
      </c>
      <c r="I1246" s="116">
        <v>0.15879530389999999</v>
      </c>
      <c r="J1246" s="116">
        <v>0.15937499999999999</v>
      </c>
      <c r="K1246" s="116">
        <v>-5.0000700000000001E-4</v>
      </c>
      <c r="L1246" s="116">
        <v>8.88504299E-2</v>
      </c>
      <c r="M1246" s="116">
        <v>8.0862533700000003E-2</v>
      </c>
      <c r="N1246" s="116">
        <v>7.390298E-3</v>
      </c>
      <c r="O1246" s="24">
        <v>-1.0736910000000001E-3</v>
      </c>
      <c r="P1246" s="24">
        <v>5.0317336999999998E-3</v>
      </c>
      <c r="Q1246" s="24">
        <v>6.3813100000000001E-5</v>
      </c>
      <c r="R1246" s="24">
        <v>1.522173E-4</v>
      </c>
    </row>
    <row r="1247" spans="1:18" ht="22.5" x14ac:dyDescent="0.2">
      <c r="A1247" s="13" t="s">
        <v>1161</v>
      </c>
      <c r="B1247" s="11" t="str">
        <f>VLOOKUP(A1247,[2]Feuil1!$A$4:$B$2591,2,FALSE)</f>
        <v>Fractures de la hanche et du bassin, niveau 4</v>
      </c>
      <c r="C1247" s="22">
        <v>51</v>
      </c>
      <c r="D1247" s="23">
        <v>196240.7317</v>
      </c>
      <c r="E1247" s="22">
        <v>51</v>
      </c>
      <c r="F1247" s="23">
        <v>192053.0453</v>
      </c>
      <c r="G1247" s="22">
        <v>60</v>
      </c>
      <c r="H1247" s="23">
        <v>225850.73499999999</v>
      </c>
      <c r="I1247" s="116">
        <v>-2.1339536999999999E-2</v>
      </c>
      <c r="J1247" s="116">
        <v>0</v>
      </c>
      <c r="K1247" s="116">
        <v>-2.1339536999999999E-2</v>
      </c>
      <c r="L1247" s="116">
        <v>0.17598101420000001</v>
      </c>
      <c r="M1247" s="116">
        <v>0.1764705882</v>
      </c>
      <c r="N1247" s="116">
        <v>-4.1613799999999998E-4</v>
      </c>
      <c r="O1247" s="24">
        <v>-3.2210700000000002E-4</v>
      </c>
      <c r="P1247" s="24">
        <v>2.0421267999999998E-3</v>
      </c>
      <c r="Q1247" s="24">
        <v>9.5480888999999992E-6</v>
      </c>
      <c r="R1247" s="24">
        <v>3.3686400000000003E-5</v>
      </c>
    </row>
    <row r="1248" spans="1:18" ht="22.5" x14ac:dyDescent="0.2">
      <c r="A1248" s="13" t="s">
        <v>1162</v>
      </c>
      <c r="B1248" s="11" t="str">
        <f>VLOOKUP(A1248,[2]Feuil1!$A$4:$B$2591,2,FALSE)</f>
        <v>Transferts et autres séjours courts pour fractures de la hanche et du bassin</v>
      </c>
      <c r="C1248" s="22">
        <v>475</v>
      </c>
      <c r="D1248" s="23">
        <v>139299.20009999999</v>
      </c>
      <c r="E1248" s="22">
        <v>462</v>
      </c>
      <c r="F1248" s="23">
        <v>135811.85639999999</v>
      </c>
      <c r="G1248" s="22">
        <v>494</v>
      </c>
      <c r="H1248" s="23">
        <v>145182.0963</v>
      </c>
      <c r="I1248" s="116">
        <v>-2.5034915000000001E-2</v>
      </c>
      <c r="J1248" s="116">
        <v>-2.7368421E-2</v>
      </c>
      <c r="K1248" s="116">
        <v>2.3991669999999998E-3</v>
      </c>
      <c r="L1248" s="116">
        <v>6.8994270100000005E-2</v>
      </c>
      <c r="M1248" s="116">
        <v>6.9264069299999995E-2</v>
      </c>
      <c r="N1248" s="116">
        <v>-2.5232199999999997E-4</v>
      </c>
      <c r="O1248" s="24">
        <v>-1.1452700000000001E-3</v>
      </c>
      <c r="P1248" s="24">
        <v>5.6616939999999997E-4</v>
      </c>
      <c r="Q1248" s="24">
        <v>7.86126E-5</v>
      </c>
      <c r="R1248" s="24">
        <v>2.1654400000000001E-5</v>
      </c>
    </row>
    <row r="1249" spans="1:18" ht="33.75" x14ac:dyDescent="0.2">
      <c r="A1249" s="13" t="s">
        <v>1163</v>
      </c>
      <c r="B1249" s="11" t="str">
        <f>VLOOKUP(A1249,[2]Feuil1!$A$4:$B$2591,2,FALSE)</f>
        <v>Fractures de la diaphyse, de l'épiphyse ou d'une partie non précisée du fémur, niveau 1</v>
      </c>
      <c r="C1249" s="22">
        <v>51</v>
      </c>
      <c r="D1249" s="23">
        <v>34367.229599999999</v>
      </c>
      <c r="E1249" s="22">
        <v>45</v>
      </c>
      <c r="F1249" s="23">
        <v>31072.889599999999</v>
      </c>
      <c r="G1249" s="22">
        <v>56</v>
      </c>
      <c r="H1249" s="23">
        <v>37937.0579</v>
      </c>
      <c r="I1249" s="116">
        <v>-9.5857014000000004E-2</v>
      </c>
      <c r="J1249" s="116">
        <v>-0.117647059</v>
      </c>
      <c r="K1249" s="116">
        <v>2.4695384399999999E-2</v>
      </c>
      <c r="L1249" s="116">
        <v>0.2209053741</v>
      </c>
      <c r="M1249" s="116">
        <v>0.24444444439999999</v>
      </c>
      <c r="N1249" s="116">
        <v>-1.8915324000000001E-2</v>
      </c>
      <c r="O1249" s="24">
        <v>-3.9368699999999999E-4</v>
      </c>
      <c r="P1249" s="24">
        <v>4.1474730000000003E-4</v>
      </c>
      <c r="Q1249" s="24">
        <v>8.9115496999999996E-6</v>
      </c>
      <c r="R1249" s="24">
        <v>5.6584426000000003E-6</v>
      </c>
    </row>
    <row r="1250" spans="1:18" ht="33.75" x14ac:dyDescent="0.2">
      <c r="A1250" s="13" t="s">
        <v>1164</v>
      </c>
      <c r="B1250" s="11" t="str">
        <f>VLOOKUP(A1250,[2]Feuil1!$A$4:$B$2591,2,FALSE)</f>
        <v>Fractures de la diaphyse, de l'épiphyse ou d'une partie non précisée du fémur, niveau 2</v>
      </c>
      <c r="C1250" s="22">
        <v>82</v>
      </c>
      <c r="D1250" s="23">
        <v>228287.5588</v>
      </c>
      <c r="E1250" s="22">
        <v>85</v>
      </c>
      <c r="F1250" s="23">
        <v>226387.88759999999</v>
      </c>
      <c r="G1250" s="22">
        <v>78</v>
      </c>
      <c r="H1250" s="23">
        <v>205241.66390000001</v>
      </c>
      <c r="I1250" s="116">
        <v>-8.321396E-3</v>
      </c>
      <c r="J1250" s="116">
        <v>3.65853659E-2</v>
      </c>
      <c r="K1250" s="116">
        <v>-4.3321816999999999E-2</v>
      </c>
      <c r="L1250" s="116">
        <v>-9.3407044999999994E-2</v>
      </c>
      <c r="M1250" s="116">
        <v>-8.2352940999999999E-2</v>
      </c>
      <c r="N1250" s="116">
        <v>-1.2046139000000001E-2</v>
      </c>
      <c r="O1250" s="24">
        <v>2.5052789999999999E-4</v>
      </c>
      <c r="P1250" s="24">
        <v>-1.277699E-3</v>
      </c>
      <c r="Q1250" s="24">
        <v>1.24125E-5</v>
      </c>
      <c r="R1250" s="24">
        <v>3.0612499999999999E-5</v>
      </c>
    </row>
    <row r="1251" spans="1:18" ht="33.75" x14ac:dyDescent="0.2">
      <c r="A1251" s="13" t="s">
        <v>1165</v>
      </c>
      <c r="B1251" s="11" t="str">
        <f>VLOOKUP(A1251,[2]Feuil1!$A$4:$B$2591,2,FALSE)</f>
        <v>Fractures de la diaphyse, de l'épiphyse ou d'une partie non précisée du fémur, niveau 3</v>
      </c>
      <c r="C1251" s="22">
        <v>80</v>
      </c>
      <c r="D1251" s="23">
        <v>267315.95520000003</v>
      </c>
      <c r="E1251" s="22">
        <v>94</v>
      </c>
      <c r="F1251" s="23">
        <v>316410.06849999999</v>
      </c>
      <c r="G1251" s="22">
        <v>75</v>
      </c>
      <c r="H1251" s="23">
        <v>250973.35029999999</v>
      </c>
      <c r="I1251" s="116">
        <v>0.183655754</v>
      </c>
      <c r="J1251" s="116">
        <v>0.17499999999999999</v>
      </c>
      <c r="K1251" s="116">
        <v>7.3665991000000002E-3</v>
      </c>
      <c r="L1251" s="116">
        <v>-0.20680984799999999</v>
      </c>
      <c r="M1251" s="116">
        <v>-0.20212765999999999</v>
      </c>
      <c r="N1251" s="116">
        <v>-5.8683429999999998E-3</v>
      </c>
      <c r="O1251" s="24">
        <v>6.800043E-4</v>
      </c>
      <c r="P1251" s="24">
        <v>-3.9538230000000004E-3</v>
      </c>
      <c r="Q1251" s="24">
        <v>1.19351E-5</v>
      </c>
      <c r="R1251" s="24">
        <v>3.74335E-5</v>
      </c>
    </row>
    <row r="1252" spans="1:18" ht="33.75" x14ac:dyDescent="0.2">
      <c r="A1252" s="13" t="s">
        <v>1166</v>
      </c>
      <c r="B1252" s="11" t="str">
        <f>VLOOKUP(A1252,[2]Feuil1!$A$4:$B$2591,2,FALSE)</f>
        <v>Fractures de la diaphyse, de l'épiphyse ou d'une partie non précisée du fémur, niveau 4</v>
      </c>
      <c r="C1252" s="22">
        <v>7</v>
      </c>
      <c r="D1252" s="23">
        <v>34864.785900000003</v>
      </c>
      <c r="E1252" s="22">
        <v>6</v>
      </c>
      <c r="F1252" s="23">
        <v>29933.4159</v>
      </c>
      <c r="G1252" s="22">
        <v>8</v>
      </c>
      <c r="H1252" s="23">
        <v>39450.959999999999</v>
      </c>
      <c r="I1252" s="116">
        <v>-0.141442716</v>
      </c>
      <c r="J1252" s="116">
        <v>-0.14285714299999999</v>
      </c>
      <c r="K1252" s="116">
        <v>1.6501650000000001E-3</v>
      </c>
      <c r="L1252" s="116">
        <v>0.31795716639999999</v>
      </c>
      <c r="M1252" s="116">
        <v>0.33333333329999998</v>
      </c>
      <c r="N1252" s="116">
        <v>-1.1532125000000001E-2</v>
      </c>
      <c r="O1252" s="24">
        <v>-7.1579E-5</v>
      </c>
      <c r="P1252" s="24">
        <v>5.7506980000000005E-4</v>
      </c>
      <c r="Q1252" s="24">
        <v>1.2730785000000001E-6</v>
      </c>
      <c r="R1252" s="24">
        <v>5.8842463000000002E-6</v>
      </c>
    </row>
    <row r="1253" spans="1:18" ht="33.75" x14ac:dyDescent="0.2">
      <c r="A1253" s="13" t="s">
        <v>1167</v>
      </c>
      <c r="B1253" s="11" t="str">
        <f>VLOOKUP(A1253,[2]Feuil1!$A$4:$B$2591,2,FALSE)</f>
        <v>Transferts et autres séjours pour fractures de la diaphyse, de l'épiphyse ou d'une partie non précisée du fémur</v>
      </c>
      <c r="C1253" s="22">
        <v>60</v>
      </c>
      <c r="D1253" s="23">
        <v>12393.5648</v>
      </c>
      <c r="E1253" s="22">
        <v>69</v>
      </c>
      <c r="F1253" s="23">
        <v>14208.249599999999</v>
      </c>
      <c r="G1253" s="22">
        <v>77</v>
      </c>
      <c r="H1253" s="23">
        <v>15766.6</v>
      </c>
      <c r="I1253" s="116">
        <v>0.1464215364</v>
      </c>
      <c r="J1253" s="116">
        <v>0.15</v>
      </c>
      <c r="K1253" s="116">
        <v>-3.111707E-3</v>
      </c>
      <c r="L1253" s="116">
        <v>0.1096792669</v>
      </c>
      <c r="M1253" s="116">
        <v>0.115942029</v>
      </c>
      <c r="N1253" s="116">
        <v>-5.6120859999999996E-3</v>
      </c>
      <c r="O1253" s="24">
        <v>-2.8631799999999998E-4</v>
      </c>
      <c r="P1253" s="24">
        <v>9.4158800000000004E-5</v>
      </c>
      <c r="Q1253" s="24">
        <v>1.22534E-5</v>
      </c>
      <c r="R1253" s="24">
        <v>2.3516426E-6</v>
      </c>
    </row>
    <row r="1254" spans="1:18" ht="33.75" x14ac:dyDescent="0.2">
      <c r="A1254" s="13" t="s">
        <v>1168</v>
      </c>
      <c r="B1254" s="11" t="str">
        <f>VLOOKUP(A1254,[2]Feuil1!$A$4:$B$2591,2,FALSE)</f>
        <v>Fractures, entorses, luxations et dislocations de la jambe, âge inférieur à 18 ans, niveau 1</v>
      </c>
      <c r="C1254" s="22">
        <v>103</v>
      </c>
      <c r="D1254" s="23">
        <v>65012.676500000001</v>
      </c>
      <c r="E1254" s="22">
        <v>69</v>
      </c>
      <c r="F1254" s="23">
        <v>42817.967400000001</v>
      </c>
      <c r="G1254" s="22">
        <v>67</v>
      </c>
      <c r="H1254" s="23">
        <v>42012.522100000002</v>
      </c>
      <c r="I1254" s="116">
        <v>-0.34139048399999999</v>
      </c>
      <c r="J1254" s="116">
        <v>-0.33009708700000001</v>
      </c>
      <c r="K1254" s="116">
        <v>-1.6858259E-2</v>
      </c>
      <c r="L1254" s="116">
        <v>-1.8810918999999999E-2</v>
      </c>
      <c r="M1254" s="116">
        <v>-2.8985507000000001E-2</v>
      </c>
      <c r="N1254" s="116">
        <v>1.04783077E-2</v>
      </c>
      <c r="O1254" s="24">
        <v>7.1579400000000001E-5</v>
      </c>
      <c r="P1254" s="24">
        <v>-4.8667E-5</v>
      </c>
      <c r="Q1254" s="24">
        <v>1.0662000000000001E-5</v>
      </c>
      <c r="R1254" s="24">
        <v>6.2663120999999999E-6</v>
      </c>
    </row>
    <row r="1255" spans="1:18" ht="33.75" x14ac:dyDescent="0.2">
      <c r="A1255" s="13" t="s">
        <v>1169</v>
      </c>
      <c r="B1255" s="11" t="str">
        <f>VLOOKUP(A1255,[2]Feuil1!$A$4:$B$2591,2,FALSE)</f>
        <v>Fractures, entorses, luxations et dislocations de la jambe, âge inférieur à 18 ans, niveau 2</v>
      </c>
      <c r="C1255" s="22">
        <v>3</v>
      </c>
      <c r="D1255" s="23">
        <v>5948.64</v>
      </c>
      <c r="E1255" s="22">
        <v>2</v>
      </c>
      <c r="F1255" s="23">
        <v>4104.5616</v>
      </c>
      <c r="G1255" s="22">
        <v>5</v>
      </c>
      <c r="H1255" s="23">
        <v>10053.2016</v>
      </c>
      <c r="I1255" s="116">
        <v>-0.31</v>
      </c>
      <c r="J1255" s="116">
        <v>-0.33333333300000001</v>
      </c>
      <c r="K1255" s="116">
        <v>3.5000000000000003E-2</v>
      </c>
      <c r="L1255" s="116">
        <v>1.4492753623000001</v>
      </c>
      <c r="M1255" s="116">
        <v>1.5</v>
      </c>
      <c r="N1255" s="116">
        <v>-2.0289854999999999E-2</v>
      </c>
      <c r="O1255" s="24">
        <v>-1.0736899999999999E-4</v>
      </c>
      <c r="P1255" s="24">
        <v>3.5942919999999999E-4</v>
      </c>
      <c r="Q1255" s="24">
        <v>7.9567407999999995E-7</v>
      </c>
      <c r="R1255" s="24">
        <v>1.4994696000000001E-6</v>
      </c>
    </row>
    <row r="1256" spans="1:18" ht="33.75" x14ac:dyDescent="0.2">
      <c r="A1256" s="13" t="s">
        <v>1170</v>
      </c>
      <c r="B1256" s="11" t="str">
        <f>VLOOKUP(A1256,[2]Feuil1!$A$4:$B$2591,2,FALSE)</f>
        <v>Fractures, entorses, luxations et dislocations de la jambe, âge inférieur à 18 ans, niveau 3</v>
      </c>
      <c r="C1256" s="22">
        <v>1</v>
      </c>
      <c r="D1256" s="23">
        <v>2430.7199999999998</v>
      </c>
      <c r="E1256" s="22" t="s">
        <v>3213</v>
      </c>
      <c r="F1256" s="23" t="s">
        <v>3213</v>
      </c>
      <c r="G1256" s="22" t="s">
        <v>3213</v>
      </c>
      <c r="H1256" s="23" t="s">
        <v>3213</v>
      </c>
      <c r="I1256" s="116" t="s">
        <v>3213</v>
      </c>
      <c r="J1256" s="116" t="s">
        <v>3213</v>
      </c>
      <c r="K1256" s="116" t="s">
        <v>3213</v>
      </c>
      <c r="L1256" s="116" t="s">
        <v>3213</v>
      </c>
      <c r="M1256" s="116" t="s">
        <v>3213</v>
      </c>
      <c r="N1256" s="116" t="s">
        <v>3213</v>
      </c>
      <c r="O1256" s="24" t="s">
        <v>3213</v>
      </c>
      <c r="P1256" s="24" t="s">
        <v>3213</v>
      </c>
      <c r="Q1256" s="24" t="s">
        <v>3213</v>
      </c>
      <c r="R1256" s="24" t="s">
        <v>3214</v>
      </c>
    </row>
    <row r="1257" spans="1:18" ht="45" x14ac:dyDescent="0.2">
      <c r="A1257" s="13" t="s">
        <v>1171</v>
      </c>
      <c r="B1257" s="11" t="str">
        <f>VLOOKUP(A1257,[2]Feuil1!$A$4:$B$2591,2,FALSE)</f>
        <v>Transferts et autres séjours courts pour fractures, entorses, luxations et dislocations de la jambe, âge inférieur à 18 ans</v>
      </c>
      <c r="C1257" s="22">
        <v>191</v>
      </c>
      <c r="D1257" s="23">
        <v>52659.97</v>
      </c>
      <c r="E1257" s="22">
        <v>147</v>
      </c>
      <c r="F1257" s="23">
        <v>40299.972000000002</v>
      </c>
      <c r="G1257" s="22">
        <v>119</v>
      </c>
      <c r="H1257" s="23">
        <v>32864.834000000003</v>
      </c>
      <c r="I1257" s="116">
        <v>-0.23471335099999999</v>
      </c>
      <c r="J1257" s="116">
        <v>-0.23036649200000001</v>
      </c>
      <c r="K1257" s="116">
        <v>-5.6479590000000001E-3</v>
      </c>
      <c r="L1257" s="116">
        <v>-0.18449486800000001</v>
      </c>
      <c r="M1257" s="116">
        <v>-0.19047618999999999</v>
      </c>
      <c r="N1257" s="116">
        <v>7.3886929000000004E-3</v>
      </c>
      <c r="O1257" s="24">
        <v>1.0021116E-3</v>
      </c>
      <c r="P1257" s="24">
        <v>-4.49247E-4</v>
      </c>
      <c r="Q1257" s="24">
        <v>1.8936999999999998E-5</v>
      </c>
      <c r="R1257" s="24">
        <v>4.9019029000000004E-6</v>
      </c>
    </row>
    <row r="1258" spans="1:18" ht="33.75" x14ac:dyDescent="0.2">
      <c r="A1258" s="13" t="s">
        <v>1172</v>
      </c>
      <c r="B1258" s="11" t="str">
        <f>VLOOKUP(A1258,[2]Feuil1!$A$4:$B$2591,2,FALSE)</f>
        <v>Fractures, entorses, luxations et dislocations de la jambe, âge supérieur à 17 ans, niveau 1</v>
      </c>
      <c r="C1258" s="22">
        <v>660</v>
      </c>
      <c r="D1258" s="23">
        <v>524469.15119999996</v>
      </c>
      <c r="E1258" s="22">
        <v>630</v>
      </c>
      <c r="F1258" s="23">
        <v>497205.35</v>
      </c>
      <c r="G1258" s="22">
        <v>479</v>
      </c>
      <c r="H1258" s="23">
        <v>379871.06660000002</v>
      </c>
      <c r="I1258" s="116">
        <v>-5.1983612999999998E-2</v>
      </c>
      <c r="J1258" s="116">
        <v>-4.5454544999999999E-2</v>
      </c>
      <c r="K1258" s="116">
        <v>-6.8399749999999999E-3</v>
      </c>
      <c r="L1258" s="116">
        <v>-0.23598757200000001</v>
      </c>
      <c r="M1258" s="116">
        <v>-0.23968254</v>
      </c>
      <c r="N1258" s="116">
        <v>4.8597694E-3</v>
      </c>
      <c r="O1258" s="24">
        <v>5.4042446999999997E-3</v>
      </c>
      <c r="P1258" s="24">
        <v>-7.0895819999999997E-3</v>
      </c>
      <c r="Q1258" s="24">
        <v>7.6225599999999997E-5</v>
      </c>
      <c r="R1258" s="24">
        <v>5.6659100000000001E-5</v>
      </c>
    </row>
    <row r="1259" spans="1:18" ht="33.75" x14ac:dyDescent="0.2">
      <c r="A1259" s="13" t="s">
        <v>1173</v>
      </c>
      <c r="B1259" s="11" t="str">
        <f>VLOOKUP(A1259,[2]Feuil1!$A$4:$B$2591,2,FALSE)</f>
        <v>Fractures, entorses, luxations et dislocations de la jambe, âge supérieur à 17 ans, niveau 2</v>
      </c>
      <c r="C1259" s="22">
        <v>397</v>
      </c>
      <c r="D1259" s="23">
        <v>574758.22479999997</v>
      </c>
      <c r="E1259" s="22">
        <v>411</v>
      </c>
      <c r="F1259" s="23">
        <v>592875.28559999994</v>
      </c>
      <c r="G1259" s="22">
        <v>370</v>
      </c>
      <c r="H1259" s="23">
        <v>531321.07339999999</v>
      </c>
      <c r="I1259" s="116">
        <v>3.1521185799999997E-2</v>
      </c>
      <c r="J1259" s="116">
        <v>3.52644836E-2</v>
      </c>
      <c r="K1259" s="116">
        <v>-3.6157889999999999E-3</v>
      </c>
      <c r="L1259" s="116">
        <v>-0.103823205</v>
      </c>
      <c r="M1259" s="116">
        <v>-9.9756690999999995E-2</v>
      </c>
      <c r="N1259" s="116">
        <v>-4.5171270000000001E-3</v>
      </c>
      <c r="O1259" s="24">
        <v>1.4673777E-3</v>
      </c>
      <c r="P1259" s="24">
        <v>-3.7192340000000001E-3</v>
      </c>
      <c r="Q1259" s="24">
        <v>5.8879899999999998E-5</v>
      </c>
      <c r="R1259" s="24">
        <v>7.9248399999999998E-5</v>
      </c>
    </row>
    <row r="1260" spans="1:18" ht="33.75" x14ac:dyDescent="0.2">
      <c r="A1260" s="13" t="s">
        <v>1174</v>
      </c>
      <c r="B1260" s="11" t="str">
        <f>VLOOKUP(A1260,[2]Feuil1!$A$4:$B$2591,2,FALSE)</f>
        <v>Fractures, entorses, luxations et dislocations de la jambe, âge supérieur à 17 ans, niveau 3</v>
      </c>
      <c r="C1260" s="22">
        <v>297</v>
      </c>
      <c r="D1260" s="23">
        <v>555625.69090000005</v>
      </c>
      <c r="E1260" s="22">
        <v>266</v>
      </c>
      <c r="F1260" s="23">
        <v>492053.03879999998</v>
      </c>
      <c r="G1260" s="22">
        <v>324</v>
      </c>
      <c r="H1260" s="23">
        <v>603568.18330000003</v>
      </c>
      <c r="I1260" s="116">
        <v>-0.114416329</v>
      </c>
      <c r="J1260" s="116">
        <v>-0.104377104</v>
      </c>
      <c r="K1260" s="116">
        <v>-1.1209210000000001E-2</v>
      </c>
      <c r="L1260" s="116">
        <v>0.22663236619999999</v>
      </c>
      <c r="M1260" s="116">
        <v>0.2180451128</v>
      </c>
      <c r="N1260" s="116">
        <v>7.0500290999999998E-3</v>
      </c>
      <c r="O1260" s="24">
        <v>-2.0758030000000002E-3</v>
      </c>
      <c r="P1260" s="24">
        <v>6.7379774000000002E-3</v>
      </c>
      <c r="Q1260" s="24">
        <v>5.15597E-5</v>
      </c>
      <c r="R1260" s="24">
        <v>9.0024299999999998E-5</v>
      </c>
    </row>
    <row r="1261" spans="1:18" ht="33.75" x14ac:dyDescent="0.2">
      <c r="A1261" s="13" t="s">
        <v>1175</v>
      </c>
      <c r="B1261" s="11" t="str">
        <f>VLOOKUP(A1261,[2]Feuil1!$A$4:$B$2591,2,FALSE)</f>
        <v>Fractures, entorses, luxations et dislocations de la jambe, âge supérieur à 17 ans, niveau 4</v>
      </c>
      <c r="C1261" s="22">
        <v>11</v>
      </c>
      <c r="D1261" s="23">
        <v>29564.649000000001</v>
      </c>
      <c r="E1261" s="22">
        <v>12</v>
      </c>
      <c r="F1261" s="23">
        <v>32422.297999999999</v>
      </c>
      <c r="G1261" s="22">
        <v>8</v>
      </c>
      <c r="H1261" s="23">
        <v>21365.599999999999</v>
      </c>
      <c r="I1261" s="116">
        <v>9.6657633199999995E-2</v>
      </c>
      <c r="J1261" s="116">
        <v>9.0909090900000003E-2</v>
      </c>
      <c r="K1261" s="116">
        <v>5.2694971000000002E-3</v>
      </c>
      <c r="L1261" s="116">
        <v>-0.34102141699999999</v>
      </c>
      <c r="M1261" s="116">
        <v>-0.33333333300000001</v>
      </c>
      <c r="N1261" s="116">
        <v>-1.1532125000000001E-2</v>
      </c>
      <c r="O1261" s="24">
        <v>1.431588E-4</v>
      </c>
      <c r="P1261" s="24">
        <v>-6.6806899999999998E-4</v>
      </c>
      <c r="Q1261" s="24">
        <v>1.2730785000000001E-6</v>
      </c>
      <c r="R1261" s="24">
        <v>3.1867527000000001E-6</v>
      </c>
    </row>
    <row r="1262" spans="1:18" ht="45" x14ac:dyDescent="0.2">
      <c r="A1262" s="13" t="s">
        <v>1176</v>
      </c>
      <c r="B1262" s="11" t="str">
        <f>VLOOKUP(A1262,[2]Feuil1!$A$4:$B$2591,2,FALSE)</f>
        <v>Transferts et autres séjours courts pour fractures, entorses, luxations et dislocations de la jambe, âge supérieur à 17 ans</v>
      </c>
      <c r="C1262" s="22">
        <v>938</v>
      </c>
      <c r="D1262" s="23">
        <v>271261.41090000002</v>
      </c>
      <c r="E1262" s="22">
        <v>844</v>
      </c>
      <c r="F1262" s="23">
        <v>244595.07260000001</v>
      </c>
      <c r="G1262" s="22">
        <v>857</v>
      </c>
      <c r="H1262" s="23">
        <v>248166.70449999999</v>
      </c>
      <c r="I1262" s="116">
        <v>-9.8304946000000004E-2</v>
      </c>
      <c r="J1262" s="116">
        <v>-0.10021322000000001</v>
      </c>
      <c r="K1262" s="116">
        <v>2.1208067000000001E-3</v>
      </c>
      <c r="L1262" s="116">
        <v>1.4602223399999999E-2</v>
      </c>
      <c r="M1262" s="116">
        <v>1.54028436E-2</v>
      </c>
      <c r="N1262" s="116">
        <v>-7.8847499999999996E-4</v>
      </c>
      <c r="O1262" s="24">
        <v>-4.6526599999999999E-4</v>
      </c>
      <c r="P1262" s="24">
        <v>2.1580540000000001E-4</v>
      </c>
      <c r="Q1262" s="24">
        <v>1.363785E-4</v>
      </c>
      <c r="R1262" s="24">
        <v>3.7014899999999997E-5</v>
      </c>
    </row>
    <row r="1263" spans="1:18" ht="22.5" x14ac:dyDescent="0.2">
      <c r="A1263" s="13" t="s">
        <v>1177</v>
      </c>
      <c r="B1263" s="11" t="str">
        <f>VLOOKUP(A1263,[2]Feuil1!$A$4:$B$2591,2,FALSE)</f>
        <v>Entorses et luxations de la hanche et du bassin, niveau 1</v>
      </c>
      <c r="C1263" s="22">
        <v>155</v>
      </c>
      <c r="D1263" s="23">
        <v>148444.41680000001</v>
      </c>
      <c r="E1263" s="22">
        <v>151</v>
      </c>
      <c r="F1263" s="23">
        <v>145270.4301</v>
      </c>
      <c r="G1263" s="22">
        <v>145</v>
      </c>
      <c r="H1263" s="23">
        <v>140113.75690000001</v>
      </c>
      <c r="I1263" s="116">
        <v>-2.1381651000000002E-2</v>
      </c>
      <c r="J1263" s="116">
        <v>-2.5806452000000001E-2</v>
      </c>
      <c r="K1263" s="116">
        <v>4.5420139999999996E-3</v>
      </c>
      <c r="L1263" s="116">
        <v>-3.5497059999999997E-2</v>
      </c>
      <c r="M1263" s="116">
        <v>-3.9735099000000003E-2</v>
      </c>
      <c r="N1263" s="116">
        <v>4.4134062999999996E-3</v>
      </c>
      <c r="O1263" s="24">
        <v>2.147382E-4</v>
      </c>
      <c r="P1263" s="24">
        <v>-3.11577E-4</v>
      </c>
      <c r="Q1263" s="24">
        <v>2.3074500000000001E-5</v>
      </c>
      <c r="R1263" s="24">
        <v>2.08984E-5</v>
      </c>
    </row>
    <row r="1264" spans="1:18" ht="22.5" x14ac:dyDescent="0.2">
      <c r="A1264" s="13" t="s">
        <v>1178</v>
      </c>
      <c r="B1264" s="11" t="str">
        <f>VLOOKUP(A1264,[2]Feuil1!$A$4:$B$2591,2,FALSE)</f>
        <v>Entorses et luxations de la hanche et du bassin, niveau 2</v>
      </c>
      <c r="C1264" s="22">
        <v>34</v>
      </c>
      <c r="D1264" s="23">
        <v>77218.915399999998</v>
      </c>
      <c r="E1264" s="22">
        <v>49</v>
      </c>
      <c r="F1264" s="23">
        <v>114418.5212</v>
      </c>
      <c r="G1264" s="22">
        <v>33</v>
      </c>
      <c r="H1264" s="23">
        <v>75110.7022</v>
      </c>
      <c r="I1264" s="116">
        <v>0.48174214319999997</v>
      </c>
      <c r="J1264" s="116">
        <v>0.44117647059999998</v>
      </c>
      <c r="K1264" s="116">
        <v>2.8147609600000002E-2</v>
      </c>
      <c r="L1264" s="116">
        <v>-0.343544197</v>
      </c>
      <c r="M1264" s="116">
        <v>-0.326530612</v>
      </c>
      <c r="N1264" s="116">
        <v>-2.5262595999999998E-2</v>
      </c>
      <c r="O1264" s="24">
        <v>5.7263520000000001E-4</v>
      </c>
      <c r="P1264" s="24">
        <v>-2.37506E-3</v>
      </c>
      <c r="Q1264" s="24">
        <v>5.2514489000000002E-6</v>
      </c>
      <c r="R1264" s="24">
        <v>1.1202999999999999E-5</v>
      </c>
    </row>
    <row r="1265" spans="1:18" ht="22.5" x14ac:dyDescent="0.2">
      <c r="A1265" s="13" t="s">
        <v>1179</v>
      </c>
      <c r="B1265" s="11" t="str">
        <f>VLOOKUP(A1265,[2]Feuil1!$A$4:$B$2591,2,FALSE)</f>
        <v>Entorses et luxations de la hanche et du bassin, niveau 3</v>
      </c>
      <c r="C1265" s="22">
        <v>8</v>
      </c>
      <c r="D1265" s="23">
        <v>21980.016899999999</v>
      </c>
      <c r="E1265" s="22">
        <v>10</v>
      </c>
      <c r="F1265" s="23">
        <v>27236.7</v>
      </c>
      <c r="G1265" s="22">
        <v>6</v>
      </c>
      <c r="H1265" s="23">
        <v>16342.02</v>
      </c>
      <c r="I1265" s="116">
        <v>0.23915737300000001</v>
      </c>
      <c r="J1265" s="116">
        <v>0.25</v>
      </c>
      <c r="K1265" s="116">
        <v>-8.6741019999999995E-3</v>
      </c>
      <c r="L1265" s="116">
        <v>-0.4</v>
      </c>
      <c r="M1265" s="116">
        <v>-0.4</v>
      </c>
      <c r="N1265" s="116">
        <v>1.8507329999999999E-16</v>
      </c>
      <c r="O1265" s="24">
        <v>1.431588E-4</v>
      </c>
      <c r="P1265" s="24">
        <v>-6.58279E-4</v>
      </c>
      <c r="Q1265" s="24">
        <v>9.5480889000000001E-7</v>
      </c>
      <c r="R1265" s="24">
        <v>2.4374684000000001E-6</v>
      </c>
    </row>
    <row r="1266" spans="1:18" ht="22.5" x14ac:dyDescent="0.2">
      <c r="A1266" s="13" t="s">
        <v>1180</v>
      </c>
      <c r="B1266" s="11" t="str">
        <f>VLOOKUP(A1266,[2]Feuil1!$A$4:$B$2591,2,FALSE)</f>
        <v>Entorses et luxations de la hanche et du bassin, niveau 4</v>
      </c>
      <c r="C1266" s="22">
        <v>3</v>
      </c>
      <c r="D1266" s="23">
        <v>12029.85</v>
      </c>
      <c r="E1266" s="22">
        <v>1</v>
      </c>
      <c r="F1266" s="23">
        <v>4009.95</v>
      </c>
      <c r="G1266" s="22">
        <v>4</v>
      </c>
      <c r="H1266" s="23">
        <v>16320.496499999999</v>
      </c>
      <c r="I1266" s="116">
        <v>-0.66666666699999999</v>
      </c>
      <c r="J1266" s="116">
        <v>-0.66666666699999999</v>
      </c>
      <c r="K1266" s="116">
        <v>0</v>
      </c>
      <c r="L1266" s="116">
        <v>3.07</v>
      </c>
      <c r="M1266" s="116">
        <v>3</v>
      </c>
      <c r="N1266" s="116">
        <v>1.7500000000000002E-2</v>
      </c>
      <c r="O1266" s="24">
        <v>-1.0736899999999999E-4</v>
      </c>
      <c r="P1266" s="24">
        <v>7.4382889999999996E-4</v>
      </c>
      <c r="Q1266" s="24">
        <v>6.3653925999999997E-7</v>
      </c>
      <c r="R1266" s="24">
        <v>2.4342581000000002E-6</v>
      </c>
    </row>
    <row r="1267" spans="1:18" ht="33.75" x14ac:dyDescent="0.2">
      <c r="A1267" s="13" t="s">
        <v>1181</v>
      </c>
      <c r="B1267" s="11" t="str">
        <f>VLOOKUP(A1267,[2]Feuil1!$A$4:$B$2591,2,FALSE)</f>
        <v>Transferts et autres séjours courts pour entorses et luxations de la hanche et du bassin</v>
      </c>
      <c r="C1267" s="22">
        <v>179</v>
      </c>
      <c r="D1267" s="23">
        <v>44533.273800000003</v>
      </c>
      <c r="E1267" s="22">
        <v>178</v>
      </c>
      <c r="F1267" s="23">
        <v>44250.894</v>
      </c>
      <c r="G1267" s="22">
        <v>167</v>
      </c>
      <c r="H1267" s="23">
        <v>41571.392999999996</v>
      </c>
      <c r="I1267" s="116">
        <v>-6.340872E-3</v>
      </c>
      <c r="J1267" s="116">
        <v>-5.5865919999999996E-3</v>
      </c>
      <c r="K1267" s="116">
        <v>-7.5851800000000002E-4</v>
      </c>
      <c r="L1267" s="116">
        <v>-6.0552472000000003E-2</v>
      </c>
      <c r="M1267" s="116">
        <v>-6.1797752999999997E-2</v>
      </c>
      <c r="N1267" s="116">
        <v>1.3273058E-3</v>
      </c>
      <c r="O1267" s="24">
        <v>3.9368669999999999E-4</v>
      </c>
      <c r="P1267" s="24">
        <v>-1.6190099999999999E-4</v>
      </c>
      <c r="Q1267" s="24">
        <v>2.65755E-5</v>
      </c>
      <c r="R1267" s="24">
        <v>6.2005160999999997E-6</v>
      </c>
    </row>
    <row r="1268" spans="1:18" x14ac:dyDescent="0.2">
      <c r="A1268" s="13" t="s">
        <v>1182</v>
      </c>
      <c r="B1268" s="11" t="str">
        <f>VLOOKUP(A1268,[2]Feuil1!$A$4:$B$2591,2,FALSE)</f>
        <v>Arthropathies non spécifiques, niveau 1</v>
      </c>
      <c r="C1268" s="22">
        <v>137</v>
      </c>
      <c r="D1268" s="23">
        <v>79925.567500000005</v>
      </c>
      <c r="E1268" s="22">
        <v>105</v>
      </c>
      <c r="F1268" s="23">
        <v>57241.158900000002</v>
      </c>
      <c r="G1268" s="22">
        <v>112</v>
      </c>
      <c r="H1268" s="23">
        <v>59465.8321</v>
      </c>
      <c r="I1268" s="116">
        <v>-0.28381917499999998</v>
      </c>
      <c r="J1268" s="116">
        <v>-0.233576642</v>
      </c>
      <c r="K1268" s="116">
        <v>-6.5554541999999993E-2</v>
      </c>
      <c r="L1268" s="116">
        <v>3.8864922400000002E-2</v>
      </c>
      <c r="M1268" s="116">
        <v>6.6666666700000002E-2</v>
      </c>
      <c r="N1268" s="116">
        <v>-2.6064134999999999E-2</v>
      </c>
      <c r="O1268" s="24">
        <v>-2.5052800000000002E-4</v>
      </c>
      <c r="P1268" s="24">
        <v>1.3441939999999999E-4</v>
      </c>
      <c r="Q1268" s="24">
        <v>1.7823099999999999E-5</v>
      </c>
      <c r="R1268" s="24">
        <v>8.8695332000000005E-6</v>
      </c>
    </row>
    <row r="1269" spans="1:18" x14ac:dyDescent="0.2">
      <c r="A1269" s="13" t="s">
        <v>1183</v>
      </c>
      <c r="B1269" s="11" t="str">
        <f>VLOOKUP(A1269,[2]Feuil1!$A$4:$B$2591,2,FALSE)</f>
        <v>Arthropathies non spécifiques, niveau 2</v>
      </c>
      <c r="C1269" s="22">
        <v>56</v>
      </c>
      <c r="D1269" s="23">
        <v>80535.516099999993</v>
      </c>
      <c r="E1269" s="22">
        <v>64</v>
      </c>
      <c r="F1269" s="23">
        <v>89772.547500000001</v>
      </c>
      <c r="G1269" s="22">
        <v>76</v>
      </c>
      <c r="H1269" s="23">
        <v>104913.92389999999</v>
      </c>
      <c r="I1269" s="116">
        <v>0.1146951289</v>
      </c>
      <c r="J1269" s="116">
        <v>0.14285714290000001</v>
      </c>
      <c r="K1269" s="116">
        <v>-2.4641762000000001E-2</v>
      </c>
      <c r="L1269" s="116">
        <v>0.1686637711</v>
      </c>
      <c r="M1269" s="116">
        <v>0.1875</v>
      </c>
      <c r="N1269" s="116">
        <v>-1.5862088E-2</v>
      </c>
      <c r="O1269" s="24">
        <v>-4.2947599999999998E-4</v>
      </c>
      <c r="P1269" s="24">
        <v>9.1487350000000003E-4</v>
      </c>
      <c r="Q1269" s="24">
        <v>1.20942E-5</v>
      </c>
      <c r="R1269" s="24">
        <v>1.5648300000000001E-5</v>
      </c>
    </row>
    <row r="1270" spans="1:18" x14ac:dyDescent="0.2">
      <c r="A1270" s="13" t="s">
        <v>1184</v>
      </c>
      <c r="B1270" s="11" t="str">
        <f>VLOOKUP(A1270,[2]Feuil1!$A$4:$B$2591,2,FALSE)</f>
        <v>Arthropathies non spécifiques, niveau 3</v>
      </c>
      <c r="C1270" s="22">
        <v>29</v>
      </c>
      <c r="D1270" s="23">
        <v>56928.105000000003</v>
      </c>
      <c r="E1270" s="22">
        <v>36</v>
      </c>
      <c r="F1270" s="23">
        <v>69741.688500000004</v>
      </c>
      <c r="G1270" s="22">
        <v>51</v>
      </c>
      <c r="H1270" s="23">
        <v>98567.491500000004</v>
      </c>
      <c r="I1270" s="116">
        <v>0.22508361199999999</v>
      </c>
      <c r="J1270" s="116">
        <v>0.24137931030000001</v>
      </c>
      <c r="K1270" s="116">
        <v>-1.3127089999999999E-2</v>
      </c>
      <c r="L1270" s="116">
        <v>0.41332241330000002</v>
      </c>
      <c r="M1270" s="116">
        <v>0.41666666670000002</v>
      </c>
      <c r="N1270" s="116">
        <v>-2.3606489999999998E-3</v>
      </c>
      <c r="O1270" s="24">
        <v>-5.3684499999999999E-4</v>
      </c>
      <c r="P1270" s="24">
        <v>1.7417151000000001E-3</v>
      </c>
      <c r="Q1270" s="24">
        <v>8.1158755999999992E-6</v>
      </c>
      <c r="R1270" s="24">
        <v>1.47017E-5</v>
      </c>
    </row>
    <row r="1271" spans="1:18" x14ac:dyDescent="0.2">
      <c r="A1271" s="13" t="s">
        <v>1185</v>
      </c>
      <c r="B1271" s="11" t="str">
        <f>VLOOKUP(A1271,[2]Feuil1!$A$4:$B$2591,2,FALSE)</f>
        <v>Arthropathies non spécifiques, niveau 4</v>
      </c>
      <c r="C1271" s="22">
        <v>2</v>
      </c>
      <c r="D1271" s="23">
        <v>5602.7034000000003</v>
      </c>
      <c r="E1271" s="22">
        <v>2</v>
      </c>
      <c r="F1271" s="23">
        <v>5413.24</v>
      </c>
      <c r="G1271" s="22">
        <v>3</v>
      </c>
      <c r="H1271" s="23">
        <v>8309.3233999999993</v>
      </c>
      <c r="I1271" s="116">
        <v>-3.3816424999999997E-2</v>
      </c>
      <c r="J1271" s="116">
        <v>0</v>
      </c>
      <c r="K1271" s="116">
        <v>-3.3816424999999997E-2</v>
      </c>
      <c r="L1271" s="116">
        <v>0.53500000000000003</v>
      </c>
      <c r="M1271" s="116">
        <v>0.5</v>
      </c>
      <c r="N1271" s="116">
        <v>2.3333333299999998E-2</v>
      </c>
      <c r="O1271" s="24">
        <v>-3.5790000000000001E-5</v>
      </c>
      <c r="P1271" s="24">
        <v>1.7498740000000001E-4</v>
      </c>
      <c r="Q1271" s="24">
        <v>4.7740445000000002E-7</v>
      </c>
      <c r="R1271" s="24">
        <v>1.2393640999999999E-6</v>
      </c>
    </row>
    <row r="1272" spans="1:18" ht="22.5" x14ac:dyDescent="0.2">
      <c r="A1272" s="13" t="s">
        <v>1186</v>
      </c>
      <c r="B1272" s="11" t="str">
        <f>VLOOKUP(A1272,[2]Feuil1!$A$4:$B$2591,2,FALSE)</f>
        <v>Arthropathies non spécifiques, très courte durée</v>
      </c>
      <c r="C1272" s="22">
        <v>33</v>
      </c>
      <c r="D1272" s="23">
        <v>5693.2096000000001</v>
      </c>
      <c r="E1272" s="22">
        <v>57</v>
      </c>
      <c r="F1272" s="23">
        <v>9891.2674000000006</v>
      </c>
      <c r="G1272" s="22">
        <v>64</v>
      </c>
      <c r="H1272" s="23">
        <v>11052.832700000001</v>
      </c>
      <c r="I1272" s="116">
        <v>0.7373798077</v>
      </c>
      <c r="J1272" s="116">
        <v>0.72727272730000003</v>
      </c>
      <c r="K1272" s="116">
        <v>5.8514676000000002E-3</v>
      </c>
      <c r="L1272" s="116">
        <v>0.117433414</v>
      </c>
      <c r="M1272" s="116">
        <v>0.1228070175</v>
      </c>
      <c r="N1272" s="116">
        <v>-4.7858659999999997E-3</v>
      </c>
      <c r="O1272" s="24">
        <v>-2.5052800000000002E-4</v>
      </c>
      <c r="P1272" s="24">
        <v>7.0184200000000005E-5</v>
      </c>
      <c r="Q1272" s="24">
        <v>1.0184600000000001E-5</v>
      </c>
      <c r="R1272" s="24">
        <v>1.6485679999999999E-6</v>
      </c>
    </row>
    <row r="1273" spans="1:18" ht="22.5" x14ac:dyDescent="0.2">
      <c r="A1273" s="13" t="s">
        <v>1187</v>
      </c>
      <c r="B1273" s="11" t="str">
        <f>VLOOKUP(A1273,[2]Feuil1!$A$4:$B$2591,2,FALSE)</f>
        <v>Maladies osseuses et arthropathies spécifiques, niveau 1</v>
      </c>
      <c r="C1273" s="22">
        <v>1720</v>
      </c>
      <c r="D1273" s="23">
        <v>1241921.2830999999</v>
      </c>
      <c r="E1273" s="22">
        <v>1343</v>
      </c>
      <c r="F1273" s="23">
        <v>962220.3787</v>
      </c>
      <c r="G1273" s="22">
        <v>1220</v>
      </c>
      <c r="H1273" s="23">
        <v>871522.08389999997</v>
      </c>
      <c r="I1273" s="116">
        <v>-0.22521629000000001</v>
      </c>
      <c r="J1273" s="116">
        <v>-0.21918604699999999</v>
      </c>
      <c r="K1273" s="116">
        <v>-7.7230229999999999E-3</v>
      </c>
      <c r="L1273" s="116">
        <v>-9.4259378000000005E-2</v>
      </c>
      <c r="M1273" s="116">
        <v>-9.1586001E-2</v>
      </c>
      <c r="N1273" s="116">
        <v>-2.9429059999999999E-3</v>
      </c>
      <c r="O1273" s="24">
        <v>4.4021331000000004E-3</v>
      </c>
      <c r="P1273" s="24">
        <v>-5.4801800000000003E-3</v>
      </c>
      <c r="Q1273" s="24">
        <v>1.941445E-4</v>
      </c>
      <c r="R1273" s="24">
        <v>1.299905E-4</v>
      </c>
    </row>
    <row r="1274" spans="1:18" ht="22.5" x14ac:dyDescent="0.2">
      <c r="A1274" s="13" t="s">
        <v>1188</v>
      </c>
      <c r="B1274" s="11" t="str">
        <f>VLOOKUP(A1274,[2]Feuil1!$A$4:$B$2591,2,FALSE)</f>
        <v>Maladies osseuses et arthropathies spécifiques, niveau 2</v>
      </c>
      <c r="C1274" s="22">
        <v>684</v>
      </c>
      <c r="D1274" s="23">
        <v>1186022.8600000001</v>
      </c>
      <c r="E1274" s="22">
        <v>666</v>
      </c>
      <c r="F1274" s="23">
        <v>1158206.5327999999</v>
      </c>
      <c r="G1274" s="22">
        <v>589</v>
      </c>
      <c r="H1274" s="23">
        <v>1022102.752</v>
      </c>
      <c r="I1274" s="116">
        <v>-2.3453449000000001E-2</v>
      </c>
      <c r="J1274" s="116">
        <v>-2.6315788999999999E-2</v>
      </c>
      <c r="K1274" s="116">
        <v>2.9397006000000002E-3</v>
      </c>
      <c r="L1274" s="116">
        <v>-0.117512531</v>
      </c>
      <c r="M1274" s="116">
        <v>-0.115615616</v>
      </c>
      <c r="N1274" s="116">
        <v>-2.144899E-3</v>
      </c>
      <c r="O1274" s="24">
        <v>2.7558068999999998E-3</v>
      </c>
      <c r="P1274" s="24">
        <v>-8.2236740000000003E-3</v>
      </c>
      <c r="Q1274" s="24">
        <v>9.37304E-5</v>
      </c>
      <c r="R1274" s="24">
        <v>1.524501E-4</v>
      </c>
    </row>
    <row r="1275" spans="1:18" ht="22.5" x14ac:dyDescent="0.2">
      <c r="A1275" s="13" t="s">
        <v>1189</v>
      </c>
      <c r="B1275" s="11" t="str">
        <f>VLOOKUP(A1275,[2]Feuil1!$A$4:$B$2591,2,FALSE)</f>
        <v>Maladies osseuses et arthropathies spécifiques, niveau 3</v>
      </c>
      <c r="C1275" s="22">
        <v>447</v>
      </c>
      <c r="D1275" s="23">
        <v>922137.96649999998</v>
      </c>
      <c r="E1275" s="22">
        <v>488</v>
      </c>
      <c r="F1275" s="23">
        <v>1015161.208</v>
      </c>
      <c r="G1275" s="22">
        <v>495</v>
      </c>
      <c r="H1275" s="23">
        <v>1053548.4452</v>
      </c>
      <c r="I1275" s="116">
        <v>0.10087779149999999</v>
      </c>
      <c r="J1275" s="116">
        <v>9.1722595099999998E-2</v>
      </c>
      <c r="K1275" s="116">
        <v>8.3860098000000001E-3</v>
      </c>
      <c r="L1275" s="116">
        <v>3.7813932299999999E-2</v>
      </c>
      <c r="M1275" s="116">
        <v>1.4344262300000001E-2</v>
      </c>
      <c r="N1275" s="116">
        <v>2.3137775700000002E-2</v>
      </c>
      <c r="O1275" s="24">
        <v>-2.5052800000000002E-4</v>
      </c>
      <c r="P1275" s="24">
        <v>2.3194368000000001E-3</v>
      </c>
      <c r="Q1275" s="24">
        <v>7.8771700000000003E-5</v>
      </c>
      <c r="R1275" s="24">
        <v>1.571404E-4</v>
      </c>
    </row>
    <row r="1276" spans="1:18" ht="22.5" x14ac:dyDescent="0.2">
      <c r="A1276" s="13" t="s">
        <v>1190</v>
      </c>
      <c r="B1276" s="11" t="str">
        <f>VLOOKUP(A1276,[2]Feuil1!$A$4:$B$2591,2,FALSE)</f>
        <v>Maladies osseuses et arthropathies spécifiques, niveau 4</v>
      </c>
      <c r="C1276" s="22">
        <v>29</v>
      </c>
      <c r="D1276" s="23">
        <v>89302.533599999995</v>
      </c>
      <c r="E1276" s="22">
        <v>37</v>
      </c>
      <c r="F1276" s="23">
        <v>113259.53939999999</v>
      </c>
      <c r="G1276" s="22">
        <v>40</v>
      </c>
      <c r="H1276" s="23">
        <v>122836.2996</v>
      </c>
      <c r="I1276" s="116">
        <v>0.26826792960000001</v>
      </c>
      <c r="J1276" s="116">
        <v>0.27586206899999999</v>
      </c>
      <c r="K1276" s="116">
        <v>-5.9521629999999999E-3</v>
      </c>
      <c r="L1276" s="116">
        <v>8.4555881599999994E-2</v>
      </c>
      <c r="M1276" s="116">
        <v>8.1081081099999994E-2</v>
      </c>
      <c r="N1276" s="116">
        <v>3.2141905000000002E-3</v>
      </c>
      <c r="O1276" s="24">
        <v>-1.0736899999999999E-4</v>
      </c>
      <c r="P1276" s="24">
        <v>5.7864780000000001E-4</v>
      </c>
      <c r="Q1276" s="24">
        <v>6.3653926000000003E-6</v>
      </c>
      <c r="R1276" s="24">
        <v>1.8321500000000001E-5</v>
      </c>
    </row>
    <row r="1277" spans="1:18" ht="22.5" x14ac:dyDescent="0.2">
      <c r="A1277" s="13" t="s">
        <v>1191</v>
      </c>
      <c r="B1277" s="11" t="str">
        <f>VLOOKUP(A1277,[2]Feuil1!$A$4:$B$2591,2,FALSE)</f>
        <v>Maladies osseuses et arthropathies spécifiques, très courte durée</v>
      </c>
      <c r="C1277" s="22">
        <v>767</v>
      </c>
      <c r="D1277" s="23">
        <v>220983.36069999999</v>
      </c>
      <c r="E1277" s="22">
        <v>989</v>
      </c>
      <c r="F1277" s="23">
        <v>284533.47979999997</v>
      </c>
      <c r="G1277" s="22">
        <v>1430</v>
      </c>
      <c r="H1277" s="23">
        <v>409959.62319999997</v>
      </c>
      <c r="I1277" s="116">
        <v>0.2875787521</v>
      </c>
      <c r="J1277" s="116">
        <v>0.28943937419999999</v>
      </c>
      <c r="K1277" s="116">
        <v>-1.44297E-3</v>
      </c>
      <c r="L1277" s="116">
        <v>0.44081330419999998</v>
      </c>
      <c r="M1277" s="116">
        <v>0.44590495450000001</v>
      </c>
      <c r="N1277" s="116">
        <v>-3.5214280000000001E-3</v>
      </c>
      <c r="O1277" s="24">
        <v>-1.5783258000000001E-2</v>
      </c>
      <c r="P1277" s="24">
        <v>7.5785089000000002E-3</v>
      </c>
      <c r="Q1277" s="24">
        <v>2.275628E-4</v>
      </c>
      <c r="R1277" s="24">
        <v>6.1146899999999996E-5</v>
      </c>
    </row>
    <row r="1278" spans="1:18" x14ac:dyDescent="0.2">
      <c r="A1278" s="13" t="s">
        <v>1192</v>
      </c>
      <c r="B1278" s="11" t="str">
        <f>VLOOKUP(A1278,[2]Feuil1!$A$4:$B$2591,2,FALSE)</f>
        <v>Affections du tissu conjonctif, niveau 1</v>
      </c>
      <c r="C1278" s="22">
        <v>428</v>
      </c>
      <c r="D1278" s="23">
        <v>325044.65120000002</v>
      </c>
      <c r="E1278" s="22">
        <v>379</v>
      </c>
      <c r="F1278" s="23">
        <v>283743.17859999998</v>
      </c>
      <c r="G1278" s="22">
        <v>332</v>
      </c>
      <c r="H1278" s="23">
        <v>246445.4086</v>
      </c>
      <c r="I1278" s="116">
        <v>-0.12706399700000001</v>
      </c>
      <c r="J1278" s="116">
        <v>-0.114485981</v>
      </c>
      <c r="K1278" s="116">
        <v>-1.4204197E-2</v>
      </c>
      <c r="L1278" s="116">
        <v>-0.13144904600000001</v>
      </c>
      <c r="M1278" s="116">
        <v>-0.124010554</v>
      </c>
      <c r="N1278" s="116">
        <v>-8.4915310000000001E-3</v>
      </c>
      <c r="O1278" s="24">
        <v>1.6821159E-3</v>
      </c>
      <c r="P1278" s="24">
        <v>-2.2536090000000002E-3</v>
      </c>
      <c r="Q1278" s="24">
        <v>5.28328E-5</v>
      </c>
      <c r="R1278" s="24">
        <v>3.6758200000000003E-5</v>
      </c>
    </row>
    <row r="1279" spans="1:18" x14ac:dyDescent="0.2">
      <c r="A1279" s="13" t="s">
        <v>1193</v>
      </c>
      <c r="B1279" s="11" t="str">
        <f>VLOOKUP(A1279,[2]Feuil1!$A$4:$B$2591,2,FALSE)</f>
        <v>Affections du tissu conjonctif, niveau 2</v>
      </c>
      <c r="C1279" s="22">
        <v>290</v>
      </c>
      <c r="D1279" s="23">
        <v>505189.36700000003</v>
      </c>
      <c r="E1279" s="22">
        <v>286</v>
      </c>
      <c r="F1279" s="23">
        <v>497530.61300000001</v>
      </c>
      <c r="G1279" s="22">
        <v>259</v>
      </c>
      <c r="H1279" s="23">
        <v>446591.6249</v>
      </c>
      <c r="I1279" s="116">
        <v>-1.5160165E-2</v>
      </c>
      <c r="J1279" s="116">
        <v>-1.3793102999999999E-2</v>
      </c>
      <c r="K1279" s="116">
        <v>-1.386181E-3</v>
      </c>
      <c r="L1279" s="116">
        <v>-0.10238362600000001</v>
      </c>
      <c r="M1279" s="116">
        <v>-9.4405593999999995E-2</v>
      </c>
      <c r="N1279" s="116">
        <v>-8.8097179999999994E-3</v>
      </c>
      <c r="O1279" s="24">
        <v>9.663219E-4</v>
      </c>
      <c r="P1279" s="24">
        <v>-3.0778400000000001E-3</v>
      </c>
      <c r="Q1279" s="24">
        <v>4.12159E-5</v>
      </c>
      <c r="R1279" s="24">
        <v>6.6610699999999996E-5</v>
      </c>
    </row>
    <row r="1280" spans="1:18" x14ac:dyDescent="0.2">
      <c r="A1280" s="13" t="s">
        <v>1194</v>
      </c>
      <c r="B1280" s="11" t="str">
        <f>VLOOKUP(A1280,[2]Feuil1!$A$4:$B$2591,2,FALSE)</f>
        <v>Affections du tissu conjonctif, niveau 3</v>
      </c>
      <c r="C1280" s="22">
        <v>131</v>
      </c>
      <c r="D1280" s="23">
        <v>265557.60139999999</v>
      </c>
      <c r="E1280" s="22">
        <v>110</v>
      </c>
      <c r="F1280" s="23">
        <v>217626.3683</v>
      </c>
      <c r="G1280" s="22">
        <v>132</v>
      </c>
      <c r="H1280" s="23">
        <v>262224.60399999999</v>
      </c>
      <c r="I1280" s="116">
        <v>-0.18049279300000001</v>
      </c>
      <c r="J1280" s="116">
        <v>-0.16030534399999999</v>
      </c>
      <c r="K1280" s="116">
        <v>-2.4041416999999999E-2</v>
      </c>
      <c r="L1280" s="116">
        <v>0.20493029430000001</v>
      </c>
      <c r="M1280" s="116">
        <v>0.2</v>
      </c>
      <c r="N1280" s="116">
        <v>4.1085786000000001E-3</v>
      </c>
      <c r="O1280" s="24">
        <v>-7.8737299999999996E-4</v>
      </c>
      <c r="P1280" s="24">
        <v>2.6947183000000001E-3</v>
      </c>
      <c r="Q1280" s="24">
        <v>2.1005800000000001E-5</v>
      </c>
      <c r="R1280" s="24">
        <v>3.91117E-5</v>
      </c>
    </row>
    <row r="1281" spans="1:18" x14ac:dyDescent="0.2">
      <c r="A1281" s="13" t="s">
        <v>1195</v>
      </c>
      <c r="B1281" s="11" t="str">
        <f>VLOOKUP(A1281,[2]Feuil1!$A$4:$B$2591,2,FALSE)</f>
        <v>Affections du tissu conjonctif, niveau 4</v>
      </c>
      <c r="C1281" s="22">
        <v>50</v>
      </c>
      <c r="D1281" s="23">
        <v>147071.89619999999</v>
      </c>
      <c r="E1281" s="22">
        <v>53</v>
      </c>
      <c r="F1281" s="23">
        <v>154920.3474</v>
      </c>
      <c r="G1281" s="22">
        <v>48</v>
      </c>
      <c r="H1281" s="23">
        <v>142657.14240000001</v>
      </c>
      <c r="I1281" s="116">
        <v>5.3364724299999999E-2</v>
      </c>
      <c r="J1281" s="116">
        <v>0.06</v>
      </c>
      <c r="K1281" s="116">
        <v>-6.2596939999999997E-3</v>
      </c>
      <c r="L1281" s="116">
        <v>-7.9158129999999993E-2</v>
      </c>
      <c r="M1281" s="116">
        <v>-9.4339622999999997E-2</v>
      </c>
      <c r="N1281" s="116">
        <v>1.67628981E-2</v>
      </c>
      <c r="O1281" s="24">
        <v>1.7894849999999999E-4</v>
      </c>
      <c r="P1281" s="24">
        <v>-7.4096800000000005E-4</v>
      </c>
      <c r="Q1281" s="24">
        <v>7.6384712000000004E-6</v>
      </c>
      <c r="R1281" s="24">
        <v>2.1277800000000001E-5</v>
      </c>
    </row>
    <row r="1282" spans="1:18" ht="22.5" x14ac:dyDescent="0.2">
      <c r="A1282" s="13" t="s">
        <v>1196</v>
      </c>
      <c r="B1282" s="11" t="str">
        <f>VLOOKUP(A1282,[2]Feuil1!$A$4:$B$2591,2,FALSE)</f>
        <v>Affections du tissu conjonctif, très courte durée</v>
      </c>
      <c r="C1282" s="22">
        <v>226</v>
      </c>
      <c r="D1282" s="23">
        <v>41333.443899999998</v>
      </c>
      <c r="E1282" s="22">
        <v>172</v>
      </c>
      <c r="F1282" s="23">
        <v>31711.967700000001</v>
      </c>
      <c r="G1282" s="22">
        <v>187</v>
      </c>
      <c r="H1282" s="23">
        <v>34363.186900000001</v>
      </c>
      <c r="I1282" s="116">
        <v>-0.232777027</v>
      </c>
      <c r="J1282" s="116">
        <v>-0.23893805300000001</v>
      </c>
      <c r="K1282" s="116">
        <v>8.0953012999999997E-3</v>
      </c>
      <c r="L1282" s="116">
        <v>8.3603112399999999E-2</v>
      </c>
      <c r="M1282" s="116">
        <v>8.7209302299999999E-2</v>
      </c>
      <c r="N1282" s="116">
        <v>-3.3169229999999998E-3</v>
      </c>
      <c r="O1282" s="24">
        <v>-5.3684499999999999E-4</v>
      </c>
      <c r="P1282" s="24">
        <v>1.6019219999999999E-4</v>
      </c>
      <c r="Q1282" s="24">
        <v>2.9758199999999999E-5</v>
      </c>
      <c r="R1282" s="24">
        <v>5.1253874000000001E-6</v>
      </c>
    </row>
    <row r="1283" spans="1:18" x14ac:dyDescent="0.2">
      <c r="A1283" s="13" t="s">
        <v>1197</v>
      </c>
      <c r="B1283" s="11" t="str">
        <f>VLOOKUP(A1283,[2]Feuil1!$A$4:$B$2591,2,FALSE)</f>
        <v>Tendinites, myosites et bursites, niveau 1</v>
      </c>
      <c r="C1283" s="22">
        <v>1070</v>
      </c>
      <c r="D1283" s="23">
        <v>683604.39919999999</v>
      </c>
      <c r="E1283" s="22">
        <v>1018</v>
      </c>
      <c r="F1283" s="23">
        <v>635861.4081</v>
      </c>
      <c r="G1283" s="22">
        <v>942</v>
      </c>
      <c r="H1283" s="23">
        <v>575289.1801</v>
      </c>
      <c r="I1283" s="116">
        <v>-6.9840087999999995E-2</v>
      </c>
      <c r="J1283" s="116">
        <v>-4.8598131000000003E-2</v>
      </c>
      <c r="K1283" s="116">
        <v>-2.2327007999999999E-2</v>
      </c>
      <c r="L1283" s="116">
        <v>-9.5260110999999995E-2</v>
      </c>
      <c r="M1283" s="116">
        <v>-7.4656188999999998E-2</v>
      </c>
      <c r="N1283" s="116">
        <v>-2.2266233999999999E-2</v>
      </c>
      <c r="O1283" s="24">
        <v>2.7200172E-3</v>
      </c>
      <c r="P1283" s="24">
        <v>-3.6598999999999998E-3</v>
      </c>
      <c r="Q1283" s="24">
        <v>1.4990500000000001E-4</v>
      </c>
      <c r="R1283" s="24">
        <v>8.5806399999999999E-5</v>
      </c>
    </row>
    <row r="1284" spans="1:18" x14ac:dyDescent="0.2">
      <c r="A1284" s="13" t="s">
        <v>1198</v>
      </c>
      <c r="B1284" s="11" t="str">
        <f>VLOOKUP(A1284,[2]Feuil1!$A$4:$B$2591,2,FALSE)</f>
        <v>Tendinites, myosites et bursites, niveau 2</v>
      </c>
      <c r="C1284" s="22">
        <v>394</v>
      </c>
      <c r="D1284" s="23">
        <v>623127.18790000002</v>
      </c>
      <c r="E1284" s="22">
        <v>386</v>
      </c>
      <c r="F1284" s="23">
        <v>600907.26159999997</v>
      </c>
      <c r="G1284" s="22">
        <v>421</v>
      </c>
      <c r="H1284" s="23">
        <v>664223.86</v>
      </c>
      <c r="I1284" s="116">
        <v>-3.5658732999999998E-2</v>
      </c>
      <c r="J1284" s="116">
        <v>-2.0304569000000001E-2</v>
      </c>
      <c r="K1284" s="116">
        <v>-1.5672386E-2</v>
      </c>
      <c r="L1284" s="116">
        <v>0.1053683363</v>
      </c>
      <c r="M1284" s="116">
        <v>9.0673575100000001E-2</v>
      </c>
      <c r="N1284" s="116">
        <v>1.34731064E-2</v>
      </c>
      <c r="O1284" s="24">
        <v>-1.2526390000000001E-3</v>
      </c>
      <c r="P1284" s="24">
        <v>3.8257208000000002E-3</v>
      </c>
      <c r="Q1284" s="24">
        <v>6.6995800000000007E-5</v>
      </c>
      <c r="R1284" s="24">
        <v>9.9071299999999995E-5</v>
      </c>
    </row>
    <row r="1285" spans="1:18" x14ac:dyDescent="0.2">
      <c r="A1285" s="13" t="s">
        <v>1199</v>
      </c>
      <c r="B1285" s="11" t="str">
        <f>VLOOKUP(A1285,[2]Feuil1!$A$4:$B$2591,2,FALSE)</f>
        <v>Tendinites, myosites et bursites, niveau 3</v>
      </c>
      <c r="C1285" s="22">
        <v>205</v>
      </c>
      <c r="D1285" s="23">
        <v>367889.44069999998</v>
      </c>
      <c r="E1285" s="22">
        <v>263</v>
      </c>
      <c r="F1285" s="23">
        <v>472437.51650000003</v>
      </c>
      <c r="G1285" s="22">
        <v>258</v>
      </c>
      <c r="H1285" s="23">
        <v>474219.4522</v>
      </c>
      <c r="I1285" s="116">
        <v>0.28418341009999998</v>
      </c>
      <c r="J1285" s="116">
        <v>0.28292682930000002</v>
      </c>
      <c r="K1285" s="116">
        <v>9.7946420000000005E-4</v>
      </c>
      <c r="L1285" s="116">
        <v>3.7717913000000001E-3</v>
      </c>
      <c r="M1285" s="116">
        <v>-1.9011407000000001E-2</v>
      </c>
      <c r="N1285" s="116">
        <v>2.3224733000000001E-2</v>
      </c>
      <c r="O1285" s="24">
        <v>1.7894849999999999E-4</v>
      </c>
      <c r="P1285" s="24">
        <v>1.0766829999999999E-4</v>
      </c>
      <c r="Q1285" s="24">
        <v>4.1056800000000003E-5</v>
      </c>
      <c r="R1285" s="24">
        <v>7.0731500000000005E-5</v>
      </c>
    </row>
    <row r="1286" spans="1:18" x14ac:dyDescent="0.2">
      <c r="A1286" s="13" t="s">
        <v>1200</v>
      </c>
      <c r="B1286" s="11" t="str">
        <f>VLOOKUP(A1286,[2]Feuil1!$A$4:$B$2591,2,FALSE)</f>
        <v>Tendinites, myosites et bursites, niveau 4</v>
      </c>
      <c r="C1286" s="22">
        <v>32</v>
      </c>
      <c r="D1286" s="23">
        <v>81697.598400000003</v>
      </c>
      <c r="E1286" s="22">
        <v>34</v>
      </c>
      <c r="F1286" s="23">
        <v>86891.518200000006</v>
      </c>
      <c r="G1286" s="22">
        <v>41</v>
      </c>
      <c r="H1286" s="23">
        <v>105509.337</v>
      </c>
      <c r="I1286" s="116">
        <v>6.3574938600000006E-2</v>
      </c>
      <c r="J1286" s="116">
        <v>6.25E-2</v>
      </c>
      <c r="K1286" s="116">
        <v>1.0117068999999999E-3</v>
      </c>
      <c r="L1286" s="116">
        <v>0.2142650881</v>
      </c>
      <c r="M1286" s="116">
        <v>0.20588235290000001</v>
      </c>
      <c r="N1286" s="116">
        <v>6.9515365000000001E-3</v>
      </c>
      <c r="O1286" s="24">
        <v>-2.5052800000000002E-4</v>
      </c>
      <c r="P1286" s="24">
        <v>1.1249274000000001E-3</v>
      </c>
      <c r="Q1286" s="24">
        <v>6.5245274000000002E-6</v>
      </c>
      <c r="R1286" s="24">
        <v>1.5737099999999999E-5</v>
      </c>
    </row>
    <row r="1287" spans="1:18" ht="22.5" x14ac:dyDescent="0.2">
      <c r="A1287" s="13" t="s">
        <v>1201</v>
      </c>
      <c r="B1287" s="11" t="str">
        <f>VLOOKUP(A1287,[2]Feuil1!$A$4:$B$2591,2,FALSE)</f>
        <v>Tendinites, myosites et bursites, très courte durée</v>
      </c>
      <c r="C1287" s="22">
        <v>674</v>
      </c>
      <c r="D1287" s="23">
        <v>148508.54610000001</v>
      </c>
      <c r="E1287" s="22">
        <v>832</v>
      </c>
      <c r="F1287" s="23">
        <v>183090.4437</v>
      </c>
      <c r="G1287" s="22">
        <v>1056</v>
      </c>
      <c r="H1287" s="23">
        <v>235264.3224</v>
      </c>
      <c r="I1287" s="116">
        <v>0.2328613303</v>
      </c>
      <c r="J1287" s="116">
        <v>0.23442136499999999</v>
      </c>
      <c r="K1287" s="116">
        <v>-1.2637779999999999E-3</v>
      </c>
      <c r="L1287" s="116">
        <v>0.28496232599999999</v>
      </c>
      <c r="M1287" s="116">
        <v>0.2692307692</v>
      </c>
      <c r="N1287" s="116">
        <v>1.2394559899999999E-2</v>
      </c>
      <c r="O1287" s="24">
        <v>-8.0168930000000006E-3</v>
      </c>
      <c r="P1287" s="24">
        <v>3.1524545E-3</v>
      </c>
      <c r="Q1287" s="24">
        <v>1.6804640000000001E-4</v>
      </c>
      <c r="R1287" s="24">
        <v>3.5090499999999999E-5</v>
      </c>
    </row>
    <row r="1288" spans="1:18" ht="33.75" x14ac:dyDescent="0.2">
      <c r="A1288" s="13" t="s">
        <v>1202</v>
      </c>
      <c r="B1288" s="11" t="str">
        <f>VLOOKUP(A1288,[2]Feuil1!$A$4:$B$2591,2,FALSE)</f>
        <v>Suites de traitement après une affection de l'appareil musculosquelettique ou du tissu conjonctif, niveau 1</v>
      </c>
      <c r="C1288" s="22">
        <v>1099</v>
      </c>
      <c r="D1288" s="23">
        <v>904149.40220000001</v>
      </c>
      <c r="E1288" s="22">
        <v>1097</v>
      </c>
      <c r="F1288" s="23">
        <v>901257.82499999995</v>
      </c>
      <c r="G1288" s="22">
        <v>1033</v>
      </c>
      <c r="H1288" s="23">
        <v>845941.71259999997</v>
      </c>
      <c r="I1288" s="116">
        <v>-3.1981190000000001E-3</v>
      </c>
      <c r="J1288" s="116">
        <v>-1.819836E-3</v>
      </c>
      <c r="K1288" s="116">
        <v>-1.380795E-3</v>
      </c>
      <c r="L1288" s="116">
        <v>-6.1376567999999999E-2</v>
      </c>
      <c r="M1288" s="116">
        <v>-5.8340929999999999E-2</v>
      </c>
      <c r="N1288" s="116">
        <v>-3.223713E-3</v>
      </c>
      <c r="O1288" s="24">
        <v>2.2905408E-3</v>
      </c>
      <c r="P1288" s="24">
        <v>-3.3423150000000002E-3</v>
      </c>
      <c r="Q1288" s="24">
        <v>1.643863E-4</v>
      </c>
      <c r="R1288" s="24">
        <v>1.261751E-4</v>
      </c>
    </row>
    <row r="1289" spans="1:18" ht="33.75" x14ac:dyDescent="0.2">
      <c r="A1289" s="13" t="s">
        <v>1203</v>
      </c>
      <c r="B1289" s="11" t="str">
        <f>VLOOKUP(A1289,[2]Feuil1!$A$4:$B$2591,2,FALSE)</f>
        <v>Suites de traitement après une affection de l'appareil musculosquelettique ou du tissu conjonctif, niveau 2</v>
      </c>
      <c r="C1289" s="22">
        <v>287</v>
      </c>
      <c r="D1289" s="23">
        <v>544561.42649999994</v>
      </c>
      <c r="E1289" s="22">
        <v>242</v>
      </c>
      <c r="F1289" s="23">
        <v>460575.98599999998</v>
      </c>
      <c r="G1289" s="22">
        <v>263</v>
      </c>
      <c r="H1289" s="23">
        <v>505756.11790000001</v>
      </c>
      <c r="I1289" s="116">
        <v>-0.15422583500000001</v>
      </c>
      <c r="J1289" s="116">
        <v>-0.15679442499999999</v>
      </c>
      <c r="K1289" s="116">
        <v>3.0462209E-3</v>
      </c>
      <c r="L1289" s="116">
        <v>9.8094849200000001E-2</v>
      </c>
      <c r="M1289" s="116">
        <v>8.6776859499999998E-2</v>
      </c>
      <c r="N1289" s="116">
        <v>1.0414271900000001E-2</v>
      </c>
      <c r="O1289" s="24">
        <v>-7.5158400000000002E-4</v>
      </c>
      <c r="P1289" s="24">
        <v>2.7298777000000001E-3</v>
      </c>
      <c r="Q1289" s="24">
        <v>4.18525E-5</v>
      </c>
      <c r="R1289" s="24">
        <v>7.5435300000000006E-5</v>
      </c>
    </row>
    <row r="1290" spans="1:18" ht="33.75" x14ac:dyDescent="0.2">
      <c r="A1290" s="13" t="s">
        <v>1204</v>
      </c>
      <c r="B1290" s="11" t="str">
        <f>VLOOKUP(A1290,[2]Feuil1!$A$4:$B$2591,2,FALSE)</f>
        <v>Suites de traitement après une affection de l'appareil musculosquelettique ou du tissu conjonctif, niveau 3</v>
      </c>
      <c r="C1290" s="22">
        <v>77</v>
      </c>
      <c r="D1290" s="23">
        <v>187878.81760000001</v>
      </c>
      <c r="E1290" s="22">
        <v>99</v>
      </c>
      <c r="F1290" s="23">
        <v>240615.87839999999</v>
      </c>
      <c r="G1290" s="22">
        <v>69</v>
      </c>
      <c r="H1290" s="23">
        <v>161623.77009999999</v>
      </c>
      <c r="I1290" s="116">
        <v>0.28069721469999998</v>
      </c>
      <c r="J1290" s="116">
        <v>0.28571428570000001</v>
      </c>
      <c r="K1290" s="116">
        <v>-3.9021659999999999E-3</v>
      </c>
      <c r="L1290" s="116">
        <v>-0.32829133599999999</v>
      </c>
      <c r="M1290" s="116">
        <v>-0.303030303</v>
      </c>
      <c r="N1290" s="116">
        <v>-3.6244090999999999E-2</v>
      </c>
      <c r="O1290" s="24">
        <v>1.0736910000000001E-3</v>
      </c>
      <c r="P1290" s="24">
        <v>-4.7728680000000004E-3</v>
      </c>
      <c r="Q1290" s="24">
        <v>1.0980300000000001E-5</v>
      </c>
      <c r="R1290" s="24">
        <v>2.4106700000000001E-5</v>
      </c>
    </row>
    <row r="1291" spans="1:18" ht="33.75" x14ac:dyDescent="0.2">
      <c r="A1291" s="13" t="s">
        <v>1205</v>
      </c>
      <c r="B1291" s="11" t="str">
        <f>VLOOKUP(A1291,[2]Feuil1!$A$4:$B$2591,2,FALSE)</f>
        <v>Suites de traitement après une affection de l'appareil musculosquelettique ou du tissu conjonctif, niveau 4</v>
      </c>
      <c r="C1291" s="22">
        <v>20</v>
      </c>
      <c r="D1291" s="23">
        <v>67571.1348</v>
      </c>
      <c r="E1291" s="22">
        <v>13</v>
      </c>
      <c r="F1291" s="23">
        <v>43781.297400000003</v>
      </c>
      <c r="G1291" s="22">
        <v>15</v>
      </c>
      <c r="H1291" s="23">
        <v>50211.883699999998</v>
      </c>
      <c r="I1291" s="116">
        <v>-0.35207100600000002</v>
      </c>
      <c r="J1291" s="116">
        <v>-0.35</v>
      </c>
      <c r="K1291" s="116">
        <v>-3.1861630000000001E-3</v>
      </c>
      <c r="L1291" s="116">
        <v>0.14687975650000001</v>
      </c>
      <c r="M1291" s="116">
        <v>0.1538461538</v>
      </c>
      <c r="N1291" s="116">
        <v>-6.0375439999999997E-3</v>
      </c>
      <c r="O1291" s="24">
        <v>-7.1579E-5</v>
      </c>
      <c r="P1291" s="24">
        <v>3.885494E-4</v>
      </c>
      <c r="Q1291" s="24">
        <v>2.3870221999999998E-6</v>
      </c>
      <c r="R1291" s="24">
        <v>7.4892750000000004E-6</v>
      </c>
    </row>
    <row r="1292" spans="1:18" ht="33.75" x14ac:dyDescent="0.2">
      <c r="A1292" s="13" t="s">
        <v>1206</v>
      </c>
      <c r="B1292" s="11" t="str">
        <f>VLOOKUP(A1292,[2]Feuil1!$A$4:$B$2591,2,FALSE)</f>
        <v>Suites de traitement après une affection de l'appareil musculosquelettique ou du tissu conjonctif, très courte durée</v>
      </c>
      <c r="C1292" s="22">
        <v>1314</v>
      </c>
      <c r="D1292" s="23">
        <v>532140.27630000003</v>
      </c>
      <c r="E1292" s="22">
        <v>1172</v>
      </c>
      <c r="F1292" s="23">
        <v>474641.55080000003</v>
      </c>
      <c r="G1292" s="22">
        <v>1185</v>
      </c>
      <c r="H1292" s="23">
        <v>479791.83360000001</v>
      </c>
      <c r="I1292" s="116">
        <v>-0.10805182000000001</v>
      </c>
      <c r="J1292" s="116">
        <v>-0.108066971</v>
      </c>
      <c r="K1292" s="116">
        <v>1.6986500000000001E-5</v>
      </c>
      <c r="L1292" s="116">
        <v>1.0850889000000001E-2</v>
      </c>
      <c r="M1292" s="116">
        <v>1.1092150199999999E-2</v>
      </c>
      <c r="N1292" s="116">
        <v>-2.38614E-4</v>
      </c>
      <c r="O1292" s="24">
        <v>-4.6526599999999999E-4</v>
      </c>
      <c r="P1292" s="24">
        <v>3.1119079999999998E-4</v>
      </c>
      <c r="Q1292" s="24">
        <v>1.885748E-4</v>
      </c>
      <c r="R1292" s="24">
        <v>7.1562600000000005E-5</v>
      </c>
    </row>
    <row r="1293" spans="1:18" ht="33.75" x14ac:dyDescent="0.2">
      <c r="A1293" s="13" t="s">
        <v>1207</v>
      </c>
      <c r="B1293" s="11" t="str">
        <f>VLOOKUP(A1293,[2]Feuil1!$A$4:$B$2591,2,FALSE)</f>
        <v>Autres pathologies de l'appareil musculosquelettique et du tissu conjonctif, niveau 1</v>
      </c>
      <c r="C1293" s="22">
        <v>805</v>
      </c>
      <c r="D1293" s="23">
        <v>670938.07440000004</v>
      </c>
      <c r="E1293" s="22">
        <v>791</v>
      </c>
      <c r="F1293" s="23">
        <v>654639.12520000001</v>
      </c>
      <c r="G1293" s="22">
        <v>651</v>
      </c>
      <c r="H1293" s="23">
        <v>537494.78989999997</v>
      </c>
      <c r="I1293" s="116">
        <v>-2.4292777000000002E-2</v>
      </c>
      <c r="J1293" s="116">
        <v>-1.7391304E-2</v>
      </c>
      <c r="K1293" s="116">
        <v>-7.0236229999999997E-3</v>
      </c>
      <c r="L1293" s="116">
        <v>-0.17894490399999999</v>
      </c>
      <c r="M1293" s="116">
        <v>-0.17699115000000001</v>
      </c>
      <c r="N1293" s="116">
        <v>-2.3739149999999999E-3</v>
      </c>
      <c r="O1293" s="24">
        <v>5.010558E-3</v>
      </c>
      <c r="P1293" s="24">
        <v>-7.0781050000000003E-3</v>
      </c>
      <c r="Q1293" s="24">
        <v>1.035968E-4</v>
      </c>
      <c r="R1293" s="24">
        <v>8.0169199999999998E-5</v>
      </c>
    </row>
    <row r="1294" spans="1:18" ht="33.75" x14ac:dyDescent="0.2">
      <c r="A1294" s="13" t="s">
        <v>1208</v>
      </c>
      <c r="B1294" s="11" t="str">
        <f>VLOOKUP(A1294,[2]Feuil1!$A$4:$B$2591,2,FALSE)</f>
        <v>Autres pathologies de l'appareil musculosquelettique et du tissu conjonctif, niveau 2</v>
      </c>
      <c r="C1294" s="22">
        <v>487</v>
      </c>
      <c r="D1294" s="23">
        <v>965404.05299999996</v>
      </c>
      <c r="E1294" s="22">
        <v>544</v>
      </c>
      <c r="F1294" s="23">
        <v>1065202.2949999999</v>
      </c>
      <c r="G1294" s="22">
        <v>492</v>
      </c>
      <c r="H1294" s="23">
        <v>961716.24349999998</v>
      </c>
      <c r="I1294" s="116">
        <v>0.1033745836</v>
      </c>
      <c r="J1294" s="116">
        <v>0.11704312109999999</v>
      </c>
      <c r="K1294" s="116">
        <v>-1.2236356E-2</v>
      </c>
      <c r="L1294" s="116">
        <v>-9.7151548000000004E-2</v>
      </c>
      <c r="M1294" s="116">
        <v>-9.5588234999999994E-2</v>
      </c>
      <c r="N1294" s="116">
        <v>-1.72854E-3</v>
      </c>
      <c r="O1294" s="24">
        <v>1.8610644000000001E-3</v>
      </c>
      <c r="P1294" s="24">
        <v>-6.2528430000000001E-3</v>
      </c>
      <c r="Q1294" s="24">
        <v>7.82943E-5</v>
      </c>
      <c r="R1294" s="24">
        <v>1.4344330000000001E-4</v>
      </c>
    </row>
    <row r="1295" spans="1:18" ht="33.75" x14ac:dyDescent="0.2">
      <c r="A1295" s="13" t="s">
        <v>1209</v>
      </c>
      <c r="B1295" s="11" t="str">
        <f>VLOOKUP(A1295,[2]Feuil1!$A$4:$B$2591,2,FALSE)</f>
        <v>Autres pathologies de l'appareil musculosquelettique et du tissu conjonctif, niveau 3</v>
      </c>
      <c r="C1295" s="22">
        <v>133</v>
      </c>
      <c r="D1295" s="23">
        <v>323552.40379999997</v>
      </c>
      <c r="E1295" s="22">
        <v>137</v>
      </c>
      <c r="F1295" s="23">
        <v>345668.76980000001</v>
      </c>
      <c r="G1295" s="22">
        <v>167</v>
      </c>
      <c r="H1295" s="23">
        <v>397996.0613</v>
      </c>
      <c r="I1295" s="116">
        <v>6.8354818999999997E-2</v>
      </c>
      <c r="J1295" s="116">
        <v>3.0075187999999999E-2</v>
      </c>
      <c r="K1295" s="116">
        <v>3.71619776E-2</v>
      </c>
      <c r="L1295" s="116">
        <v>0.15137986440000001</v>
      </c>
      <c r="M1295" s="116">
        <v>0.2189781022</v>
      </c>
      <c r="N1295" s="116">
        <v>-5.5454841999999997E-2</v>
      </c>
      <c r="O1295" s="24">
        <v>-1.0736910000000001E-3</v>
      </c>
      <c r="P1295" s="24">
        <v>3.1617239999999999E-3</v>
      </c>
      <c r="Q1295" s="24">
        <v>2.65755E-5</v>
      </c>
      <c r="R1295" s="24">
        <v>5.93625E-5</v>
      </c>
    </row>
    <row r="1296" spans="1:18" ht="33.75" x14ac:dyDescent="0.2">
      <c r="A1296" s="13" t="s">
        <v>1210</v>
      </c>
      <c r="B1296" s="11" t="str">
        <f>VLOOKUP(A1296,[2]Feuil1!$A$4:$B$2591,2,FALSE)</f>
        <v>Autres pathologies de l'appareil musculosquelettique et du tissu conjonctif, niveau 4</v>
      </c>
      <c r="C1296" s="22">
        <v>32</v>
      </c>
      <c r="D1296" s="23">
        <v>110252.34</v>
      </c>
      <c r="E1296" s="22">
        <v>39</v>
      </c>
      <c r="F1296" s="23">
        <v>136415.07</v>
      </c>
      <c r="G1296" s="22">
        <v>39</v>
      </c>
      <c r="H1296" s="23">
        <v>135561.19500000001</v>
      </c>
      <c r="I1296" s="116">
        <v>0.2372986369</v>
      </c>
      <c r="J1296" s="116">
        <v>0.21875</v>
      </c>
      <c r="K1296" s="116">
        <v>1.5219394400000001E-2</v>
      </c>
      <c r="L1296" s="116">
        <v>-6.2593889999999998E-3</v>
      </c>
      <c r="M1296" s="116">
        <v>0</v>
      </c>
      <c r="N1296" s="116">
        <v>-6.2593889999999998E-3</v>
      </c>
      <c r="O1296" s="24">
        <v>0</v>
      </c>
      <c r="P1296" s="24">
        <v>-5.1592999999999999E-5</v>
      </c>
      <c r="Q1296" s="24">
        <v>6.2062577999999996E-6</v>
      </c>
      <c r="R1296" s="24">
        <v>2.0219400000000002E-5</v>
      </c>
    </row>
    <row r="1297" spans="1:18" ht="33.75" x14ac:dyDescent="0.2">
      <c r="A1297" s="13" t="s">
        <v>1211</v>
      </c>
      <c r="B1297" s="11" t="str">
        <f>VLOOKUP(A1297,[2]Feuil1!$A$4:$B$2591,2,FALSE)</f>
        <v>Autres pathologies de l'appareil musculosquelettique et du tissu conjonctif, très courte durée</v>
      </c>
      <c r="C1297" s="22">
        <v>1073</v>
      </c>
      <c r="D1297" s="23">
        <v>383513.39490000001</v>
      </c>
      <c r="E1297" s="22">
        <v>1133</v>
      </c>
      <c r="F1297" s="23">
        <v>403718.12170000002</v>
      </c>
      <c r="G1297" s="22">
        <v>1067</v>
      </c>
      <c r="H1297" s="23">
        <v>380877.0197</v>
      </c>
      <c r="I1297" s="116">
        <v>5.2683236299999998E-2</v>
      </c>
      <c r="J1297" s="116">
        <v>5.5917987000000002E-2</v>
      </c>
      <c r="K1297" s="116">
        <v>-3.0634490000000002E-3</v>
      </c>
      <c r="L1297" s="116">
        <v>-5.6576856000000002E-2</v>
      </c>
      <c r="M1297" s="116">
        <v>-5.8252427000000002E-2</v>
      </c>
      <c r="N1297" s="116">
        <v>1.7792149E-3</v>
      </c>
      <c r="O1297" s="24">
        <v>2.3621202000000002E-3</v>
      </c>
      <c r="P1297" s="24">
        <v>-1.380107E-3</v>
      </c>
      <c r="Q1297" s="24">
        <v>1.697968E-4</v>
      </c>
      <c r="R1297" s="24">
        <v>5.6809099999999998E-5</v>
      </c>
    </row>
    <row r="1298" spans="1:18" ht="33.75" x14ac:dyDescent="0.2">
      <c r="A1298" s="13" t="s">
        <v>1212</v>
      </c>
      <c r="B1298" s="11" t="str">
        <f>VLOOKUP(A1298,[2]Feuil1!$A$4:$B$2591,2,FALSE)</f>
        <v>Fractures, entorses, luxations et dislocations du bras et de l'avant-bras, âge inférieur à 18 ans, niveau 1</v>
      </c>
      <c r="C1298" s="22">
        <v>1823</v>
      </c>
      <c r="D1298" s="23">
        <v>869945.78700000001</v>
      </c>
      <c r="E1298" s="22">
        <v>1460</v>
      </c>
      <c r="F1298" s="23">
        <v>697200.18799999997</v>
      </c>
      <c r="G1298" s="22">
        <v>1207</v>
      </c>
      <c r="H1298" s="23">
        <v>576703.67579999997</v>
      </c>
      <c r="I1298" s="116">
        <v>-0.19857053299999999</v>
      </c>
      <c r="J1298" s="116">
        <v>-0.19912232599999999</v>
      </c>
      <c r="K1298" s="116">
        <v>6.889846E-4</v>
      </c>
      <c r="L1298" s="116">
        <v>-0.17282914499999999</v>
      </c>
      <c r="M1298" s="116">
        <v>-0.173287671</v>
      </c>
      <c r="N1298" s="116">
        <v>5.5463850000000005E-4</v>
      </c>
      <c r="O1298" s="24">
        <v>9.0547939999999997E-3</v>
      </c>
      <c r="P1298" s="24">
        <v>-7.2806499999999996E-3</v>
      </c>
      <c r="Q1298" s="24">
        <v>1.9207569999999999E-4</v>
      </c>
      <c r="R1298" s="24">
        <v>8.6017299999999994E-5</v>
      </c>
    </row>
    <row r="1299" spans="1:18" ht="33.75" x14ac:dyDescent="0.2">
      <c r="A1299" s="13" t="s">
        <v>1213</v>
      </c>
      <c r="B1299" s="11" t="str">
        <f>VLOOKUP(A1299,[2]Feuil1!$A$4:$B$2591,2,FALSE)</f>
        <v>Fractures, entorses, luxations et dislocations du bras et de l'avant-bras, âge inférieur à 18 ans, niveau 2</v>
      </c>
      <c r="C1299" s="22">
        <v>2</v>
      </c>
      <c r="D1299" s="23">
        <v>1961.3568</v>
      </c>
      <c r="E1299" s="22" t="s">
        <v>3213</v>
      </c>
      <c r="F1299" s="23" t="s">
        <v>3213</v>
      </c>
      <c r="G1299" s="22">
        <v>1</v>
      </c>
      <c r="H1299" s="23">
        <v>1018.3968</v>
      </c>
      <c r="I1299" s="116" t="s">
        <v>3213</v>
      </c>
      <c r="J1299" s="116" t="s">
        <v>3213</v>
      </c>
      <c r="K1299" s="116" t="s">
        <v>3213</v>
      </c>
      <c r="L1299" s="116" t="s">
        <v>3213</v>
      </c>
      <c r="M1299" s="116" t="s">
        <v>3213</v>
      </c>
      <c r="N1299" s="116" t="s">
        <v>3213</v>
      </c>
      <c r="O1299" s="24" t="s">
        <v>3213</v>
      </c>
      <c r="P1299" s="24" t="s">
        <v>3213</v>
      </c>
      <c r="Q1299" s="24">
        <v>1.5913482000000001E-7</v>
      </c>
      <c r="R1299" s="24">
        <v>1.5189738E-7</v>
      </c>
    </row>
    <row r="1300" spans="1:18" ht="33.75" x14ac:dyDescent="0.2">
      <c r="A1300" s="13" t="s">
        <v>1214</v>
      </c>
      <c r="B1300" s="11" t="str">
        <f>VLOOKUP(A1300,[2]Feuil1!$A$4:$B$2591,2,FALSE)</f>
        <v>Entorses, luxations et dislocations du bras et de l'avant-bras, âge supérieur à 17 ans, niveau 1</v>
      </c>
      <c r="C1300" s="22">
        <v>1466</v>
      </c>
      <c r="D1300" s="23">
        <v>619326.75179999997</v>
      </c>
      <c r="E1300" s="22">
        <v>1459</v>
      </c>
      <c r="F1300" s="23">
        <v>615773.17200000002</v>
      </c>
      <c r="G1300" s="22">
        <v>1288</v>
      </c>
      <c r="H1300" s="23">
        <v>544858.72970000003</v>
      </c>
      <c r="I1300" s="116">
        <v>-5.7378109999999998E-3</v>
      </c>
      <c r="J1300" s="116">
        <v>-4.7748979999999996E-3</v>
      </c>
      <c r="K1300" s="116">
        <v>-9.6753300000000002E-4</v>
      </c>
      <c r="L1300" s="116">
        <v>-0.11516325400000001</v>
      </c>
      <c r="M1300" s="116">
        <v>-0.117203564</v>
      </c>
      <c r="N1300" s="116">
        <v>2.3111896000000002E-3</v>
      </c>
      <c r="O1300" s="24">
        <v>6.1200387000000002E-3</v>
      </c>
      <c r="P1300" s="24">
        <v>-4.2847980000000003E-3</v>
      </c>
      <c r="Q1300" s="24">
        <v>2.049656E-4</v>
      </c>
      <c r="R1300" s="24">
        <v>8.1267599999999994E-5</v>
      </c>
    </row>
    <row r="1301" spans="1:18" ht="33.75" x14ac:dyDescent="0.2">
      <c r="A1301" s="13" t="s">
        <v>1215</v>
      </c>
      <c r="B1301" s="11" t="str">
        <f>VLOOKUP(A1301,[2]Feuil1!$A$4:$B$2591,2,FALSE)</f>
        <v>Entorses, luxations et dislocations du bras et de l'avant-bras, âge supérieur à 17 ans, niveau 2</v>
      </c>
      <c r="C1301" s="22">
        <v>79</v>
      </c>
      <c r="D1301" s="23">
        <v>79606.544200000004</v>
      </c>
      <c r="E1301" s="22">
        <v>83</v>
      </c>
      <c r="F1301" s="23">
        <v>83330.978900000002</v>
      </c>
      <c r="G1301" s="22">
        <v>85</v>
      </c>
      <c r="H1301" s="23">
        <v>85826.9997</v>
      </c>
      <c r="I1301" s="116">
        <v>4.6785534199999999E-2</v>
      </c>
      <c r="J1301" s="116">
        <v>5.0632911400000001E-2</v>
      </c>
      <c r="K1301" s="116">
        <v>-3.661961E-3</v>
      </c>
      <c r="L1301" s="116">
        <v>2.9953095900000001E-2</v>
      </c>
      <c r="M1301" s="116">
        <v>2.4096385500000001E-2</v>
      </c>
      <c r="N1301" s="116">
        <v>5.7189054E-3</v>
      </c>
      <c r="O1301" s="24">
        <v>-7.1579E-5</v>
      </c>
      <c r="P1301" s="24">
        <v>1.5081480000000001E-4</v>
      </c>
      <c r="Q1301" s="24">
        <v>1.35265E-5</v>
      </c>
      <c r="R1301" s="24">
        <v>1.2801400000000001E-5</v>
      </c>
    </row>
    <row r="1302" spans="1:18" ht="33.75" x14ac:dyDescent="0.2">
      <c r="A1302" s="13" t="s">
        <v>1216</v>
      </c>
      <c r="B1302" s="11" t="str">
        <f>VLOOKUP(A1302,[2]Feuil1!$A$4:$B$2591,2,FALSE)</f>
        <v>Entorses, luxations et dislocations du bras et de l'avant-bras, âge supérieur à 17 ans, niveau 3</v>
      </c>
      <c r="C1302" s="22">
        <v>42</v>
      </c>
      <c r="D1302" s="23">
        <v>51813.349000000002</v>
      </c>
      <c r="E1302" s="22">
        <v>33</v>
      </c>
      <c r="F1302" s="23">
        <v>40398.99</v>
      </c>
      <c r="G1302" s="22">
        <v>38</v>
      </c>
      <c r="H1302" s="23">
        <v>46530.018499999998</v>
      </c>
      <c r="I1302" s="116">
        <v>-0.22029765000000001</v>
      </c>
      <c r="J1302" s="116">
        <v>-0.21428571399999999</v>
      </c>
      <c r="K1302" s="116">
        <v>-7.6515539999999996E-3</v>
      </c>
      <c r="L1302" s="116">
        <v>0.15176192520000001</v>
      </c>
      <c r="M1302" s="116">
        <v>0.1515151515</v>
      </c>
      <c r="N1302" s="116">
        <v>2.1430350000000001E-4</v>
      </c>
      <c r="O1302" s="24">
        <v>-1.7894800000000001E-4</v>
      </c>
      <c r="P1302" s="24">
        <v>3.7044950000000002E-4</v>
      </c>
      <c r="Q1302" s="24">
        <v>6.0471229999999997E-6</v>
      </c>
      <c r="R1302" s="24">
        <v>6.9401122000000001E-6</v>
      </c>
    </row>
    <row r="1303" spans="1:18" ht="33.75" x14ac:dyDescent="0.2">
      <c r="A1303" s="13" t="s">
        <v>1217</v>
      </c>
      <c r="B1303" s="11" t="str">
        <f>VLOOKUP(A1303,[2]Feuil1!$A$4:$B$2591,2,FALSE)</f>
        <v>Entorses, luxations et dislocations du bras et de l'avant-bras, âge supérieur à 17 ans, niveau 4</v>
      </c>
      <c r="C1303" s="22">
        <v>14</v>
      </c>
      <c r="D1303" s="23">
        <v>24980.8629</v>
      </c>
      <c r="E1303" s="22">
        <v>14</v>
      </c>
      <c r="F1303" s="23">
        <v>25105.145799999998</v>
      </c>
      <c r="G1303" s="22">
        <v>18</v>
      </c>
      <c r="H1303" s="23">
        <v>32331.308700000001</v>
      </c>
      <c r="I1303" s="116">
        <v>4.9751244000000002E-3</v>
      </c>
      <c r="J1303" s="116">
        <v>0</v>
      </c>
      <c r="K1303" s="116">
        <v>4.9751244000000002E-3</v>
      </c>
      <c r="L1303" s="116">
        <v>0.2878359264</v>
      </c>
      <c r="M1303" s="116">
        <v>0.28571428570000001</v>
      </c>
      <c r="N1303" s="116">
        <v>1.6501650000000001E-3</v>
      </c>
      <c r="O1303" s="24">
        <v>-1.4315899999999999E-4</v>
      </c>
      <c r="P1303" s="24">
        <v>4.3661980000000002E-4</v>
      </c>
      <c r="Q1303" s="24">
        <v>2.8644266999999999E-6</v>
      </c>
      <c r="R1303" s="24">
        <v>4.8223258E-6</v>
      </c>
    </row>
    <row r="1304" spans="1:18" ht="22.5" x14ac:dyDescent="0.2">
      <c r="A1304" s="13" t="s">
        <v>1218</v>
      </c>
      <c r="B1304" s="11" t="str">
        <f>VLOOKUP(A1304,[2]Feuil1!$A$4:$B$2591,2,FALSE)</f>
        <v>Fractures, entorses, luxations et dislocations de la main, niveau 1</v>
      </c>
      <c r="C1304" s="22">
        <v>703</v>
      </c>
      <c r="D1304" s="23">
        <v>228518.05679999999</v>
      </c>
      <c r="E1304" s="22">
        <v>612</v>
      </c>
      <c r="F1304" s="23">
        <v>199527.79120000001</v>
      </c>
      <c r="G1304" s="22">
        <v>546</v>
      </c>
      <c r="H1304" s="23">
        <v>178369.89439999999</v>
      </c>
      <c r="I1304" s="116">
        <v>-0.12686203400000001</v>
      </c>
      <c r="J1304" s="116">
        <v>-0.12944523499999999</v>
      </c>
      <c r="K1304" s="116">
        <v>2.9673034999999999E-3</v>
      </c>
      <c r="L1304" s="116">
        <v>-0.10603984900000001</v>
      </c>
      <c r="M1304" s="116">
        <v>-0.10784313700000001</v>
      </c>
      <c r="N1304" s="116">
        <v>2.0212683999999998E-3</v>
      </c>
      <c r="O1304" s="24">
        <v>2.3621202000000002E-3</v>
      </c>
      <c r="P1304" s="24">
        <v>-1.2784039999999999E-3</v>
      </c>
      <c r="Q1304" s="24">
        <v>8.6887599999999998E-5</v>
      </c>
      <c r="R1304" s="24">
        <v>2.6604499999999999E-5</v>
      </c>
    </row>
    <row r="1305" spans="1:18" ht="22.5" x14ac:dyDescent="0.2">
      <c r="A1305" s="13" t="s">
        <v>1219</v>
      </c>
      <c r="B1305" s="11" t="str">
        <f>VLOOKUP(A1305,[2]Feuil1!$A$4:$B$2591,2,FALSE)</f>
        <v>Fractures, entorses, luxations et dislocations de la main, niveau 2</v>
      </c>
      <c r="C1305" s="22">
        <v>23</v>
      </c>
      <c r="D1305" s="23">
        <v>17600.5154</v>
      </c>
      <c r="E1305" s="22">
        <v>19</v>
      </c>
      <c r="F1305" s="23">
        <v>14923.1682</v>
      </c>
      <c r="G1305" s="22">
        <v>21</v>
      </c>
      <c r="H1305" s="23">
        <v>16391.145499999999</v>
      </c>
      <c r="I1305" s="116">
        <v>-0.15211754499999999</v>
      </c>
      <c r="J1305" s="116">
        <v>-0.17391304299999999</v>
      </c>
      <c r="K1305" s="116">
        <v>2.6384023999999999E-2</v>
      </c>
      <c r="L1305" s="116">
        <v>9.8369011199999995E-2</v>
      </c>
      <c r="M1305" s="116">
        <v>0.1052631579</v>
      </c>
      <c r="N1305" s="116">
        <v>-6.237561E-3</v>
      </c>
      <c r="O1305" s="24">
        <v>-7.1579E-5</v>
      </c>
      <c r="P1305" s="24">
        <v>8.8698199999999997E-5</v>
      </c>
      <c r="Q1305" s="24">
        <v>3.3418311000000001E-6</v>
      </c>
      <c r="R1305" s="24">
        <v>2.4447956999999999E-6</v>
      </c>
    </row>
    <row r="1306" spans="1:18" ht="22.5" x14ac:dyDescent="0.2">
      <c r="A1306" s="13" t="s">
        <v>1220</v>
      </c>
      <c r="B1306" s="11" t="str">
        <f>VLOOKUP(A1306,[2]Feuil1!$A$4:$B$2591,2,FALSE)</f>
        <v>Fractures, entorses, luxations et dislocations de la main, niveau 3</v>
      </c>
      <c r="C1306" s="22">
        <v>15</v>
      </c>
      <c r="D1306" s="23">
        <v>13984.6666</v>
      </c>
      <c r="E1306" s="22">
        <v>13</v>
      </c>
      <c r="F1306" s="23">
        <v>12146.523499999999</v>
      </c>
      <c r="G1306" s="22">
        <v>8</v>
      </c>
      <c r="H1306" s="23">
        <v>7583.4948999999997</v>
      </c>
      <c r="I1306" s="116">
        <v>-0.131439894</v>
      </c>
      <c r="J1306" s="116">
        <v>-0.133333333</v>
      </c>
      <c r="K1306" s="116">
        <v>2.1847373000000001E-3</v>
      </c>
      <c r="L1306" s="116">
        <v>-0.37566539900000001</v>
      </c>
      <c r="M1306" s="116">
        <v>-0.38461538499999998</v>
      </c>
      <c r="N1306" s="116">
        <v>1.4543726200000001E-2</v>
      </c>
      <c r="O1306" s="24">
        <v>1.7894849999999999E-4</v>
      </c>
      <c r="P1306" s="24">
        <v>-2.75708E-4</v>
      </c>
      <c r="Q1306" s="24">
        <v>1.2730785000000001E-6</v>
      </c>
      <c r="R1306" s="24">
        <v>1.1311043E-6</v>
      </c>
    </row>
    <row r="1307" spans="1:18" ht="22.5" x14ac:dyDescent="0.2">
      <c r="A1307" s="13" t="s">
        <v>1221</v>
      </c>
      <c r="B1307" s="11" t="str">
        <f>VLOOKUP(A1307,[2]Feuil1!$A$4:$B$2591,2,FALSE)</f>
        <v>Fractures, entorses, luxations et dislocations du pied, niveau 1</v>
      </c>
      <c r="C1307" s="22">
        <v>164</v>
      </c>
      <c r="D1307" s="23">
        <v>60818.6008</v>
      </c>
      <c r="E1307" s="22">
        <v>160</v>
      </c>
      <c r="F1307" s="23">
        <v>59209.083100000003</v>
      </c>
      <c r="G1307" s="22">
        <v>156</v>
      </c>
      <c r="H1307" s="23">
        <v>57620.182699999998</v>
      </c>
      <c r="I1307" s="116">
        <v>-2.6464234E-2</v>
      </c>
      <c r="J1307" s="116">
        <v>-2.4390243999999998E-2</v>
      </c>
      <c r="K1307" s="116">
        <v>-2.1258399999999999E-3</v>
      </c>
      <c r="L1307" s="116">
        <v>-2.6835416000000001E-2</v>
      </c>
      <c r="M1307" s="116">
        <v>-2.5000000000000001E-2</v>
      </c>
      <c r="N1307" s="116">
        <v>-1.8824779999999999E-3</v>
      </c>
      <c r="O1307" s="24">
        <v>1.431588E-4</v>
      </c>
      <c r="P1307" s="24">
        <v>-9.6005E-5</v>
      </c>
      <c r="Q1307" s="24">
        <v>2.4825E-5</v>
      </c>
      <c r="R1307" s="24">
        <v>8.5942482999999993E-6</v>
      </c>
    </row>
    <row r="1308" spans="1:18" ht="22.5" x14ac:dyDescent="0.2">
      <c r="A1308" s="13" t="s">
        <v>1222</v>
      </c>
      <c r="B1308" s="11" t="str">
        <f>VLOOKUP(A1308,[2]Feuil1!$A$4:$B$2591,2,FALSE)</f>
        <v>Fractures, entorses, luxations et dislocations du pied, niveau 2</v>
      </c>
      <c r="C1308" s="22">
        <v>17</v>
      </c>
      <c r="D1308" s="23">
        <v>14719.460999999999</v>
      </c>
      <c r="E1308" s="22">
        <v>15</v>
      </c>
      <c r="F1308" s="23">
        <v>13055.222</v>
      </c>
      <c r="G1308" s="22">
        <v>21</v>
      </c>
      <c r="H1308" s="23">
        <v>18016.251</v>
      </c>
      <c r="I1308" s="116">
        <v>-0.113063855</v>
      </c>
      <c r="J1308" s="116">
        <v>-0.117647059</v>
      </c>
      <c r="K1308" s="116">
        <v>5.194298E-3</v>
      </c>
      <c r="L1308" s="116">
        <v>0.38000341929999998</v>
      </c>
      <c r="M1308" s="116">
        <v>0.4</v>
      </c>
      <c r="N1308" s="116">
        <v>-1.4283272E-2</v>
      </c>
      <c r="O1308" s="24">
        <v>-2.1473799999999999E-4</v>
      </c>
      <c r="P1308" s="24">
        <v>2.9975569999999999E-4</v>
      </c>
      <c r="Q1308" s="24">
        <v>3.3418311000000001E-6</v>
      </c>
      <c r="R1308" s="24">
        <v>2.6871858E-6</v>
      </c>
    </row>
    <row r="1309" spans="1:18" ht="22.5" x14ac:dyDescent="0.2">
      <c r="A1309" s="13" t="s">
        <v>1223</v>
      </c>
      <c r="B1309" s="11" t="str">
        <f>VLOOKUP(A1309,[2]Feuil1!$A$4:$B$2591,2,FALSE)</f>
        <v>Fractures, entorses, luxations et dislocations du pied, niveau 3</v>
      </c>
      <c r="C1309" s="22">
        <v>12</v>
      </c>
      <c r="D1309" s="23">
        <v>12786.312</v>
      </c>
      <c r="E1309" s="22">
        <v>13</v>
      </c>
      <c r="F1309" s="23">
        <v>14252.392</v>
      </c>
      <c r="G1309" s="22">
        <v>12</v>
      </c>
      <c r="H1309" s="23">
        <v>12713.008</v>
      </c>
      <c r="I1309" s="116">
        <v>0.1146601147</v>
      </c>
      <c r="J1309" s="116">
        <v>8.3333333300000006E-2</v>
      </c>
      <c r="K1309" s="116">
        <v>2.8917028899999999E-2</v>
      </c>
      <c r="L1309" s="116">
        <v>-0.10800881699999999</v>
      </c>
      <c r="M1309" s="116">
        <v>-7.6923077000000006E-2</v>
      </c>
      <c r="N1309" s="116">
        <v>-3.3676218000000001E-2</v>
      </c>
      <c r="O1309" s="24">
        <v>3.5789700000000001E-5</v>
      </c>
      <c r="P1309" s="24">
        <v>-9.3012999999999999E-5</v>
      </c>
      <c r="Q1309" s="24">
        <v>1.9096178000000001E-6</v>
      </c>
      <c r="R1309" s="24">
        <v>1.8961888E-6</v>
      </c>
    </row>
    <row r="1310" spans="1:18" ht="22.5" x14ac:dyDescent="0.2">
      <c r="A1310" s="13" t="s">
        <v>1224</v>
      </c>
      <c r="B1310" s="11" t="str">
        <f>VLOOKUP(A1310,[2]Feuil1!$A$4:$B$2591,2,FALSE)</f>
        <v>Fractures, entorses, luxations et dislocations du pied, niveau 4</v>
      </c>
      <c r="C1310" s="22" t="s">
        <v>3213</v>
      </c>
      <c r="D1310" s="23" t="s">
        <v>3213</v>
      </c>
      <c r="E1310" s="22">
        <v>1</v>
      </c>
      <c r="F1310" s="23">
        <v>1541.76</v>
      </c>
      <c r="G1310" s="22" t="s">
        <v>3213</v>
      </c>
      <c r="H1310" s="23" t="s">
        <v>3213</v>
      </c>
      <c r="I1310" s="116" t="s">
        <v>3213</v>
      </c>
      <c r="J1310" s="116" t="s">
        <v>3213</v>
      </c>
      <c r="K1310" s="116" t="s">
        <v>3213</v>
      </c>
      <c r="L1310" s="116" t="s">
        <v>3213</v>
      </c>
      <c r="M1310" s="116" t="s">
        <v>3213</v>
      </c>
      <c r="N1310" s="116" t="s">
        <v>3213</v>
      </c>
      <c r="O1310" s="24" t="s">
        <v>3213</v>
      </c>
      <c r="P1310" s="24" t="s">
        <v>3213</v>
      </c>
      <c r="Q1310" s="24" t="s">
        <v>3213</v>
      </c>
      <c r="R1310" s="24" t="s">
        <v>3214</v>
      </c>
    </row>
    <row r="1311" spans="1:18" ht="22.5" x14ac:dyDescent="0.2">
      <c r="A1311" s="13" t="s">
        <v>1225</v>
      </c>
      <c r="B1311" s="11" t="str">
        <f>VLOOKUP(A1311,[2]Feuil1!$A$4:$B$2591,2,FALSE)</f>
        <v>Tumeurs malignes primitives des os, niveau 1</v>
      </c>
      <c r="C1311" s="22">
        <v>37</v>
      </c>
      <c r="D1311" s="23">
        <v>36790.074000000001</v>
      </c>
      <c r="E1311" s="22">
        <v>41</v>
      </c>
      <c r="F1311" s="23">
        <v>40740.950700000001</v>
      </c>
      <c r="G1311" s="22">
        <v>37</v>
      </c>
      <c r="H1311" s="23">
        <v>38979.803599999999</v>
      </c>
      <c r="I1311" s="116">
        <v>0.1073897459</v>
      </c>
      <c r="J1311" s="116">
        <v>0.1081081081</v>
      </c>
      <c r="K1311" s="116">
        <v>-6.4827799999999996E-4</v>
      </c>
      <c r="L1311" s="116">
        <v>-4.3227933000000003E-2</v>
      </c>
      <c r="M1311" s="116">
        <v>-9.7560975999999994E-2</v>
      </c>
      <c r="N1311" s="116">
        <v>6.0206884699999998E-2</v>
      </c>
      <c r="O1311" s="24">
        <v>1.431588E-4</v>
      </c>
      <c r="P1311" s="24">
        <v>-1.06412E-4</v>
      </c>
      <c r="Q1311" s="24">
        <v>5.8879881999999998E-6</v>
      </c>
      <c r="R1311" s="24">
        <v>5.8139717E-6</v>
      </c>
    </row>
    <row r="1312" spans="1:18" ht="22.5" x14ac:dyDescent="0.2">
      <c r="A1312" s="13" t="s">
        <v>1226</v>
      </c>
      <c r="B1312" s="11" t="str">
        <f>VLOOKUP(A1312,[2]Feuil1!$A$4:$B$2591,2,FALSE)</f>
        <v>Tumeurs malignes primitives des os, niveau 2</v>
      </c>
      <c r="C1312" s="22">
        <v>25</v>
      </c>
      <c r="D1312" s="23">
        <v>53795.700199999999</v>
      </c>
      <c r="E1312" s="22">
        <v>35</v>
      </c>
      <c r="F1312" s="23">
        <v>74371.451000000001</v>
      </c>
      <c r="G1312" s="22">
        <v>19</v>
      </c>
      <c r="H1312" s="23">
        <v>40709.690999999999</v>
      </c>
      <c r="I1312" s="116">
        <v>0.3824794681</v>
      </c>
      <c r="J1312" s="116">
        <v>0.4</v>
      </c>
      <c r="K1312" s="116">
        <v>-1.2514666000000001E-2</v>
      </c>
      <c r="L1312" s="116">
        <v>-0.45261668999999999</v>
      </c>
      <c r="M1312" s="116">
        <v>-0.45714285700000001</v>
      </c>
      <c r="N1312" s="116">
        <v>8.3376759000000009E-3</v>
      </c>
      <c r="O1312" s="24">
        <v>5.7263520000000001E-4</v>
      </c>
      <c r="P1312" s="24">
        <v>-2.0339139999999999E-3</v>
      </c>
      <c r="Q1312" s="24">
        <v>3.0235614999999998E-6</v>
      </c>
      <c r="R1312" s="24">
        <v>6.0719902999999996E-6</v>
      </c>
    </row>
    <row r="1313" spans="1:18" ht="22.5" x14ac:dyDescent="0.2">
      <c r="A1313" s="13" t="s">
        <v>1227</v>
      </c>
      <c r="B1313" s="11" t="str">
        <f>VLOOKUP(A1313,[2]Feuil1!$A$4:$B$2591,2,FALSE)</f>
        <v>Tumeurs malignes primitives des os, niveau 3</v>
      </c>
      <c r="C1313" s="22">
        <v>10</v>
      </c>
      <c r="D1313" s="23">
        <v>32574.6486</v>
      </c>
      <c r="E1313" s="22">
        <v>22</v>
      </c>
      <c r="F1313" s="23">
        <v>72216.775200000004</v>
      </c>
      <c r="G1313" s="22">
        <v>19</v>
      </c>
      <c r="H1313" s="23">
        <v>64378.299599999998</v>
      </c>
      <c r="I1313" s="116">
        <v>1.2169625247</v>
      </c>
      <c r="J1313" s="116">
        <v>1.2</v>
      </c>
      <c r="K1313" s="116">
        <v>7.7102385000000001E-3</v>
      </c>
      <c r="L1313" s="116">
        <v>-0.108540925</v>
      </c>
      <c r="M1313" s="116">
        <v>-0.13636363600000001</v>
      </c>
      <c r="N1313" s="116">
        <v>3.22157707E-2</v>
      </c>
      <c r="O1313" s="24">
        <v>1.073691E-4</v>
      </c>
      <c r="P1313" s="24">
        <v>-4.7361700000000002E-4</v>
      </c>
      <c r="Q1313" s="24">
        <v>3.0235614999999998E-6</v>
      </c>
      <c r="R1313" s="24">
        <v>9.6022445999999993E-6</v>
      </c>
    </row>
    <row r="1314" spans="1:18" ht="22.5" x14ac:dyDescent="0.2">
      <c r="A1314" s="13" t="s">
        <v>1228</v>
      </c>
      <c r="B1314" s="11" t="str">
        <f>VLOOKUP(A1314,[2]Feuil1!$A$4:$B$2591,2,FALSE)</f>
        <v>Tumeurs malignes primitives des os, niveau 4</v>
      </c>
      <c r="C1314" s="22">
        <v>8</v>
      </c>
      <c r="D1314" s="23">
        <v>35794.879999999997</v>
      </c>
      <c r="E1314" s="22">
        <v>12</v>
      </c>
      <c r="F1314" s="23">
        <v>54005.525199999996</v>
      </c>
      <c r="G1314" s="22">
        <v>14</v>
      </c>
      <c r="H1314" s="23">
        <v>64341.296799999996</v>
      </c>
      <c r="I1314" s="116">
        <v>0.50875000000000004</v>
      </c>
      <c r="J1314" s="116">
        <v>0.5</v>
      </c>
      <c r="K1314" s="116">
        <v>5.8333333000000001E-3</v>
      </c>
      <c r="L1314" s="116">
        <v>0.19138359569999999</v>
      </c>
      <c r="M1314" s="116">
        <v>0.16666666669999999</v>
      </c>
      <c r="N1314" s="116">
        <v>2.11859392E-2</v>
      </c>
      <c r="O1314" s="24">
        <v>-7.1579E-5</v>
      </c>
      <c r="P1314" s="24">
        <v>6.2450889999999995E-4</v>
      </c>
      <c r="Q1314" s="24">
        <v>2.2278873999999999E-6</v>
      </c>
      <c r="R1314" s="24">
        <v>9.5967255000000006E-6</v>
      </c>
    </row>
    <row r="1315" spans="1:18" ht="22.5" x14ac:dyDescent="0.2">
      <c r="A1315" s="13" t="s">
        <v>1229</v>
      </c>
      <c r="B1315" s="11" t="str">
        <f>VLOOKUP(A1315,[2]Feuil1!$A$4:$B$2591,2,FALSE)</f>
        <v>Tumeurs malignes primitives des os, très courte durée</v>
      </c>
      <c r="C1315" s="22">
        <v>46</v>
      </c>
      <c r="D1315" s="23">
        <v>12335.243200000001</v>
      </c>
      <c r="E1315" s="22">
        <v>50</v>
      </c>
      <c r="F1315" s="23">
        <v>13480.734399999999</v>
      </c>
      <c r="G1315" s="22">
        <v>61</v>
      </c>
      <c r="H1315" s="23">
        <v>16325.9012</v>
      </c>
      <c r="I1315" s="116">
        <v>9.2863284599999998E-2</v>
      </c>
      <c r="J1315" s="116">
        <v>8.6956521699999997E-2</v>
      </c>
      <c r="K1315" s="116">
        <v>5.4342217999999998E-3</v>
      </c>
      <c r="L1315" s="116">
        <v>0.21105428800000001</v>
      </c>
      <c r="M1315" s="116">
        <v>0.22</v>
      </c>
      <c r="N1315" s="116">
        <v>-7.3325509999999997E-3</v>
      </c>
      <c r="O1315" s="24">
        <v>-3.9368699999999999E-4</v>
      </c>
      <c r="P1315" s="24">
        <v>1.7191090000000001E-4</v>
      </c>
      <c r="Q1315" s="24">
        <v>9.7072237999999999E-6</v>
      </c>
      <c r="R1315" s="24">
        <v>2.4350642999999999E-6</v>
      </c>
    </row>
    <row r="1316" spans="1:18" ht="33.75" x14ac:dyDescent="0.2">
      <c r="A1316" s="13" t="s">
        <v>1230</v>
      </c>
      <c r="B1316" s="11" t="str">
        <f>VLOOKUP(A1316,[2]Feuil1!$A$4:$B$2591,2,FALSE)</f>
        <v>Fractures pathologiques et autres tumeurs malignes de l'appareil musculosquelettique et du tissu conjonctif, niveau 1</v>
      </c>
      <c r="C1316" s="22">
        <v>1138</v>
      </c>
      <c r="D1316" s="23">
        <v>1613757.9291000001</v>
      </c>
      <c r="E1316" s="22">
        <v>1129</v>
      </c>
      <c r="F1316" s="23">
        <v>1583882.0194999999</v>
      </c>
      <c r="G1316" s="22">
        <v>1098</v>
      </c>
      <c r="H1316" s="23">
        <v>1544902.6647999999</v>
      </c>
      <c r="I1316" s="116">
        <v>-1.8513253E-2</v>
      </c>
      <c r="J1316" s="116">
        <v>-7.9086120000000006E-3</v>
      </c>
      <c r="K1316" s="116">
        <v>-1.0689178000000001E-2</v>
      </c>
      <c r="L1316" s="116">
        <v>-2.4610011000000001E-2</v>
      </c>
      <c r="M1316" s="116">
        <v>-2.7457927E-2</v>
      </c>
      <c r="N1316" s="116">
        <v>2.9283215E-3</v>
      </c>
      <c r="O1316" s="24">
        <v>1.1094806999999999E-3</v>
      </c>
      <c r="P1316" s="24">
        <v>-2.355214E-3</v>
      </c>
      <c r="Q1316" s="24">
        <v>1.7473E-4</v>
      </c>
      <c r="R1316" s="24">
        <v>2.3042749999999999E-4</v>
      </c>
    </row>
    <row r="1317" spans="1:18" ht="33.75" x14ac:dyDescent="0.2">
      <c r="A1317" s="13" t="s">
        <v>1231</v>
      </c>
      <c r="B1317" s="11" t="str">
        <f>VLOOKUP(A1317,[2]Feuil1!$A$4:$B$2591,2,FALSE)</f>
        <v>Fractures pathologiques et autres tumeurs malignes de l'appareil musculosquelettique et du tissu conjonctif, niveau 2</v>
      </c>
      <c r="C1317" s="22">
        <v>1092</v>
      </c>
      <c r="D1317" s="23">
        <v>2710427.0101999999</v>
      </c>
      <c r="E1317" s="22">
        <v>1061</v>
      </c>
      <c r="F1317" s="23">
        <v>2609331.0965999998</v>
      </c>
      <c r="G1317" s="22">
        <v>1145</v>
      </c>
      <c r="H1317" s="23">
        <v>2820633.7974</v>
      </c>
      <c r="I1317" s="116">
        <v>-3.7298888000000002E-2</v>
      </c>
      <c r="J1317" s="116">
        <v>-2.8388277999999999E-2</v>
      </c>
      <c r="K1317" s="116">
        <v>-9.1709570000000004E-3</v>
      </c>
      <c r="L1317" s="116">
        <v>8.0979643000000004E-2</v>
      </c>
      <c r="M1317" s="116">
        <v>7.9170593799999994E-2</v>
      </c>
      <c r="N1317" s="116">
        <v>1.6763329999999999E-3</v>
      </c>
      <c r="O1317" s="24">
        <v>-3.0063350000000002E-3</v>
      </c>
      <c r="P1317" s="24">
        <v>1.2767349399999999E-2</v>
      </c>
      <c r="Q1317" s="24">
        <v>1.8220939999999999E-4</v>
      </c>
      <c r="R1317" s="24">
        <v>4.207072E-4</v>
      </c>
    </row>
    <row r="1318" spans="1:18" ht="33.75" x14ac:dyDescent="0.2">
      <c r="A1318" s="13" t="s">
        <v>1232</v>
      </c>
      <c r="B1318" s="11" t="str">
        <f>VLOOKUP(A1318,[2]Feuil1!$A$4:$B$2591,2,FALSE)</f>
        <v>Fractures pathologiques et autres tumeurs malignes de l'appareil musculosquelettique et du tissu conjonctif, niveau 3</v>
      </c>
      <c r="C1318" s="22">
        <v>661</v>
      </c>
      <c r="D1318" s="23">
        <v>2273553.62</v>
      </c>
      <c r="E1318" s="22">
        <v>715</v>
      </c>
      <c r="F1318" s="23">
        <v>2457341.8796000001</v>
      </c>
      <c r="G1318" s="22">
        <v>808</v>
      </c>
      <c r="H1318" s="23">
        <v>2766615.8130000001</v>
      </c>
      <c r="I1318" s="116">
        <v>8.0837442300000006E-2</v>
      </c>
      <c r="J1318" s="116">
        <v>8.1694402400000005E-2</v>
      </c>
      <c r="K1318" s="116">
        <v>-7.9223900000000003E-4</v>
      </c>
      <c r="L1318" s="116">
        <v>0.1258571044</v>
      </c>
      <c r="M1318" s="116">
        <v>0.13006993010000001</v>
      </c>
      <c r="N1318" s="116">
        <v>-3.727934E-3</v>
      </c>
      <c r="O1318" s="24">
        <v>-3.328442E-3</v>
      </c>
      <c r="P1318" s="24">
        <v>1.86869754E-2</v>
      </c>
      <c r="Q1318" s="24">
        <v>1.285809E-4</v>
      </c>
      <c r="R1318" s="24">
        <v>4.1265030000000002E-4</v>
      </c>
    </row>
    <row r="1319" spans="1:18" ht="33.75" x14ac:dyDescent="0.2">
      <c r="A1319" s="13" t="s">
        <v>1233</v>
      </c>
      <c r="B1319" s="11" t="str">
        <f>VLOOKUP(A1319,[2]Feuil1!$A$4:$B$2591,2,FALSE)</f>
        <v>Fractures pathologiques et autres tumeurs malignes de l'appareil musculosquelettique et du tissu conjonctif, niveau 4</v>
      </c>
      <c r="C1319" s="22">
        <v>263</v>
      </c>
      <c r="D1319" s="23">
        <v>1156118.1878</v>
      </c>
      <c r="E1319" s="22">
        <v>284</v>
      </c>
      <c r="F1319" s="23">
        <v>1225340.7091999999</v>
      </c>
      <c r="G1319" s="22">
        <v>388</v>
      </c>
      <c r="H1319" s="23">
        <v>1695553.9728000001</v>
      </c>
      <c r="I1319" s="116">
        <v>5.9874952299999999E-2</v>
      </c>
      <c r="J1319" s="116">
        <v>7.9847908699999998E-2</v>
      </c>
      <c r="K1319" s="116">
        <v>-1.8496083E-2</v>
      </c>
      <c r="L1319" s="116">
        <v>0.3837408323</v>
      </c>
      <c r="M1319" s="116">
        <v>0.36619718309999999</v>
      </c>
      <c r="N1319" s="116">
        <v>1.28412278E-2</v>
      </c>
      <c r="O1319" s="24">
        <v>-3.7221289999999998E-3</v>
      </c>
      <c r="P1319" s="24">
        <v>2.8411265000000002E-2</v>
      </c>
      <c r="Q1319" s="24">
        <v>6.1744300000000004E-5</v>
      </c>
      <c r="R1319" s="24">
        <v>2.528977E-4</v>
      </c>
    </row>
    <row r="1320" spans="1:18" ht="33.75" x14ac:dyDescent="0.2">
      <c r="A1320" s="13" t="s">
        <v>1234</v>
      </c>
      <c r="B1320" s="11" t="str">
        <f>VLOOKUP(A1320,[2]Feuil1!$A$4:$B$2591,2,FALSE)</f>
        <v>Fractures pathologiques et autres tumeurs malignes de l'appareil musculosquelettique et du tissu conjonctif, très courte durée</v>
      </c>
      <c r="C1320" s="22">
        <v>531</v>
      </c>
      <c r="D1320" s="23">
        <v>164957.54519999999</v>
      </c>
      <c r="E1320" s="22">
        <v>601</v>
      </c>
      <c r="F1320" s="23">
        <v>187092.67920000001</v>
      </c>
      <c r="G1320" s="22">
        <v>664</v>
      </c>
      <c r="H1320" s="23">
        <v>206989.671</v>
      </c>
      <c r="I1320" s="116">
        <v>0.13418685380000001</v>
      </c>
      <c r="J1320" s="116">
        <v>0.131826742</v>
      </c>
      <c r="K1320" s="116">
        <v>2.0852236E-3</v>
      </c>
      <c r="L1320" s="116">
        <v>0.10634831829999999</v>
      </c>
      <c r="M1320" s="116">
        <v>0.1048252912</v>
      </c>
      <c r="N1320" s="116">
        <v>1.378523E-3</v>
      </c>
      <c r="O1320" s="24">
        <v>-2.2547510000000002E-3</v>
      </c>
      <c r="P1320" s="24">
        <v>1.2022177E-3</v>
      </c>
      <c r="Q1320" s="24">
        <v>1.0566550000000001E-4</v>
      </c>
      <c r="R1320" s="24">
        <v>3.0873200000000001E-5</v>
      </c>
    </row>
    <row r="1321" spans="1:18" x14ac:dyDescent="0.2">
      <c r="A1321" s="13" t="s">
        <v>1235</v>
      </c>
      <c r="B1321" s="11" t="str">
        <f>VLOOKUP(A1321,[2]Feuil1!$A$4:$B$2591,2,FALSE)</f>
        <v>Fractures du rachis, niveau 1</v>
      </c>
      <c r="C1321" s="22">
        <v>1249</v>
      </c>
      <c r="D1321" s="23">
        <v>888594.29940000002</v>
      </c>
      <c r="E1321" s="22">
        <v>1184</v>
      </c>
      <c r="F1321" s="23">
        <v>811747.2</v>
      </c>
      <c r="G1321" s="22">
        <v>1291</v>
      </c>
      <c r="H1321" s="23">
        <v>836122.01639999996</v>
      </c>
      <c r="I1321" s="116">
        <v>-8.6481647999999994E-2</v>
      </c>
      <c r="J1321" s="116">
        <v>-5.2041632999999997E-2</v>
      </c>
      <c r="K1321" s="116">
        <v>-3.6330725000000001E-2</v>
      </c>
      <c r="L1321" s="116">
        <v>3.0027595300000001E-2</v>
      </c>
      <c r="M1321" s="116">
        <v>9.0371621599999993E-2</v>
      </c>
      <c r="N1321" s="116">
        <v>-5.5342624E-2</v>
      </c>
      <c r="O1321" s="24">
        <v>-3.8294980000000002E-3</v>
      </c>
      <c r="P1321" s="24">
        <v>1.4727772000000001E-3</v>
      </c>
      <c r="Q1321" s="24">
        <v>2.05443E-4</v>
      </c>
      <c r="R1321" s="24">
        <v>1.247105E-4</v>
      </c>
    </row>
    <row r="1322" spans="1:18" x14ac:dyDescent="0.2">
      <c r="A1322" s="13" t="s">
        <v>1236</v>
      </c>
      <c r="B1322" s="11" t="str">
        <f>VLOOKUP(A1322,[2]Feuil1!$A$4:$B$2591,2,FALSE)</f>
        <v>Fractures du rachis, niveau 2</v>
      </c>
      <c r="C1322" s="22">
        <v>748</v>
      </c>
      <c r="D1322" s="23">
        <v>1140023.916</v>
      </c>
      <c r="E1322" s="22">
        <v>745</v>
      </c>
      <c r="F1322" s="23">
        <v>1131945.9712</v>
      </c>
      <c r="G1322" s="22">
        <v>699</v>
      </c>
      <c r="H1322" s="23">
        <v>1061292.5649999999</v>
      </c>
      <c r="I1322" s="116">
        <v>-7.0857680000000001E-3</v>
      </c>
      <c r="J1322" s="116">
        <v>-4.0106949999999999E-3</v>
      </c>
      <c r="K1322" s="116">
        <v>-3.0874549999999998E-3</v>
      </c>
      <c r="L1322" s="116">
        <v>-6.2417648999999999E-2</v>
      </c>
      <c r="M1322" s="116">
        <v>-6.1744965999999998E-2</v>
      </c>
      <c r="N1322" s="116">
        <v>-7.1695099999999996E-4</v>
      </c>
      <c r="O1322" s="24">
        <v>1.6463262000000001E-3</v>
      </c>
      <c r="P1322" s="24">
        <v>-4.2690260000000004E-3</v>
      </c>
      <c r="Q1322" s="24">
        <v>1.112352E-4</v>
      </c>
      <c r="R1322" s="24">
        <v>1.582954E-4</v>
      </c>
    </row>
    <row r="1323" spans="1:18" x14ac:dyDescent="0.2">
      <c r="A1323" s="13" t="s">
        <v>1237</v>
      </c>
      <c r="B1323" s="11" t="str">
        <f>VLOOKUP(A1323,[2]Feuil1!$A$4:$B$2591,2,FALSE)</f>
        <v>Fractures du rachis, niveau 3</v>
      </c>
      <c r="C1323" s="22">
        <v>608</v>
      </c>
      <c r="D1323" s="23">
        <v>1117356.2397</v>
      </c>
      <c r="E1323" s="22">
        <v>642</v>
      </c>
      <c r="F1323" s="23">
        <v>1184516.4271</v>
      </c>
      <c r="G1323" s="22">
        <v>642</v>
      </c>
      <c r="H1323" s="23">
        <v>1174484.6207000001</v>
      </c>
      <c r="I1323" s="116">
        <v>6.0106334099999999E-2</v>
      </c>
      <c r="J1323" s="116">
        <v>5.59210526E-2</v>
      </c>
      <c r="K1323" s="116">
        <v>3.9636309999999996E-3</v>
      </c>
      <c r="L1323" s="116">
        <v>-8.4691149999999993E-3</v>
      </c>
      <c r="M1323" s="116">
        <v>0</v>
      </c>
      <c r="N1323" s="116">
        <v>-8.4691149999999993E-3</v>
      </c>
      <c r="O1323" s="24">
        <v>0</v>
      </c>
      <c r="P1323" s="24">
        <v>-6.0614299999999996E-4</v>
      </c>
      <c r="Q1323" s="24">
        <v>1.0216459999999999E-4</v>
      </c>
      <c r="R1323" s="24">
        <v>1.7517840000000001E-4</v>
      </c>
    </row>
    <row r="1324" spans="1:18" x14ac:dyDescent="0.2">
      <c r="A1324" s="13" t="s">
        <v>1238</v>
      </c>
      <c r="B1324" s="11" t="str">
        <f>VLOOKUP(A1324,[2]Feuil1!$A$4:$B$2591,2,FALSE)</f>
        <v>Fractures du rachis, niveau 4</v>
      </c>
      <c r="C1324" s="22">
        <v>26</v>
      </c>
      <c r="D1324" s="23">
        <v>70522.984899999996</v>
      </c>
      <c r="E1324" s="22">
        <v>28</v>
      </c>
      <c r="F1324" s="23">
        <v>75527.668300000005</v>
      </c>
      <c r="G1324" s="22">
        <v>29</v>
      </c>
      <c r="H1324" s="23">
        <v>79429.168799999999</v>
      </c>
      <c r="I1324" s="116">
        <v>7.0965280399999997E-2</v>
      </c>
      <c r="J1324" s="116">
        <v>7.6923076899999998E-2</v>
      </c>
      <c r="K1324" s="116">
        <v>-5.5322399999999999E-3</v>
      </c>
      <c r="L1324" s="116">
        <v>5.1656572900000003E-2</v>
      </c>
      <c r="M1324" s="116">
        <v>3.5714285700000001E-2</v>
      </c>
      <c r="N1324" s="116">
        <v>1.5392553099999999E-2</v>
      </c>
      <c r="O1324" s="24">
        <v>-3.5790000000000001E-5</v>
      </c>
      <c r="P1324" s="24">
        <v>2.3573680000000001E-4</v>
      </c>
      <c r="Q1324" s="24">
        <v>4.6149096999999997E-6</v>
      </c>
      <c r="R1324" s="24">
        <v>1.18471E-5</v>
      </c>
    </row>
    <row r="1325" spans="1:18" ht="22.5" x14ac:dyDescent="0.2">
      <c r="A1325" s="13" t="s">
        <v>1239</v>
      </c>
      <c r="B1325" s="11" t="str">
        <f>VLOOKUP(A1325,[2]Feuil1!$A$4:$B$2591,2,FALSE)</f>
        <v>Sciatiques et autres radiculopathies, niveau 1</v>
      </c>
      <c r="C1325" s="22">
        <v>2818</v>
      </c>
      <c r="D1325" s="23">
        <v>2899430.2009000001</v>
      </c>
      <c r="E1325" s="22">
        <v>2783</v>
      </c>
      <c r="F1325" s="23">
        <v>2865882.088</v>
      </c>
      <c r="G1325" s="22">
        <v>2661</v>
      </c>
      <c r="H1325" s="23">
        <v>2737507.2891000002</v>
      </c>
      <c r="I1325" s="116">
        <v>-1.1570588E-2</v>
      </c>
      <c r="J1325" s="116">
        <v>-1.2420156E-2</v>
      </c>
      <c r="K1325" s="116">
        <v>8.6025239999999996E-4</v>
      </c>
      <c r="L1325" s="116">
        <v>-4.4794166000000003E-2</v>
      </c>
      <c r="M1325" s="116">
        <v>-4.3837584999999998E-2</v>
      </c>
      <c r="N1325" s="116">
        <v>-1.000438E-3</v>
      </c>
      <c r="O1325" s="24">
        <v>4.3663434000000001E-3</v>
      </c>
      <c r="P1325" s="24">
        <v>-7.7566730000000004E-3</v>
      </c>
      <c r="Q1325" s="24">
        <v>4.2345769999999999E-4</v>
      </c>
      <c r="R1325" s="24">
        <v>4.0830860000000001E-4</v>
      </c>
    </row>
    <row r="1326" spans="1:18" ht="22.5" x14ac:dyDescent="0.2">
      <c r="A1326" s="13" t="s">
        <v>1240</v>
      </c>
      <c r="B1326" s="11" t="str">
        <f>VLOOKUP(A1326,[2]Feuil1!$A$4:$B$2591,2,FALSE)</f>
        <v>Sciatiques et autres radiculopathies, niveau 2</v>
      </c>
      <c r="C1326" s="22">
        <v>754</v>
      </c>
      <c r="D1326" s="23">
        <v>1108619.9569999999</v>
      </c>
      <c r="E1326" s="22">
        <v>651</v>
      </c>
      <c r="F1326" s="23">
        <v>955110.48380000005</v>
      </c>
      <c r="G1326" s="22">
        <v>609</v>
      </c>
      <c r="H1326" s="23">
        <v>895822.94979999994</v>
      </c>
      <c r="I1326" s="116">
        <v>-0.13846897899999999</v>
      </c>
      <c r="J1326" s="116">
        <v>-0.13660477500000001</v>
      </c>
      <c r="K1326" s="116">
        <v>-2.1591549999999998E-3</v>
      </c>
      <c r="L1326" s="116">
        <v>-6.2074006000000001E-2</v>
      </c>
      <c r="M1326" s="116">
        <v>-6.4516129000000005E-2</v>
      </c>
      <c r="N1326" s="116">
        <v>2.6105452000000002E-3</v>
      </c>
      <c r="O1326" s="24">
        <v>1.5031674000000001E-3</v>
      </c>
      <c r="P1326" s="24">
        <v>-3.5822760000000001E-3</v>
      </c>
      <c r="Q1326" s="24">
        <v>9.6913100000000006E-5</v>
      </c>
      <c r="R1326" s="24">
        <v>1.3361509999999999E-4</v>
      </c>
    </row>
    <row r="1327" spans="1:18" ht="22.5" x14ac:dyDescent="0.2">
      <c r="A1327" s="13" t="s">
        <v>1241</v>
      </c>
      <c r="B1327" s="11" t="str">
        <f>VLOOKUP(A1327,[2]Feuil1!$A$4:$B$2591,2,FALSE)</f>
        <v>Sciatiques et autres radiculopathies, niveau 3</v>
      </c>
      <c r="C1327" s="22">
        <v>204</v>
      </c>
      <c r="D1327" s="23">
        <v>405399.9474</v>
      </c>
      <c r="E1327" s="22">
        <v>263</v>
      </c>
      <c r="F1327" s="23">
        <v>511479.51579999999</v>
      </c>
      <c r="G1327" s="22">
        <v>225</v>
      </c>
      <c r="H1327" s="23">
        <v>442463.1238</v>
      </c>
      <c r="I1327" s="116">
        <v>0.26166645820000001</v>
      </c>
      <c r="J1327" s="116">
        <v>0.2892156863</v>
      </c>
      <c r="K1327" s="116">
        <v>-2.1368983000000001E-2</v>
      </c>
      <c r="L1327" s="116">
        <v>-0.13493481099999999</v>
      </c>
      <c r="M1327" s="116">
        <v>-0.144486692</v>
      </c>
      <c r="N1327" s="116">
        <v>1.11650871E-2</v>
      </c>
      <c r="O1327" s="24">
        <v>1.3600086E-3</v>
      </c>
      <c r="P1327" s="24">
        <v>-4.1701139999999999E-3</v>
      </c>
      <c r="Q1327" s="24">
        <v>3.5805300000000001E-5</v>
      </c>
      <c r="R1327" s="24">
        <v>6.5994900000000001E-5</v>
      </c>
    </row>
    <row r="1328" spans="1:18" ht="22.5" x14ac:dyDescent="0.2">
      <c r="A1328" s="13" t="s">
        <v>1242</v>
      </c>
      <c r="B1328" s="11" t="str">
        <f>VLOOKUP(A1328,[2]Feuil1!$A$4:$B$2591,2,FALSE)</f>
        <v>Sciatiques et autres radiculopathies, niveau 4</v>
      </c>
      <c r="C1328" s="22">
        <v>8</v>
      </c>
      <c r="D1328" s="23">
        <v>18198.240000000002</v>
      </c>
      <c r="E1328" s="22">
        <v>17</v>
      </c>
      <c r="F1328" s="23">
        <v>39308.198400000001</v>
      </c>
      <c r="G1328" s="22">
        <v>8</v>
      </c>
      <c r="H1328" s="23">
        <v>18198.240000000002</v>
      </c>
      <c r="I1328" s="116">
        <v>1.1599999999999999</v>
      </c>
      <c r="J1328" s="116">
        <v>1.125</v>
      </c>
      <c r="K1328" s="116">
        <v>1.64705882E-2</v>
      </c>
      <c r="L1328" s="116">
        <v>-0.53703703700000005</v>
      </c>
      <c r="M1328" s="116">
        <v>-0.52941176499999998</v>
      </c>
      <c r="N1328" s="116">
        <v>-1.6203703999999999E-2</v>
      </c>
      <c r="O1328" s="24">
        <v>3.2210730000000002E-4</v>
      </c>
      <c r="P1328" s="24">
        <v>-1.2755080000000001E-3</v>
      </c>
      <c r="Q1328" s="24">
        <v>1.2730785000000001E-6</v>
      </c>
      <c r="R1328" s="24">
        <v>2.71433E-6</v>
      </c>
    </row>
    <row r="1329" spans="1:18" ht="22.5" x14ac:dyDescent="0.2">
      <c r="A1329" s="13" t="s">
        <v>1243</v>
      </c>
      <c r="B1329" s="11" t="str">
        <f>VLOOKUP(A1329,[2]Feuil1!$A$4:$B$2591,2,FALSE)</f>
        <v>Sciatiques et autres radiculopathies, très courte durée</v>
      </c>
      <c r="C1329" s="22">
        <v>2494</v>
      </c>
      <c r="D1329" s="23">
        <v>932830.38029999996</v>
      </c>
      <c r="E1329" s="22">
        <v>2934</v>
      </c>
      <c r="F1329" s="23">
        <v>1128107.095</v>
      </c>
      <c r="G1329" s="22">
        <v>2426</v>
      </c>
      <c r="H1329" s="23">
        <v>933293.81599999999</v>
      </c>
      <c r="I1329" s="116">
        <v>0.2093378591</v>
      </c>
      <c r="J1329" s="116">
        <v>0.17642341619999999</v>
      </c>
      <c r="K1329" s="116">
        <v>2.7978398299999999E-2</v>
      </c>
      <c r="L1329" s="116">
        <v>-0.17269041199999999</v>
      </c>
      <c r="M1329" s="116">
        <v>-0.17314246799999999</v>
      </c>
      <c r="N1329" s="116">
        <v>5.4671530000000002E-4</v>
      </c>
      <c r="O1329" s="24">
        <v>1.8181167500000001E-2</v>
      </c>
      <c r="P1329" s="24">
        <v>-1.1771024E-2</v>
      </c>
      <c r="Q1329" s="24">
        <v>3.8606110000000002E-4</v>
      </c>
      <c r="R1329" s="24">
        <v>1.39204E-4</v>
      </c>
    </row>
    <row r="1330" spans="1:18" x14ac:dyDescent="0.2">
      <c r="A1330" s="13" t="s">
        <v>1244</v>
      </c>
      <c r="B1330" s="11" t="str">
        <f>VLOOKUP(A1330,[2]Feuil1!$A$4:$B$2591,2,FALSE)</f>
        <v>Autres rachialgies, niveau 1</v>
      </c>
      <c r="C1330" s="22">
        <v>1695</v>
      </c>
      <c r="D1330" s="23">
        <v>1668893.9103000001</v>
      </c>
      <c r="E1330" s="22">
        <v>1547</v>
      </c>
      <c r="F1330" s="23">
        <v>1522522.6540000001</v>
      </c>
      <c r="G1330" s="22">
        <v>1403</v>
      </c>
      <c r="H1330" s="23">
        <v>1383162.2083999999</v>
      </c>
      <c r="I1330" s="116">
        <v>-8.7705548999999994E-2</v>
      </c>
      <c r="J1330" s="116">
        <v>-8.7315634000000003E-2</v>
      </c>
      <c r="K1330" s="116">
        <v>-4.2721700000000003E-4</v>
      </c>
      <c r="L1330" s="116">
        <v>-9.1532591999999996E-2</v>
      </c>
      <c r="M1330" s="116">
        <v>-9.3083387000000004E-2</v>
      </c>
      <c r="N1330" s="116">
        <v>1.709964E-3</v>
      </c>
      <c r="O1330" s="24">
        <v>5.1537168000000003E-3</v>
      </c>
      <c r="P1330" s="24">
        <v>-8.4204480000000005E-3</v>
      </c>
      <c r="Q1330" s="24">
        <v>2.2326609999999999E-4</v>
      </c>
      <c r="R1330" s="24">
        <v>2.0630339999999999E-4</v>
      </c>
    </row>
    <row r="1331" spans="1:18" x14ac:dyDescent="0.2">
      <c r="A1331" s="13" t="s">
        <v>1245</v>
      </c>
      <c r="B1331" s="11" t="str">
        <f>VLOOKUP(A1331,[2]Feuil1!$A$4:$B$2591,2,FALSE)</f>
        <v>Autres rachialgies, niveau 2</v>
      </c>
      <c r="C1331" s="22">
        <v>518</v>
      </c>
      <c r="D1331" s="23">
        <v>682372.90079999994</v>
      </c>
      <c r="E1331" s="22">
        <v>432</v>
      </c>
      <c r="F1331" s="23">
        <v>565889.04720000003</v>
      </c>
      <c r="G1331" s="22">
        <v>443</v>
      </c>
      <c r="H1331" s="23">
        <v>586097.42520000006</v>
      </c>
      <c r="I1331" s="116">
        <v>-0.170704102</v>
      </c>
      <c r="J1331" s="116">
        <v>-0.166023166</v>
      </c>
      <c r="K1331" s="116">
        <v>-5.6127900000000003E-3</v>
      </c>
      <c r="L1331" s="116">
        <v>3.5710848400000002E-2</v>
      </c>
      <c r="M1331" s="116">
        <v>2.5462963000000002E-2</v>
      </c>
      <c r="N1331" s="116">
        <v>9.9934233000000001E-3</v>
      </c>
      <c r="O1331" s="24">
        <v>-3.9368699999999999E-4</v>
      </c>
      <c r="P1331" s="24">
        <v>1.2210323E-3</v>
      </c>
      <c r="Q1331" s="24">
        <v>7.0496700000000006E-5</v>
      </c>
      <c r="R1331" s="24">
        <v>8.7418399999999996E-5</v>
      </c>
    </row>
    <row r="1332" spans="1:18" x14ac:dyDescent="0.2">
      <c r="A1332" s="13" t="s">
        <v>1246</v>
      </c>
      <c r="B1332" s="11" t="str">
        <f>VLOOKUP(A1332,[2]Feuil1!$A$4:$B$2591,2,FALSE)</f>
        <v>Autres rachialgies, niveau 3</v>
      </c>
      <c r="C1332" s="22">
        <v>171</v>
      </c>
      <c r="D1332" s="23">
        <v>236435.351</v>
      </c>
      <c r="E1332" s="22">
        <v>198</v>
      </c>
      <c r="F1332" s="23">
        <v>281476.63050000003</v>
      </c>
      <c r="G1332" s="22">
        <v>214</v>
      </c>
      <c r="H1332" s="23">
        <v>297285.40500000003</v>
      </c>
      <c r="I1332" s="116">
        <v>0.19050145969999999</v>
      </c>
      <c r="J1332" s="116">
        <v>0.15789473679999999</v>
      </c>
      <c r="K1332" s="116">
        <v>2.8160351600000001E-2</v>
      </c>
      <c r="L1332" s="116">
        <v>5.6163719399999999E-2</v>
      </c>
      <c r="M1332" s="116">
        <v>8.0808080800000001E-2</v>
      </c>
      <c r="N1332" s="116">
        <v>-2.2801792000000001E-2</v>
      </c>
      <c r="O1332" s="24">
        <v>-5.7263500000000005E-4</v>
      </c>
      <c r="P1332" s="24">
        <v>9.5519910000000003E-4</v>
      </c>
      <c r="Q1332" s="24">
        <v>3.4054899999999998E-5</v>
      </c>
      <c r="R1332" s="24">
        <v>4.4341100000000001E-5</v>
      </c>
    </row>
    <row r="1333" spans="1:18" x14ac:dyDescent="0.2">
      <c r="A1333" s="13" t="s">
        <v>1247</v>
      </c>
      <c r="B1333" s="11" t="str">
        <f>VLOOKUP(A1333,[2]Feuil1!$A$4:$B$2591,2,FALSE)</f>
        <v>Autres rachialgies, niveau 4</v>
      </c>
      <c r="C1333" s="22">
        <v>9</v>
      </c>
      <c r="D1333" s="23">
        <v>18419.686399999999</v>
      </c>
      <c r="E1333" s="22">
        <v>11</v>
      </c>
      <c r="F1333" s="23">
        <v>22270.353599999999</v>
      </c>
      <c r="G1333" s="22">
        <v>9</v>
      </c>
      <c r="H1333" s="23">
        <v>18439.535199999998</v>
      </c>
      <c r="I1333" s="116">
        <v>0.2090517241</v>
      </c>
      <c r="J1333" s="116">
        <v>0.22222222220000001</v>
      </c>
      <c r="K1333" s="116">
        <v>-1.0775862000000001E-2</v>
      </c>
      <c r="L1333" s="116">
        <v>-0.17201426</v>
      </c>
      <c r="M1333" s="116">
        <v>-0.18181818199999999</v>
      </c>
      <c r="N1333" s="116">
        <v>1.19825708E-2</v>
      </c>
      <c r="O1333" s="24">
        <v>7.1579400000000001E-5</v>
      </c>
      <c r="P1333" s="24">
        <v>-2.31466E-4</v>
      </c>
      <c r="Q1333" s="24">
        <v>1.4322133E-6</v>
      </c>
      <c r="R1333" s="24">
        <v>2.7503199999999999E-6</v>
      </c>
    </row>
    <row r="1334" spans="1:18" x14ac:dyDescent="0.2">
      <c r="A1334" s="13" t="s">
        <v>1248</v>
      </c>
      <c r="B1334" s="11" t="str">
        <f>VLOOKUP(A1334,[2]Feuil1!$A$4:$B$2591,2,FALSE)</f>
        <v>Autres rachialgies, très courte durée</v>
      </c>
      <c r="C1334" s="22">
        <v>2253</v>
      </c>
      <c r="D1334" s="23">
        <v>1068934.45</v>
      </c>
      <c r="E1334" s="22">
        <v>2002</v>
      </c>
      <c r="F1334" s="23">
        <v>950446.4</v>
      </c>
      <c r="G1334" s="22">
        <v>2054</v>
      </c>
      <c r="H1334" s="23">
        <v>976027.15</v>
      </c>
      <c r="I1334" s="116">
        <v>-0.11084688099999999</v>
      </c>
      <c r="J1334" s="116">
        <v>-0.111407013</v>
      </c>
      <c r="K1334" s="116">
        <v>6.3035800000000003E-4</v>
      </c>
      <c r="L1334" s="116">
        <v>2.6914458299999999E-2</v>
      </c>
      <c r="M1334" s="116">
        <v>2.5974026000000001E-2</v>
      </c>
      <c r="N1334" s="116">
        <v>9.1662389999999996E-4</v>
      </c>
      <c r="O1334" s="24">
        <v>-1.8610639999999999E-3</v>
      </c>
      <c r="P1334" s="24">
        <v>1.5456421999999999E-3</v>
      </c>
      <c r="Q1334" s="24">
        <v>3.2686290000000001E-4</v>
      </c>
      <c r="R1334" s="24">
        <v>1.4557780000000001E-4</v>
      </c>
    </row>
    <row r="1335" spans="1:18" ht="22.5" x14ac:dyDescent="0.2">
      <c r="A1335" s="13" t="s">
        <v>1249</v>
      </c>
      <c r="B1335" s="11" t="str">
        <f>VLOOKUP(A1335,[2]Feuil1!$A$4:$B$2591,2,FALSE)</f>
        <v>Autres pathologies rachidiennes relevant d'un traitement médical, niveau 1</v>
      </c>
      <c r="C1335" s="22">
        <v>2946</v>
      </c>
      <c r="D1335" s="23">
        <v>2726768.7124000001</v>
      </c>
      <c r="E1335" s="22">
        <v>2777</v>
      </c>
      <c r="F1335" s="23">
        <v>2558673.5107999998</v>
      </c>
      <c r="G1335" s="22">
        <v>2875</v>
      </c>
      <c r="H1335" s="23">
        <v>2654762.5230999999</v>
      </c>
      <c r="I1335" s="116">
        <v>-6.1646300000000001E-2</v>
      </c>
      <c r="J1335" s="116">
        <v>-5.7365920000000001E-2</v>
      </c>
      <c r="K1335" s="116">
        <v>-4.5408710000000001E-3</v>
      </c>
      <c r="L1335" s="116">
        <v>3.7554229500000001E-2</v>
      </c>
      <c r="M1335" s="116">
        <v>3.5289881199999998E-2</v>
      </c>
      <c r="N1335" s="116">
        <v>2.1871636E-3</v>
      </c>
      <c r="O1335" s="24">
        <v>-3.5073909999999999E-3</v>
      </c>
      <c r="P1335" s="24">
        <v>5.8058983E-3</v>
      </c>
      <c r="Q1335" s="24">
        <v>4.5751260000000002E-4</v>
      </c>
      <c r="R1335" s="24">
        <v>3.95967E-4</v>
      </c>
    </row>
    <row r="1336" spans="1:18" ht="22.5" x14ac:dyDescent="0.2">
      <c r="A1336" s="13" t="s">
        <v>1250</v>
      </c>
      <c r="B1336" s="11" t="str">
        <f>VLOOKUP(A1336,[2]Feuil1!$A$4:$B$2591,2,FALSE)</f>
        <v>Autres pathologies rachidiennes relevant d'un traitement médical, niveau 2</v>
      </c>
      <c r="C1336" s="22">
        <v>1420</v>
      </c>
      <c r="D1336" s="23">
        <v>2051584.3278999999</v>
      </c>
      <c r="E1336" s="22">
        <v>1429</v>
      </c>
      <c r="F1336" s="23">
        <v>2054444.2819000001</v>
      </c>
      <c r="G1336" s="22">
        <v>1450</v>
      </c>
      <c r="H1336" s="23">
        <v>2101977.9304</v>
      </c>
      <c r="I1336" s="116">
        <v>1.3940222E-3</v>
      </c>
      <c r="J1336" s="116">
        <v>6.3380282E-3</v>
      </c>
      <c r="K1336" s="116">
        <v>-4.9128679999999999E-3</v>
      </c>
      <c r="L1336" s="116">
        <v>2.3136985999999998E-2</v>
      </c>
      <c r="M1336" s="116">
        <v>1.46955913E-2</v>
      </c>
      <c r="N1336" s="116">
        <v>8.3191399999999992E-3</v>
      </c>
      <c r="O1336" s="24">
        <v>-7.5158400000000002E-4</v>
      </c>
      <c r="P1336" s="24">
        <v>2.8720820999999998E-3</v>
      </c>
      <c r="Q1336" s="24">
        <v>2.3074550000000001E-4</v>
      </c>
      <c r="R1336" s="24">
        <v>3.1351719999999999E-4</v>
      </c>
    </row>
    <row r="1337" spans="1:18" ht="22.5" x14ac:dyDescent="0.2">
      <c r="A1337" s="13" t="s">
        <v>1251</v>
      </c>
      <c r="B1337" s="11" t="str">
        <f>VLOOKUP(A1337,[2]Feuil1!$A$4:$B$2591,2,FALSE)</f>
        <v>Autres pathologies rachidiennes relevant d'un traitement médical, niveau 3</v>
      </c>
      <c r="C1337" s="22">
        <v>918</v>
      </c>
      <c r="D1337" s="23">
        <v>2071861.2789</v>
      </c>
      <c r="E1337" s="22">
        <v>1010</v>
      </c>
      <c r="F1337" s="23">
        <v>2280904.0893999999</v>
      </c>
      <c r="G1337" s="22">
        <v>1099</v>
      </c>
      <c r="H1337" s="23">
        <v>2483124.1403000001</v>
      </c>
      <c r="I1337" s="116">
        <v>0.10089614230000001</v>
      </c>
      <c r="J1337" s="116">
        <v>0.10021786489999999</v>
      </c>
      <c r="K1337" s="116">
        <v>6.1649369999999999E-4</v>
      </c>
      <c r="L1337" s="116">
        <v>8.86578492E-2</v>
      </c>
      <c r="M1337" s="116">
        <v>8.8118811899999996E-2</v>
      </c>
      <c r="N1337" s="116">
        <v>4.9538469999999999E-4</v>
      </c>
      <c r="O1337" s="24">
        <v>-3.1852830000000001E-3</v>
      </c>
      <c r="P1337" s="24">
        <v>1.22185568E-2</v>
      </c>
      <c r="Q1337" s="24">
        <v>1.748892E-4</v>
      </c>
      <c r="R1337" s="24">
        <v>3.7036650000000002E-4</v>
      </c>
    </row>
    <row r="1338" spans="1:18" ht="22.5" x14ac:dyDescent="0.2">
      <c r="A1338" s="13" t="s">
        <v>1252</v>
      </c>
      <c r="B1338" s="11" t="str">
        <f>VLOOKUP(A1338,[2]Feuil1!$A$4:$B$2591,2,FALSE)</f>
        <v>Autres pathologies rachidiennes relevant d'un traitement médical, niveau 4</v>
      </c>
      <c r="C1338" s="22">
        <v>51</v>
      </c>
      <c r="D1338" s="23">
        <v>137969.01300000001</v>
      </c>
      <c r="E1338" s="22">
        <v>43</v>
      </c>
      <c r="F1338" s="23">
        <v>118534.122</v>
      </c>
      <c r="G1338" s="22">
        <v>48</v>
      </c>
      <c r="H1338" s="23">
        <v>130002.579</v>
      </c>
      <c r="I1338" s="116">
        <v>-0.14086417400000001</v>
      </c>
      <c r="J1338" s="116">
        <v>-0.156862745</v>
      </c>
      <c r="K1338" s="116">
        <v>1.8975049899999999E-2</v>
      </c>
      <c r="L1338" s="116">
        <v>9.67523681E-2</v>
      </c>
      <c r="M1338" s="116">
        <v>0.1162790698</v>
      </c>
      <c r="N1338" s="116">
        <v>-1.7492669999999998E-2</v>
      </c>
      <c r="O1338" s="24">
        <v>-1.7894800000000001E-4</v>
      </c>
      <c r="P1338" s="24">
        <v>6.9294810000000001E-4</v>
      </c>
      <c r="Q1338" s="24">
        <v>7.6384712000000004E-6</v>
      </c>
      <c r="R1338" s="24">
        <v>1.93903E-5</v>
      </c>
    </row>
    <row r="1339" spans="1:18" ht="22.5" x14ac:dyDescent="0.2">
      <c r="A1339" s="13" t="s">
        <v>1253</v>
      </c>
      <c r="B1339" s="11" t="str">
        <f>VLOOKUP(A1339,[2]Feuil1!$A$4:$B$2591,2,FALSE)</f>
        <v>Autres pathologies rachidiennes relevant d'un traitement médical, très courte durée</v>
      </c>
      <c r="C1339" s="22">
        <v>5962</v>
      </c>
      <c r="D1339" s="23">
        <v>2414377.8675000002</v>
      </c>
      <c r="E1339" s="22">
        <v>6002</v>
      </c>
      <c r="F1339" s="23">
        <v>2413642.1444999999</v>
      </c>
      <c r="G1339" s="22">
        <v>6136</v>
      </c>
      <c r="H1339" s="23">
        <v>2469572.9145</v>
      </c>
      <c r="I1339" s="116">
        <v>-3.0472600000000001E-4</v>
      </c>
      <c r="J1339" s="116">
        <v>6.7091579999999998E-3</v>
      </c>
      <c r="K1339" s="116">
        <v>-6.9671400000000001E-3</v>
      </c>
      <c r="L1339" s="116">
        <v>2.3172768199999999E-2</v>
      </c>
      <c r="M1339" s="116">
        <v>2.2325891399999999E-2</v>
      </c>
      <c r="N1339" s="116">
        <v>8.2838249999999997E-4</v>
      </c>
      <c r="O1339" s="24">
        <v>-4.7958200000000001E-3</v>
      </c>
      <c r="P1339" s="24">
        <v>3.3794536999999999E-3</v>
      </c>
      <c r="Q1339" s="24">
        <v>9.7645119999999999E-4</v>
      </c>
      <c r="R1339" s="24">
        <v>3.6834530000000001E-4</v>
      </c>
    </row>
    <row r="1340" spans="1:18" ht="22.5" x14ac:dyDescent="0.2">
      <c r="A1340" s="13" t="s">
        <v>1254</v>
      </c>
      <c r="B1340" s="11" t="str">
        <f>VLOOKUP(A1340,[2]Feuil1!$A$4:$B$2591,2,FALSE)</f>
        <v>Rhumatismes et raideurs articulaires, niveau 1</v>
      </c>
      <c r="C1340" s="22">
        <v>697</v>
      </c>
      <c r="D1340" s="23">
        <v>531473.48010000004</v>
      </c>
      <c r="E1340" s="22">
        <v>720</v>
      </c>
      <c r="F1340" s="23">
        <v>546500.09279999998</v>
      </c>
      <c r="G1340" s="22">
        <v>702</v>
      </c>
      <c r="H1340" s="23">
        <v>529029.44680000003</v>
      </c>
      <c r="I1340" s="116">
        <v>2.82734948E-2</v>
      </c>
      <c r="J1340" s="116">
        <v>3.2998565299999998E-2</v>
      </c>
      <c r="K1340" s="116">
        <v>-4.5741310000000004E-3</v>
      </c>
      <c r="L1340" s="116">
        <v>-3.1968240000000002E-2</v>
      </c>
      <c r="M1340" s="116">
        <v>-2.5000000000000001E-2</v>
      </c>
      <c r="N1340" s="116">
        <v>-7.1469130000000004E-3</v>
      </c>
      <c r="O1340" s="24">
        <v>6.4421460000000004E-4</v>
      </c>
      <c r="P1340" s="24">
        <v>-1.055613E-3</v>
      </c>
      <c r="Q1340" s="24">
        <v>1.1171260000000001E-4</v>
      </c>
      <c r="R1340" s="24">
        <v>7.8906599999999994E-5</v>
      </c>
    </row>
    <row r="1341" spans="1:18" ht="22.5" x14ac:dyDescent="0.2">
      <c r="A1341" s="13" t="s">
        <v>1255</v>
      </c>
      <c r="B1341" s="11" t="str">
        <f>VLOOKUP(A1341,[2]Feuil1!$A$4:$B$2591,2,FALSE)</f>
        <v>Rhumatismes et raideurs articulaires, niveau 2</v>
      </c>
      <c r="C1341" s="22">
        <v>144</v>
      </c>
      <c r="D1341" s="23">
        <v>249636.5356</v>
      </c>
      <c r="E1341" s="22">
        <v>187</v>
      </c>
      <c r="F1341" s="23">
        <v>321202.49400000001</v>
      </c>
      <c r="G1341" s="22">
        <v>175</v>
      </c>
      <c r="H1341" s="23">
        <v>300164.06880000001</v>
      </c>
      <c r="I1341" s="116">
        <v>0.28668062640000003</v>
      </c>
      <c r="J1341" s="116">
        <v>0.29861111109999999</v>
      </c>
      <c r="K1341" s="116">
        <v>-9.1871109999999995E-3</v>
      </c>
      <c r="L1341" s="116">
        <v>-6.5498947000000002E-2</v>
      </c>
      <c r="M1341" s="116">
        <v>-6.4171122999999997E-2</v>
      </c>
      <c r="N1341" s="116">
        <v>-1.418875E-3</v>
      </c>
      <c r="O1341" s="24">
        <v>4.2947640000000001E-4</v>
      </c>
      <c r="P1341" s="24">
        <v>-1.271185E-3</v>
      </c>
      <c r="Q1341" s="24">
        <v>2.78486E-5</v>
      </c>
      <c r="R1341" s="24">
        <v>4.4770500000000001E-5</v>
      </c>
    </row>
    <row r="1342" spans="1:18" ht="22.5" x14ac:dyDescent="0.2">
      <c r="A1342" s="13" t="s">
        <v>1256</v>
      </c>
      <c r="B1342" s="11" t="str">
        <f>VLOOKUP(A1342,[2]Feuil1!$A$4:$B$2591,2,FALSE)</f>
        <v>Rhumatismes et raideurs articulaires, niveau 3</v>
      </c>
      <c r="C1342" s="22">
        <v>9</v>
      </c>
      <c r="D1342" s="23">
        <v>19691.947199999999</v>
      </c>
      <c r="E1342" s="22">
        <v>14</v>
      </c>
      <c r="F1342" s="23">
        <v>30162.720000000001</v>
      </c>
      <c r="G1342" s="22">
        <v>19</v>
      </c>
      <c r="H1342" s="23">
        <v>41904.635999999999</v>
      </c>
      <c r="I1342" s="116">
        <v>0.53172866519999995</v>
      </c>
      <c r="J1342" s="116">
        <v>0.55555555560000003</v>
      </c>
      <c r="K1342" s="116">
        <v>-1.5317287000000001E-2</v>
      </c>
      <c r="L1342" s="116">
        <v>0.38928571429999997</v>
      </c>
      <c r="M1342" s="116">
        <v>0.35714285709999999</v>
      </c>
      <c r="N1342" s="116">
        <v>2.36842105E-2</v>
      </c>
      <c r="O1342" s="24">
        <v>-1.7894800000000001E-4</v>
      </c>
      <c r="P1342" s="24">
        <v>7.0947100000000004E-4</v>
      </c>
      <c r="Q1342" s="24">
        <v>3.0235614999999998E-6</v>
      </c>
      <c r="R1342" s="24">
        <v>6.2502205000000001E-6</v>
      </c>
    </row>
    <row r="1343" spans="1:18" ht="22.5" x14ac:dyDescent="0.2">
      <c r="A1343" s="13" t="s">
        <v>1257</v>
      </c>
      <c r="B1343" s="11" t="str">
        <f>VLOOKUP(A1343,[2]Feuil1!$A$4:$B$2591,2,FALSE)</f>
        <v>Rhumatismes et raideurs articulaires, niveau 4</v>
      </c>
      <c r="C1343" s="22" t="s">
        <v>3213</v>
      </c>
      <c r="D1343" s="23" t="s">
        <v>3213</v>
      </c>
      <c r="E1343" s="22">
        <v>1</v>
      </c>
      <c r="F1343" s="23">
        <v>3171.94</v>
      </c>
      <c r="G1343" s="22">
        <v>2</v>
      </c>
      <c r="H1343" s="23">
        <v>6343.88</v>
      </c>
      <c r="I1343" s="116" t="s">
        <v>3213</v>
      </c>
      <c r="J1343" s="116" t="s">
        <v>3213</v>
      </c>
      <c r="K1343" s="116" t="s">
        <v>3213</v>
      </c>
      <c r="L1343" s="116">
        <v>1</v>
      </c>
      <c r="M1343" s="116">
        <v>1</v>
      </c>
      <c r="N1343" s="116">
        <v>0</v>
      </c>
      <c r="O1343" s="24">
        <v>-3.5790000000000001E-5</v>
      </c>
      <c r="P1343" s="24">
        <v>1.9165520000000001E-4</v>
      </c>
      <c r="Q1343" s="24">
        <v>3.1826962999999999E-7</v>
      </c>
      <c r="R1343" s="24">
        <v>9.4621150000000004E-7</v>
      </c>
    </row>
    <row r="1344" spans="1:18" ht="22.5" x14ac:dyDescent="0.2">
      <c r="A1344" s="13" t="s">
        <v>1258</v>
      </c>
      <c r="B1344" s="11" t="str">
        <f>VLOOKUP(A1344,[2]Feuil1!$A$4:$B$2591,2,FALSE)</f>
        <v>Rhumatismes et raideurs articulaires, très courte durée</v>
      </c>
      <c r="C1344" s="22">
        <v>371</v>
      </c>
      <c r="D1344" s="23">
        <v>87212.550399999993</v>
      </c>
      <c r="E1344" s="22">
        <v>372</v>
      </c>
      <c r="F1344" s="23">
        <v>87510.585600000006</v>
      </c>
      <c r="G1344" s="22">
        <v>306</v>
      </c>
      <c r="H1344" s="23">
        <v>71907.977199999994</v>
      </c>
      <c r="I1344" s="116">
        <v>3.4173430000000002E-3</v>
      </c>
      <c r="J1344" s="116">
        <v>2.6954178000000001E-3</v>
      </c>
      <c r="K1344" s="116">
        <v>7.199846E-4</v>
      </c>
      <c r="L1344" s="116">
        <v>-0.178293955</v>
      </c>
      <c r="M1344" s="116">
        <v>-0.177419355</v>
      </c>
      <c r="N1344" s="116">
        <v>-1.0632389999999999E-3</v>
      </c>
      <c r="O1344" s="24">
        <v>2.3621202000000002E-3</v>
      </c>
      <c r="P1344" s="24">
        <v>-9.4274199999999999E-4</v>
      </c>
      <c r="Q1344" s="24">
        <v>4.8695300000000001E-5</v>
      </c>
      <c r="R1344" s="24">
        <v>1.07253E-5</v>
      </c>
    </row>
    <row r="1345" spans="1:18" ht="33.75" x14ac:dyDescent="0.2">
      <c r="A1345" s="13" t="s">
        <v>1259</v>
      </c>
      <c r="B1345" s="11" t="str">
        <f>VLOOKUP(A1345,[2]Feuil1!$A$4:$B$2591,2,FALSE)</f>
        <v>Ostéomyélites aigües (y compris vertébrales) et arthrites septiques, niveau 1</v>
      </c>
      <c r="C1345" s="22">
        <v>118</v>
      </c>
      <c r="D1345" s="23">
        <v>89116.581999999995</v>
      </c>
      <c r="E1345" s="22">
        <v>113</v>
      </c>
      <c r="F1345" s="23">
        <v>84130.389200000005</v>
      </c>
      <c r="G1345" s="22">
        <v>112</v>
      </c>
      <c r="H1345" s="23">
        <v>83711.427800000005</v>
      </c>
      <c r="I1345" s="116">
        <v>-5.5951346999999998E-2</v>
      </c>
      <c r="J1345" s="116">
        <v>-4.2372881000000001E-2</v>
      </c>
      <c r="K1345" s="116">
        <v>-1.4179283000000001E-2</v>
      </c>
      <c r="L1345" s="116">
        <v>-4.9799060000000001E-3</v>
      </c>
      <c r="M1345" s="116">
        <v>-8.8495580000000004E-3</v>
      </c>
      <c r="N1345" s="116">
        <v>3.9042022999999999E-3</v>
      </c>
      <c r="O1345" s="24">
        <v>3.5789700000000001E-5</v>
      </c>
      <c r="P1345" s="24">
        <v>-2.5315000000000001E-5</v>
      </c>
      <c r="Q1345" s="24">
        <v>1.7823099999999999E-5</v>
      </c>
      <c r="R1345" s="24">
        <v>1.24858E-5</v>
      </c>
    </row>
    <row r="1346" spans="1:18" ht="33.75" x14ac:dyDescent="0.2">
      <c r="A1346" s="13" t="s">
        <v>1260</v>
      </c>
      <c r="B1346" s="11" t="str">
        <f>VLOOKUP(A1346,[2]Feuil1!$A$4:$B$2591,2,FALSE)</f>
        <v>Ostéomyélites aigües (y compris vertébrales) et arthrites septiques, niveau 2</v>
      </c>
      <c r="C1346" s="22">
        <v>127</v>
      </c>
      <c r="D1346" s="23">
        <v>186503.4565</v>
      </c>
      <c r="E1346" s="22">
        <v>116</v>
      </c>
      <c r="F1346" s="23">
        <v>170948.416</v>
      </c>
      <c r="G1346" s="22">
        <v>133</v>
      </c>
      <c r="H1346" s="23">
        <v>195035.6305</v>
      </c>
      <c r="I1346" s="116">
        <v>-8.3403496999999993E-2</v>
      </c>
      <c r="J1346" s="116">
        <v>-8.6614173000000003E-2</v>
      </c>
      <c r="K1346" s="116">
        <v>3.5151368000000001E-3</v>
      </c>
      <c r="L1346" s="116">
        <v>0.14090340849999999</v>
      </c>
      <c r="M1346" s="116">
        <v>0.1465517241</v>
      </c>
      <c r="N1346" s="116">
        <v>-4.9263500000000003E-3</v>
      </c>
      <c r="O1346" s="24">
        <v>-6.08425E-4</v>
      </c>
      <c r="P1346" s="24">
        <v>1.4553997E-3</v>
      </c>
      <c r="Q1346" s="24">
        <v>2.1164900000000001E-5</v>
      </c>
      <c r="R1346" s="24">
        <v>2.9090200000000001E-5</v>
      </c>
    </row>
    <row r="1347" spans="1:18" ht="33.75" x14ac:dyDescent="0.2">
      <c r="A1347" s="13" t="s">
        <v>1261</v>
      </c>
      <c r="B1347" s="11" t="str">
        <f>VLOOKUP(A1347,[2]Feuil1!$A$4:$B$2591,2,FALSE)</f>
        <v>Ostéomyélites aigües (y compris vertébrales) et arthrites septiques, niveau 3</v>
      </c>
      <c r="C1347" s="22">
        <v>160</v>
      </c>
      <c r="D1347" s="23">
        <v>303118.1874</v>
      </c>
      <c r="E1347" s="22">
        <v>164</v>
      </c>
      <c r="F1347" s="23">
        <v>315940.7255</v>
      </c>
      <c r="G1347" s="22">
        <v>157</v>
      </c>
      <c r="H1347" s="23">
        <v>301891.10359999997</v>
      </c>
      <c r="I1347" s="116">
        <v>4.2302107300000003E-2</v>
      </c>
      <c r="J1347" s="116">
        <v>2.5000000000000001E-2</v>
      </c>
      <c r="K1347" s="116">
        <v>1.6880104699999999E-2</v>
      </c>
      <c r="L1347" s="116">
        <v>-4.4469170000000002E-2</v>
      </c>
      <c r="M1347" s="116">
        <v>-4.2682927000000002E-2</v>
      </c>
      <c r="N1347" s="116">
        <v>-1.8658850000000001E-3</v>
      </c>
      <c r="O1347" s="24">
        <v>2.5052789999999999E-4</v>
      </c>
      <c r="P1347" s="24">
        <v>-8.4890699999999998E-4</v>
      </c>
      <c r="Q1347" s="24">
        <v>2.49842E-5</v>
      </c>
      <c r="R1347" s="24">
        <v>4.5028099999999997E-5</v>
      </c>
    </row>
    <row r="1348" spans="1:18" ht="33.75" x14ac:dyDescent="0.2">
      <c r="A1348" s="13" t="s">
        <v>1262</v>
      </c>
      <c r="B1348" s="11" t="str">
        <f>VLOOKUP(A1348,[2]Feuil1!$A$4:$B$2591,2,FALSE)</f>
        <v>Ostéomyélites aigües (y compris vertébrales) et arthrites septiques, niveau 4</v>
      </c>
      <c r="C1348" s="22">
        <v>68</v>
      </c>
      <c r="D1348" s="23">
        <v>159447.2586</v>
      </c>
      <c r="E1348" s="22">
        <v>59</v>
      </c>
      <c r="F1348" s="23">
        <v>149169.67629999999</v>
      </c>
      <c r="G1348" s="22">
        <v>74</v>
      </c>
      <c r="H1348" s="23">
        <v>174865.86060000001</v>
      </c>
      <c r="I1348" s="116">
        <v>-6.4457566999999993E-2</v>
      </c>
      <c r="J1348" s="116">
        <v>-0.132352941</v>
      </c>
      <c r="K1348" s="116">
        <v>7.8252296099999993E-2</v>
      </c>
      <c r="L1348" s="116">
        <v>0.17226144709999999</v>
      </c>
      <c r="M1348" s="116">
        <v>0.25423728810000001</v>
      </c>
      <c r="N1348" s="116">
        <v>-6.5359116999999994E-2</v>
      </c>
      <c r="O1348" s="24">
        <v>-5.3684499999999999E-4</v>
      </c>
      <c r="P1348" s="24">
        <v>1.5526170000000001E-3</v>
      </c>
      <c r="Q1348" s="24">
        <v>1.1776E-5</v>
      </c>
      <c r="R1348" s="24">
        <v>2.6081800000000002E-5</v>
      </c>
    </row>
    <row r="1349" spans="1:18" ht="33.75" x14ac:dyDescent="0.2">
      <c r="A1349" s="13" t="s">
        <v>1263</v>
      </c>
      <c r="B1349" s="11" t="str">
        <f>VLOOKUP(A1349,[2]Feuil1!$A$4:$B$2591,2,FALSE)</f>
        <v>Ostéomyélites aigües (y compris vertébrales) et arthrites septiques, très courte durée</v>
      </c>
      <c r="C1349" s="22">
        <v>84</v>
      </c>
      <c r="D1349" s="23">
        <v>10803.709000000001</v>
      </c>
      <c r="E1349" s="22">
        <v>101</v>
      </c>
      <c r="F1349" s="23">
        <v>12939.870999999999</v>
      </c>
      <c r="G1349" s="22">
        <v>102</v>
      </c>
      <c r="H1349" s="23">
        <v>13189.47</v>
      </c>
      <c r="I1349" s="116">
        <v>0.19772487389999999</v>
      </c>
      <c r="J1349" s="116">
        <v>0.20238095240000001</v>
      </c>
      <c r="K1349" s="116">
        <v>-3.8723820000000002E-3</v>
      </c>
      <c r="L1349" s="116">
        <v>1.92891413E-2</v>
      </c>
      <c r="M1349" s="116">
        <v>9.9009900999999997E-3</v>
      </c>
      <c r="N1349" s="116">
        <v>9.2961104999999995E-3</v>
      </c>
      <c r="O1349" s="24">
        <v>-3.5790000000000001E-5</v>
      </c>
      <c r="P1349" s="24">
        <v>1.5081300000000001E-5</v>
      </c>
      <c r="Q1349" s="24">
        <v>1.6231799999999999E-5</v>
      </c>
      <c r="R1349" s="24">
        <v>1.9672548000000001E-6</v>
      </c>
    </row>
    <row r="1350" spans="1:18" x14ac:dyDescent="0.2">
      <c r="A1350" s="13" t="s">
        <v>1264</v>
      </c>
      <c r="B1350" s="11" t="str">
        <f>VLOOKUP(A1350,[2]Feuil1!$A$4:$B$2591,2,FALSE)</f>
        <v>Ostéomyélites chroniques, niveau 1</v>
      </c>
      <c r="C1350" s="22">
        <v>19</v>
      </c>
      <c r="D1350" s="23">
        <v>12321.1019</v>
      </c>
      <c r="E1350" s="22">
        <v>14</v>
      </c>
      <c r="F1350" s="23">
        <v>9146.2214000000004</v>
      </c>
      <c r="G1350" s="22">
        <v>17</v>
      </c>
      <c r="H1350" s="23">
        <v>10948.5273</v>
      </c>
      <c r="I1350" s="116">
        <v>-0.257678293</v>
      </c>
      <c r="J1350" s="116">
        <v>-0.26315789499999998</v>
      </c>
      <c r="K1350" s="116">
        <v>7.436603E-3</v>
      </c>
      <c r="L1350" s="116">
        <v>0.19705469849999999</v>
      </c>
      <c r="M1350" s="116">
        <v>0.21428571430000001</v>
      </c>
      <c r="N1350" s="116">
        <v>-1.4190248000000001E-2</v>
      </c>
      <c r="O1350" s="24">
        <v>-1.0736899999999999E-4</v>
      </c>
      <c r="P1350" s="24">
        <v>1.088991E-4</v>
      </c>
      <c r="Q1350" s="24">
        <v>2.7052919E-6</v>
      </c>
      <c r="R1350" s="24">
        <v>1.6330105E-6</v>
      </c>
    </row>
    <row r="1351" spans="1:18" x14ac:dyDescent="0.2">
      <c r="A1351" s="13" t="s">
        <v>1265</v>
      </c>
      <c r="B1351" s="11" t="str">
        <f>VLOOKUP(A1351,[2]Feuil1!$A$4:$B$2591,2,FALSE)</f>
        <v>Ostéomyélites chroniques, niveau 2</v>
      </c>
      <c r="C1351" s="22">
        <v>19</v>
      </c>
      <c r="D1351" s="23">
        <v>27940.7202</v>
      </c>
      <c r="E1351" s="22">
        <v>28</v>
      </c>
      <c r="F1351" s="23">
        <v>40493.384400000003</v>
      </c>
      <c r="G1351" s="22">
        <v>19</v>
      </c>
      <c r="H1351" s="23">
        <v>27271.054800000002</v>
      </c>
      <c r="I1351" s="116">
        <v>0.44926058130000002</v>
      </c>
      <c r="J1351" s="116">
        <v>0.47368421049999998</v>
      </c>
      <c r="K1351" s="116">
        <v>-1.6573177000000001E-2</v>
      </c>
      <c r="L1351" s="116">
        <v>-0.326530612</v>
      </c>
      <c r="M1351" s="116">
        <v>-0.321428571</v>
      </c>
      <c r="N1351" s="116">
        <v>-7.5187969999999998E-3</v>
      </c>
      <c r="O1351" s="24">
        <v>3.2210730000000002E-4</v>
      </c>
      <c r="P1351" s="24">
        <v>-7.9892099999999996E-4</v>
      </c>
      <c r="Q1351" s="24">
        <v>3.0235614999999998E-6</v>
      </c>
      <c r="R1351" s="24">
        <v>4.0675715000000002E-6</v>
      </c>
    </row>
    <row r="1352" spans="1:18" x14ac:dyDescent="0.2">
      <c r="A1352" s="13" t="s">
        <v>1266</v>
      </c>
      <c r="B1352" s="11" t="str">
        <f>VLOOKUP(A1352,[2]Feuil1!$A$4:$B$2591,2,FALSE)</f>
        <v>Ostéomyélites chroniques, niveau 3</v>
      </c>
      <c r="C1352" s="22">
        <v>14</v>
      </c>
      <c r="D1352" s="23">
        <v>23542.26</v>
      </c>
      <c r="E1352" s="22">
        <v>24</v>
      </c>
      <c r="F1352" s="23">
        <v>41030.796000000002</v>
      </c>
      <c r="G1352" s="22">
        <v>21</v>
      </c>
      <c r="H1352" s="23">
        <v>35548.812599999997</v>
      </c>
      <c r="I1352" s="116">
        <v>0.74285714290000004</v>
      </c>
      <c r="J1352" s="116">
        <v>0.71428571429999999</v>
      </c>
      <c r="K1352" s="116">
        <v>1.6666666699999999E-2</v>
      </c>
      <c r="L1352" s="116">
        <v>-0.13360655699999999</v>
      </c>
      <c r="M1352" s="116">
        <v>-0.125</v>
      </c>
      <c r="N1352" s="116">
        <v>-9.8360659999999992E-3</v>
      </c>
      <c r="O1352" s="24">
        <v>1.073691E-4</v>
      </c>
      <c r="P1352" s="24">
        <v>-3.31233E-4</v>
      </c>
      <c r="Q1352" s="24">
        <v>3.3418311000000001E-6</v>
      </c>
      <c r="R1352" s="24">
        <v>5.3022276E-6</v>
      </c>
    </row>
    <row r="1353" spans="1:18" x14ac:dyDescent="0.2">
      <c r="A1353" s="13" t="s">
        <v>1267</v>
      </c>
      <c r="B1353" s="11" t="str">
        <f>VLOOKUP(A1353,[2]Feuil1!$A$4:$B$2591,2,FALSE)</f>
        <v>Ostéomyélites chroniques, niveau 4</v>
      </c>
      <c r="C1353" s="22">
        <v>8</v>
      </c>
      <c r="D1353" s="23">
        <v>18204.386699999999</v>
      </c>
      <c r="E1353" s="22">
        <v>8</v>
      </c>
      <c r="F1353" s="23">
        <v>18046.48</v>
      </c>
      <c r="G1353" s="22">
        <v>10</v>
      </c>
      <c r="H1353" s="23">
        <v>22738.5648</v>
      </c>
      <c r="I1353" s="116">
        <v>-8.6741019999999995E-3</v>
      </c>
      <c r="J1353" s="116">
        <v>0</v>
      </c>
      <c r="K1353" s="116">
        <v>-8.6741019999999995E-3</v>
      </c>
      <c r="L1353" s="116">
        <v>0.26</v>
      </c>
      <c r="M1353" s="116">
        <v>0.25</v>
      </c>
      <c r="N1353" s="116">
        <v>8.0000000000000002E-3</v>
      </c>
      <c r="O1353" s="24">
        <v>-7.1579E-5</v>
      </c>
      <c r="P1353" s="24">
        <v>2.8350549999999998E-4</v>
      </c>
      <c r="Q1353" s="24">
        <v>1.5913482000000001E-6</v>
      </c>
      <c r="R1353" s="24">
        <v>3.3915350999999999E-6</v>
      </c>
    </row>
    <row r="1354" spans="1:18" ht="22.5" x14ac:dyDescent="0.2">
      <c r="A1354" s="13" t="s">
        <v>1268</v>
      </c>
      <c r="B1354" s="11" t="str">
        <f>VLOOKUP(A1354,[2]Feuil1!$A$4:$B$2591,2,FALSE)</f>
        <v>Ostéomyélites chroniques, très courte durée</v>
      </c>
      <c r="C1354" s="22">
        <v>20</v>
      </c>
      <c r="D1354" s="23">
        <v>4786.6805999999997</v>
      </c>
      <c r="E1354" s="22">
        <v>19</v>
      </c>
      <c r="F1354" s="23">
        <v>4571.2563</v>
      </c>
      <c r="G1354" s="22">
        <v>26</v>
      </c>
      <c r="H1354" s="23">
        <v>6240.2028</v>
      </c>
      <c r="I1354" s="116">
        <v>-4.5004945999999997E-2</v>
      </c>
      <c r="J1354" s="116">
        <v>-0.05</v>
      </c>
      <c r="K1354" s="116">
        <v>5.2579519999999998E-3</v>
      </c>
      <c r="L1354" s="116">
        <v>0.36509580530000002</v>
      </c>
      <c r="M1354" s="116">
        <v>0.36842105260000002</v>
      </c>
      <c r="N1354" s="116">
        <v>-2.4299880000000001E-3</v>
      </c>
      <c r="O1354" s="24">
        <v>-2.5052800000000002E-4</v>
      </c>
      <c r="P1354" s="24">
        <v>1.0084120000000001E-4</v>
      </c>
      <c r="Q1354" s="24">
        <v>4.1375052E-6</v>
      </c>
      <c r="R1354" s="24">
        <v>9.3074769000000003E-7</v>
      </c>
    </row>
    <row r="1355" spans="1:18" ht="22.5" x14ac:dyDescent="0.2">
      <c r="A1355" s="13" t="s">
        <v>1269</v>
      </c>
      <c r="B1355" s="11" t="str">
        <f>VLOOKUP(A1355,[2]Feuil1!$A$4:$B$2591,2,FALSE)</f>
        <v>Ablation de matériel sans acte classant, niveau 1</v>
      </c>
      <c r="C1355" s="22">
        <v>366</v>
      </c>
      <c r="D1355" s="23">
        <v>189533.2941</v>
      </c>
      <c r="E1355" s="22">
        <v>277</v>
      </c>
      <c r="F1355" s="23">
        <v>141506.5649</v>
      </c>
      <c r="G1355" s="22">
        <v>235</v>
      </c>
      <c r="H1355" s="23">
        <v>116027.89690000001</v>
      </c>
      <c r="I1355" s="116">
        <v>-0.25339468399999998</v>
      </c>
      <c r="J1355" s="116">
        <v>-0.24316939900000001</v>
      </c>
      <c r="K1355" s="116">
        <v>-1.3510665999999999E-2</v>
      </c>
      <c r="L1355" s="116">
        <v>-0.18005290400000001</v>
      </c>
      <c r="M1355" s="116">
        <v>-0.151624549</v>
      </c>
      <c r="N1355" s="116">
        <v>-3.3509167999999999E-2</v>
      </c>
      <c r="O1355" s="24">
        <v>1.5031674000000001E-3</v>
      </c>
      <c r="P1355" s="24">
        <v>-1.5394740000000001E-3</v>
      </c>
      <c r="Q1355" s="24">
        <v>3.7396700000000001E-5</v>
      </c>
      <c r="R1355" s="24">
        <v>1.7306E-5</v>
      </c>
    </row>
    <row r="1356" spans="1:18" ht="22.5" x14ac:dyDescent="0.2">
      <c r="A1356" s="13" t="s">
        <v>1270</v>
      </c>
      <c r="B1356" s="11" t="str">
        <f>VLOOKUP(A1356,[2]Feuil1!$A$4:$B$2591,2,FALSE)</f>
        <v>Ablation de matériel sans acte classant, niveau 2</v>
      </c>
      <c r="C1356" s="22">
        <v>2</v>
      </c>
      <c r="D1356" s="23">
        <v>2187</v>
      </c>
      <c r="E1356" s="22">
        <v>2</v>
      </c>
      <c r="F1356" s="23">
        <v>2187</v>
      </c>
      <c r="G1356" s="22">
        <v>1</v>
      </c>
      <c r="H1356" s="23">
        <v>1093.5</v>
      </c>
      <c r="I1356" s="116">
        <v>0</v>
      </c>
      <c r="J1356" s="116">
        <v>0</v>
      </c>
      <c r="K1356" s="116">
        <v>0</v>
      </c>
      <c r="L1356" s="116">
        <v>-0.5</v>
      </c>
      <c r="M1356" s="116">
        <v>-0.5</v>
      </c>
      <c r="N1356" s="116">
        <v>0</v>
      </c>
      <c r="O1356" s="24">
        <v>3.5789700000000001E-5</v>
      </c>
      <c r="P1356" s="24">
        <v>-6.6072E-5</v>
      </c>
      <c r="Q1356" s="24">
        <v>1.5913482000000001E-7</v>
      </c>
      <c r="R1356" s="24">
        <v>1.6309928000000001E-7</v>
      </c>
    </row>
    <row r="1357" spans="1:18" ht="22.5" x14ac:dyDescent="0.2">
      <c r="A1357" s="13" t="s">
        <v>1271</v>
      </c>
      <c r="B1357" s="11" t="str">
        <f>VLOOKUP(A1357,[2]Feuil1!$A$4:$B$2591,2,FALSE)</f>
        <v>Ablation de matériel sans acte classant, niveau 3</v>
      </c>
      <c r="C1357" s="22">
        <v>4</v>
      </c>
      <c r="D1357" s="23">
        <v>5311.88</v>
      </c>
      <c r="E1357" s="22">
        <v>1</v>
      </c>
      <c r="F1357" s="23">
        <v>1327.97</v>
      </c>
      <c r="G1357" s="22">
        <v>3</v>
      </c>
      <c r="H1357" s="23">
        <v>4076.8679000000002</v>
      </c>
      <c r="I1357" s="116">
        <v>-0.75</v>
      </c>
      <c r="J1357" s="116">
        <v>-0.75</v>
      </c>
      <c r="K1357" s="116">
        <v>0</v>
      </c>
      <c r="L1357" s="116">
        <v>2.0699999999999998</v>
      </c>
      <c r="M1357" s="116">
        <v>2</v>
      </c>
      <c r="N1357" s="116">
        <v>2.3333333299999998E-2</v>
      </c>
      <c r="O1357" s="24">
        <v>-7.1579E-5</v>
      </c>
      <c r="P1357" s="24">
        <v>1.6609409999999999E-4</v>
      </c>
      <c r="Q1357" s="24">
        <v>4.7740445000000002E-7</v>
      </c>
      <c r="R1357" s="24">
        <v>6.0807886000000002E-7</v>
      </c>
    </row>
    <row r="1358" spans="1:18" ht="22.5" x14ac:dyDescent="0.2">
      <c r="A1358" s="13" t="s">
        <v>1272</v>
      </c>
      <c r="B1358" s="11" t="str">
        <f>VLOOKUP(A1358,[2]Feuil1!$A$4:$B$2591,2,FALSE)</f>
        <v>Ablation de matériel sans acte classant, niveau 4</v>
      </c>
      <c r="C1358" s="22" t="s">
        <v>3213</v>
      </c>
      <c r="D1358" s="23" t="s">
        <v>3213</v>
      </c>
      <c r="E1358" s="22">
        <v>1</v>
      </c>
      <c r="F1358" s="23">
        <v>1955.1</v>
      </c>
      <c r="G1358" s="22" t="s">
        <v>3213</v>
      </c>
      <c r="H1358" s="23" t="s">
        <v>3213</v>
      </c>
      <c r="I1358" s="116" t="s">
        <v>3213</v>
      </c>
      <c r="J1358" s="116" t="s">
        <v>3213</v>
      </c>
      <c r="K1358" s="116" t="s">
        <v>3213</v>
      </c>
      <c r="L1358" s="116" t="s">
        <v>3213</v>
      </c>
      <c r="M1358" s="116" t="s">
        <v>3213</v>
      </c>
      <c r="N1358" s="116" t="s">
        <v>3213</v>
      </c>
      <c r="O1358" s="24" t="s">
        <v>3213</v>
      </c>
      <c r="P1358" s="24" t="s">
        <v>3213</v>
      </c>
      <c r="Q1358" s="24" t="s">
        <v>3213</v>
      </c>
      <c r="R1358" s="24" t="s">
        <v>3214</v>
      </c>
    </row>
    <row r="1359" spans="1:18" ht="22.5" x14ac:dyDescent="0.2">
      <c r="A1359" s="13" t="s">
        <v>1273</v>
      </c>
      <c r="B1359" s="11" t="str">
        <f>VLOOKUP(A1359,[2]Feuil1!$A$4:$B$2591,2,FALSE)</f>
        <v>Ablation de matériel sans acte classant, très courte durée</v>
      </c>
      <c r="C1359" s="22">
        <v>244</v>
      </c>
      <c r="D1359" s="23">
        <v>55533.525000000001</v>
      </c>
      <c r="E1359" s="22">
        <v>213</v>
      </c>
      <c r="F1359" s="23">
        <v>49075.305999999997</v>
      </c>
      <c r="G1359" s="22">
        <v>204</v>
      </c>
      <c r="H1359" s="23">
        <v>46717.508000000002</v>
      </c>
      <c r="I1359" s="116">
        <v>-0.11629405800000001</v>
      </c>
      <c r="J1359" s="116">
        <v>-0.12704918000000001</v>
      </c>
      <c r="K1359" s="116">
        <v>1.23204214E-2</v>
      </c>
      <c r="L1359" s="116">
        <v>-4.8044489000000003E-2</v>
      </c>
      <c r="M1359" s="116">
        <v>-4.2253521000000002E-2</v>
      </c>
      <c r="N1359" s="116">
        <v>-6.0464519999999999E-3</v>
      </c>
      <c r="O1359" s="24">
        <v>3.2210730000000002E-4</v>
      </c>
      <c r="P1359" s="24">
        <v>-1.4246300000000001E-4</v>
      </c>
      <c r="Q1359" s="24">
        <v>3.2463499999999998E-5</v>
      </c>
      <c r="R1359" s="24">
        <v>6.9680768999999999E-6</v>
      </c>
    </row>
    <row r="1360" spans="1:18" x14ac:dyDescent="0.2">
      <c r="A1360" s="13" t="s">
        <v>1274</v>
      </c>
      <c r="B1360" s="11" t="str">
        <f>VLOOKUP(A1360,[2]Feuil1!$A$4:$B$2591,2,FALSE)</f>
        <v>Algoneurodystrophie, niveau 1</v>
      </c>
      <c r="C1360" s="22">
        <v>437</v>
      </c>
      <c r="D1360" s="23">
        <v>358377.62199999997</v>
      </c>
      <c r="E1360" s="22">
        <v>292</v>
      </c>
      <c r="F1360" s="23">
        <v>232729.49179999999</v>
      </c>
      <c r="G1360" s="22">
        <v>247</v>
      </c>
      <c r="H1360" s="23">
        <v>198913.78080000001</v>
      </c>
      <c r="I1360" s="116">
        <v>-0.35060261199999998</v>
      </c>
      <c r="J1360" s="116">
        <v>-0.33180778</v>
      </c>
      <c r="K1360" s="116">
        <v>-2.8127881E-2</v>
      </c>
      <c r="L1360" s="116">
        <v>-0.145300498</v>
      </c>
      <c r="M1360" s="116">
        <v>-0.15410958899999999</v>
      </c>
      <c r="N1360" s="116">
        <v>1.04139865E-2</v>
      </c>
      <c r="O1360" s="24">
        <v>1.6105365E-3</v>
      </c>
      <c r="P1360" s="24">
        <v>-2.043216E-3</v>
      </c>
      <c r="Q1360" s="24">
        <v>3.93063E-5</v>
      </c>
      <c r="R1360" s="24">
        <v>2.9668699999999999E-5</v>
      </c>
    </row>
    <row r="1361" spans="1:18" x14ac:dyDescent="0.2">
      <c r="A1361" s="13" t="s">
        <v>1275</v>
      </c>
      <c r="B1361" s="11" t="str">
        <f>VLOOKUP(A1361,[2]Feuil1!$A$4:$B$2591,2,FALSE)</f>
        <v>Algoneurodystrophie, niveau 2</v>
      </c>
      <c r="C1361" s="22">
        <v>75</v>
      </c>
      <c r="D1361" s="23">
        <v>146999.17199999999</v>
      </c>
      <c r="E1361" s="22">
        <v>63</v>
      </c>
      <c r="F1361" s="23">
        <v>124614.5817</v>
      </c>
      <c r="G1361" s="22">
        <v>54</v>
      </c>
      <c r="H1361" s="23">
        <v>107636.508</v>
      </c>
      <c r="I1361" s="116">
        <v>-0.15227698200000001</v>
      </c>
      <c r="J1361" s="116">
        <v>-0.16</v>
      </c>
      <c r="K1361" s="116">
        <v>9.1940688E-3</v>
      </c>
      <c r="L1361" s="116">
        <v>-0.13624467900000001</v>
      </c>
      <c r="M1361" s="116">
        <v>-0.14285714299999999</v>
      </c>
      <c r="N1361" s="116">
        <v>7.7145410000000001E-3</v>
      </c>
      <c r="O1361" s="24">
        <v>3.2210730000000002E-4</v>
      </c>
      <c r="P1361" s="24">
        <v>-1.0258509999999999E-3</v>
      </c>
      <c r="Q1361" s="24">
        <v>8.5932800999999998E-6</v>
      </c>
      <c r="R1361" s="24">
        <v>1.60544E-5</v>
      </c>
    </row>
    <row r="1362" spans="1:18" x14ac:dyDescent="0.2">
      <c r="A1362" s="13" t="s">
        <v>1276</v>
      </c>
      <c r="B1362" s="11" t="str">
        <f>VLOOKUP(A1362,[2]Feuil1!$A$4:$B$2591,2,FALSE)</f>
        <v>Algoneurodystrophie, niveau 3</v>
      </c>
      <c r="C1362" s="22">
        <v>8</v>
      </c>
      <c r="D1362" s="23">
        <v>20409.1914</v>
      </c>
      <c r="E1362" s="22">
        <v>6</v>
      </c>
      <c r="F1362" s="23">
        <v>15351.151400000001</v>
      </c>
      <c r="G1362" s="22">
        <v>9</v>
      </c>
      <c r="H1362" s="23">
        <v>23115.2428</v>
      </c>
      <c r="I1362" s="116">
        <v>-0.247831475</v>
      </c>
      <c r="J1362" s="116">
        <v>-0.25</v>
      </c>
      <c r="K1362" s="116">
        <v>2.8913671999999998E-3</v>
      </c>
      <c r="L1362" s="116">
        <v>0.50576606260000001</v>
      </c>
      <c r="M1362" s="116">
        <v>0.5</v>
      </c>
      <c r="N1362" s="116">
        <v>3.8440417000000001E-3</v>
      </c>
      <c r="O1362" s="24">
        <v>-1.0736899999999999E-4</v>
      </c>
      <c r="P1362" s="24">
        <v>4.6912259999999997E-4</v>
      </c>
      <c r="Q1362" s="24">
        <v>1.4322133E-6</v>
      </c>
      <c r="R1362" s="24">
        <v>3.4477179000000002E-6</v>
      </c>
    </row>
    <row r="1363" spans="1:18" x14ac:dyDescent="0.2">
      <c r="A1363" s="13" t="s">
        <v>1277</v>
      </c>
      <c r="B1363" s="11" t="str">
        <f>VLOOKUP(A1363,[2]Feuil1!$A$4:$B$2591,2,FALSE)</f>
        <v>Algoneurodystrophie, niveau 4</v>
      </c>
      <c r="C1363" s="22" t="s">
        <v>3213</v>
      </c>
      <c r="D1363" s="23" t="s">
        <v>3213</v>
      </c>
      <c r="E1363" s="22">
        <v>1</v>
      </c>
      <c r="F1363" s="23">
        <v>3723.38</v>
      </c>
      <c r="G1363" s="22">
        <v>2</v>
      </c>
      <c r="H1363" s="23">
        <v>7446.76</v>
      </c>
      <c r="I1363" s="116" t="s">
        <v>3213</v>
      </c>
      <c r="J1363" s="116" t="s">
        <v>3213</v>
      </c>
      <c r="K1363" s="116" t="s">
        <v>3213</v>
      </c>
      <c r="L1363" s="116">
        <v>1</v>
      </c>
      <c r="M1363" s="116">
        <v>1</v>
      </c>
      <c r="N1363" s="116">
        <v>0</v>
      </c>
      <c r="O1363" s="24">
        <v>-3.5790000000000001E-5</v>
      </c>
      <c r="P1363" s="24">
        <v>2.2497439999999999E-4</v>
      </c>
      <c r="Q1363" s="24">
        <v>3.1826962999999999E-7</v>
      </c>
      <c r="R1363" s="24">
        <v>1.1107098E-6</v>
      </c>
    </row>
    <row r="1364" spans="1:18" x14ac:dyDescent="0.2">
      <c r="A1364" s="13" t="s">
        <v>1278</v>
      </c>
      <c r="B1364" s="11" t="str">
        <f>VLOOKUP(A1364,[2]Feuil1!$A$4:$B$2591,2,FALSE)</f>
        <v>Algoneurodystrophie, très courte durée</v>
      </c>
      <c r="C1364" s="22">
        <v>7550</v>
      </c>
      <c r="D1364" s="23">
        <v>2174267.7165000001</v>
      </c>
      <c r="E1364" s="22">
        <v>6294</v>
      </c>
      <c r="F1364" s="23">
        <v>1812570.5763000001</v>
      </c>
      <c r="G1364" s="22">
        <v>4999</v>
      </c>
      <c r="H1364" s="23">
        <v>1441157.8236</v>
      </c>
      <c r="I1364" s="116">
        <v>-0.16635354399999999</v>
      </c>
      <c r="J1364" s="116">
        <v>-0.16635761600000001</v>
      </c>
      <c r="K1364" s="116">
        <v>4.8844859999999996E-6</v>
      </c>
      <c r="L1364" s="116">
        <v>-0.20490940199999999</v>
      </c>
      <c r="M1364" s="116">
        <v>-0.205751509</v>
      </c>
      <c r="N1364" s="116">
        <v>1.0602569E-3</v>
      </c>
      <c r="O1364" s="24">
        <v>4.63476611E-2</v>
      </c>
      <c r="P1364" s="24">
        <v>-2.2441532E-2</v>
      </c>
      <c r="Q1364" s="24">
        <v>7.9551489999999997E-4</v>
      </c>
      <c r="R1364" s="24">
        <v>2.149536E-4</v>
      </c>
    </row>
    <row r="1365" spans="1:18" ht="22.5" x14ac:dyDescent="0.2">
      <c r="A1365" s="13" t="s">
        <v>1279</v>
      </c>
      <c r="B1365" s="11" t="str">
        <f>VLOOKUP(A1365,[2]Feuil1!$A$4:$B$2591,2,FALSE)</f>
        <v>Explorations et surveillance de l'appareil musculosquelettique et du tissu conjonctif</v>
      </c>
      <c r="C1365" s="22">
        <v>259</v>
      </c>
      <c r="D1365" s="23">
        <v>201024.9816</v>
      </c>
      <c r="E1365" s="22">
        <v>335</v>
      </c>
      <c r="F1365" s="23">
        <v>273248.25069999998</v>
      </c>
      <c r="G1365" s="22">
        <v>274</v>
      </c>
      <c r="H1365" s="23">
        <v>212135.24369999999</v>
      </c>
      <c r="I1365" s="116">
        <v>0.35927509369999999</v>
      </c>
      <c r="J1365" s="116">
        <v>0.29343629339999999</v>
      </c>
      <c r="K1365" s="116">
        <v>5.0902236599999998E-2</v>
      </c>
      <c r="L1365" s="116">
        <v>-0.22365378999999999</v>
      </c>
      <c r="M1365" s="116">
        <v>-0.18208955199999999</v>
      </c>
      <c r="N1365" s="116">
        <v>-5.0817591000000002E-2</v>
      </c>
      <c r="O1365" s="24">
        <v>2.1831717E-3</v>
      </c>
      <c r="P1365" s="24">
        <v>-3.692575E-3</v>
      </c>
      <c r="Q1365" s="24">
        <v>4.3602900000000002E-5</v>
      </c>
      <c r="R1365" s="24">
        <v>3.1640699999999997E-5</v>
      </c>
    </row>
    <row r="1366" spans="1:18" ht="22.5" x14ac:dyDescent="0.2">
      <c r="A1366" s="13" t="s">
        <v>1280</v>
      </c>
      <c r="B1366" s="11" t="str">
        <f>VLOOKUP(A1366,[2]Feuil1!$A$4:$B$2591,2,FALSE)</f>
        <v>Symptômes et autres recours aux soins de la CMD 08, très courte durée</v>
      </c>
      <c r="C1366" s="22">
        <v>805</v>
      </c>
      <c r="D1366" s="23">
        <v>190429.6635</v>
      </c>
      <c r="E1366" s="22">
        <v>744</v>
      </c>
      <c r="F1366" s="23">
        <v>177395.23800000001</v>
      </c>
      <c r="G1366" s="22">
        <v>901</v>
      </c>
      <c r="H1366" s="23">
        <v>214235.41500000001</v>
      </c>
      <c r="I1366" s="116">
        <v>-6.8447453000000005E-2</v>
      </c>
      <c r="J1366" s="116">
        <v>-7.5776397999999995E-2</v>
      </c>
      <c r="K1366" s="116">
        <v>7.9298388000000001E-3</v>
      </c>
      <c r="L1366" s="116">
        <v>0.2076728632</v>
      </c>
      <c r="M1366" s="116">
        <v>0.2110215054</v>
      </c>
      <c r="N1366" s="116">
        <v>-2.7651379999999999E-3</v>
      </c>
      <c r="O1366" s="24">
        <v>-5.6189830000000001E-3</v>
      </c>
      <c r="P1366" s="24">
        <v>2.2259602E-3</v>
      </c>
      <c r="Q1366" s="24">
        <v>1.4338050000000001E-4</v>
      </c>
      <c r="R1366" s="24">
        <v>3.1953899999999999E-5</v>
      </c>
    </row>
    <row r="1367" spans="1:18" ht="22.5" x14ac:dyDescent="0.2">
      <c r="A1367" s="13" t="s">
        <v>1281</v>
      </c>
      <c r="B1367" s="11" t="str">
        <f>VLOOKUP(A1367,[2]Feuil1!$A$4:$B$2591,2,FALSE)</f>
        <v>Symptômes et autres recours aux soins de la CMD 08</v>
      </c>
      <c r="C1367" s="22">
        <v>2130</v>
      </c>
      <c r="D1367" s="23">
        <v>1662730.226</v>
      </c>
      <c r="E1367" s="22">
        <v>2085</v>
      </c>
      <c r="F1367" s="23">
        <v>1576125.8861</v>
      </c>
      <c r="G1367" s="22">
        <v>1989</v>
      </c>
      <c r="H1367" s="23">
        <v>1496818.7745000001</v>
      </c>
      <c r="I1367" s="116">
        <v>-5.2085622999999998E-2</v>
      </c>
      <c r="J1367" s="116">
        <v>-2.1126761000000001E-2</v>
      </c>
      <c r="K1367" s="116">
        <v>-3.1627039000000003E-2</v>
      </c>
      <c r="L1367" s="116">
        <v>-5.0317752E-2</v>
      </c>
      <c r="M1367" s="116">
        <v>-4.6043164999999997E-2</v>
      </c>
      <c r="N1367" s="116">
        <v>-4.4809020000000001E-3</v>
      </c>
      <c r="O1367" s="24">
        <v>3.4358112000000001E-3</v>
      </c>
      <c r="P1367" s="24">
        <v>-4.7919010000000003E-3</v>
      </c>
      <c r="Q1367" s="24">
        <v>3.165191E-4</v>
      </c>
      <c r="R1367" s="24">
        <v>2.232557E-4</v>
      </c>
    </row>
    <row r="1368" spans="1:18" ht="22.5" x14ac:dyDescent="0.2">
      <c r="A1368" s="13" t="s">
        <v>1282</v>
      </c>
      <c r="B1368" s="11" t="str">
        <f>VLOOKUP(A1368,[2]Feuil1!$A$4:$B$2591,2,FALSE)</f>
        <v>Fractures du bras et de l'avant-bras, âge supérieur à 17 ans, niveau 1</v>
      </c>
      <c r="C1368" s="22">
        <v>910</v>
      </c>
      <c r="D1368" s="23">
        <v>578285.18949999998</v>
      </c>
      <c r="E1368" s="22">
        <v>810</v>
      </c>
      <c r="F1368" s="23">
        <v>504623.83649999998</v>
      </c>
      <c r="G1368" s="22">
        <v>795</v>
      </c>
      <c r="H1368" s="23">
        <v>489773.005</v>
      </c>
      <c r="I1368" s="116">
        <v>-0.127378937</v>
      </c>
      <c r="J1368" s="116">
        <v>-0.10989011</v>
      </c>
      <c r="K1368" s="116">
        <v>-1.9647942000000002E-2</v>
      </c>
      <c r="L1368" s="116">
        <v>-2.9429509E-2</v>
      </c>
      <c r="M1368" s="116">
        <v>-1.8518519000000001E-2</v>
      </c>
      <c r="N1368" s="116">
        <v>-1.1116858E-2</v>
      </c>
      <c r="O1368" s="24">
        <v>5.3684550000000005E-4</v>
      </c>
      <c r="P1368" s="24">
        <v>-8.9731800000000003E-4</v>
      </c>
      <c r="Q1368" s="24">
        <v>1.265122E-4</v>
      </c>
      <c r="R1368" s="24">
        <v>7.3051299999999996E-5</v>
      </c>
    </row>
    <row r="1369" spans="1:18" ht="22.5" x14ac:dyDescent="0.2">
      <c r="A1369" s="13" t="s">
        <v>1283</v>
      </c>
      <c r="B1369" s="11" t="str">
        <f>VLOOKUP(A1369,[2]Feuil1!$A$4:$B$2591,2,FALSE)</f>
        <v>Fractures du bras et de l'avant-bras, âge supérieur à 17 ans, niveau 2</v>
      </c>
      <c r="C1369" s="22">
        <v>353</v>
      </c>
      <c r="D1369" s="23">
        <v>515174.15399999998</v>
      </c>
      <c r="E1369" s="22">
        <v>377</v>
      </c>
      <c r="F1369" s="23">
        <v>551673.95649999997</v>
      </c>
      <c r="G1369" s="22">
        <v>328</v>
      </c>
      <c r="H1369" s="23">
        <v>474207.38160000002</v>
      </c>
      <c r="I1369" s="116">
        <v>7.08494442E-2</v>
      </c>
      <c r="J1369" s="116">
        <v>6.7988668599999996E-2</v>
      </c>
      <c r="K1369" s="116">
        <v>2.6786573000000002E-3</v>
      </c>
      <c r="L1369" s="116">
        <v>-0.14042093899999999</v>
      </c>
      <c r="M1369" s="116">
        <v>-0.129973475</v>
      </c>
      <c r="N1369" s="116">
        <v>-1.2008213E-2</v>
      </c>
      <c r="O1369" s="24">
        <v>1.7536953000000001E-3</v>
      </c>
      <c r="P1369" s="24">
        <v>-4.6806920000000002E-3</v>
      </c>
      <c r="Q1369" s="24">
        <v>5.21962E-5</v>
      </c>
      <c r="R1369" s="24">
        <v>7.0729700000000001E-5</v>
      </c>
    </row>
    <row r="1370" spans="1:18" ht="22.5" x14ac:dyDescent="0.2">
      <c r="A1370" s="13" t="s">
        <v>1284</v>
      </c>
      <c r="B1370" s="11" t="str">
        <f>VLOOKUP(A1370,[2]Feuil1!$A$4:$B$2591,2,FALSE)</f>
        <v>Fractures du bras et de l'avant-bras, âge supérieur à 17 ans, niveau 3</v>
      </c>
      <c r="C1370" s="22">
        <v>211</v>
      </c>
      <c r="D1370" s="23">
        <v>382420.11910000001</v>
      </c>
      <c r="E1370" s="22">
        <v>191</v>
      </c>
      <c r="F1370" s="23">
        <v>343234.4142</v>
      </c>
      <c r="G1370" s="22">
        <v>204</v>
      </c>
      <c r="H1370" s="23">
        <v>388934.8651</v>
      </c>
      <c r="I1370" s="116">
        <v>-0.102467687</v>
      </c>
      <c r="J1370" s="116">
        <v>-9.478673E-2</v>
      </c>
      <c r="K1370" s="116">
        <v>-8.4852450000000006E-3</v>
      </c>
      <c r="L1370" s="116">
        <v>0.1331464708</v>
      </c>
      <c r="M1370" s="116">
        <v>6.8062827199999995E-2</v>
      </c>
      <c r="N1370" s="116">
        <v>6.0936156499999998E-2</v>
      </c>
      <c r="O1370" s="24">
        <v>-4.6526599999999999E-4</v>
      </c>
      <c r="P1370" s="24">
        <v>2.7613164999999999E-3</v>
      </c>
      <c r="Q1370" s="24">
        <v>3.2463499999999998E-5</v>
      </c>
      <c r="R1370" s="24">
        <v>5.8010999999999997E-5</v>
      </c>
    </row>
    <row r="1371" spans="1:18" ht="22.5" x14ac:dyDescent="0.2">
      <c r="A1371" s="13" t="s">
        <v>1285</v>
      </c>
      <c r="B1371" s="11" t="str">
        <f>VLOOKUP(A1371,[2]Feuil1!$A$4:$B$2591,2,FALSE)</f>
        <v>Fractures du bras et de l'avant-bras, âge supérieur à 17 ans, niveau 4</v>
      </c>
      <c r="C1371" s="22">
        <v>29</v>
      </c>
      <c r="D1371" s="23">
        <v>73594.595000000001</v>
      </c>
      <c r="E1371" s="22">
        <v>20</v>
      </c>
      <c r="F1371" s="23">
        <v>50566.364999999998</v>
      </c>
      <c r="G1371" s="22">
        <v>25</v>
      </c>
      <c r="H1371" s="23">
        <v>63516.595000000001</v>
      </c>
      <c r="I1371" s="116">
        <v>-0.31290653899999998</v>
      </c>
      <c r="J1371" s="116">
        <v>-0.31034482800000002</v>
      </c>
      <c r="K1371" s="116">
        <v>-3.7144809999999999E-3</v>
      </c>
      <c r="L1371" s="116">
        <v>0.25610363730000002</v>
      </c>
      <c r="M1371" s="116">
        <v>0.25</v>
      </c>
      <c r="N1371" s="116">
        <v>4.8829097999999998E-3</v>
      </c>
      <c r="O1371" s="24">
        <v>-1.7894800000000001E-4</v>
      </c>
      <c r="P1371" s="24">
        <v>7.8247989999999997E-4</v>
      </c>
      <c r="Q1371" s="24">
        <v>3.9783704000000001E-6</v>
      </c>
      <c r="R1371" s="24">
        <v>9.4737183999999994E-6</v>
      </c>
    </row>
    <row r="1372" spans="1:18" ht="22.5" x14ac:dyDescent="0.2">
      <c r="A1372" s="13" t="s">
        <v>1286</v>
      </c>
      <c r="B1372" s="11" t="str">
        <f>VLOOKUP(A1372,[2]Feuil1!$A$4:$B$2591,2,FALSE)</f>
        <v>Fractures du bras et de l'avant-bras, âge supérieur à 17 ans, très courte durée</v>
      </c>
      <c r="C1372" s="22">
        <v>1134</v>
      </c>
      <c r="D1372" s="23">
        <v>410633.74219999998</v>
      </c>
      <c r="E1372" s="22">
        <v>1075</v>
      </c>
      <c r="F1372" s="23">
        <v>389225.60600000003</v>
      </c>
      <c r="G1372" s="22">
        <v>1161</v>
      </c>
      <c r="H1372" s="23">
        <v>420493.93939999997</v>
      </c>
      <c r="I1372" s="116">
        <v>-5.2134382E-2</v>
      </c>
      <c r="J1372" s="116">
        <v>-5.2028219000000001E-2</v>
      </c>
      <c r="K1372" s="116">
        <v>-1.11989E-4</v>
      </c>
      <c r="L1372" s="116">
        <v>8.0334728499999994E-2</v>
      </c>
      <c r="M1372" s="116">
        <v>0.08</v>
      </c>
      <c r="N1372" s="116">
        <v>3.0993379999999998E-4</v>
      </c>
      <c r="O1372" s="24">
        <v>-3.0779140000000002E-3</v>
      </c>
      <c r="P1372" s="24">
        <v>1.8892977999999999E-3</v>
      </c>
      <c r="Q1372" s="24">
        <v>1.847555E-4</v>
      </c>
      <c r="R1372" s="24">
        <v>6.2718099999999998E-5</v>
      </c>
    </row>
    <row r="1373" spans="1:18" x14ac:dyDescent="0.2">
      <c r="A1373" s="13" t="s">
        <v>1287</v>
      </c>
      <c r="B1373" s="11" t="str">
        <f>VLOOKUP(A1373,[2]Feuil1!$A$4:$B$2591,2,FALSE)</f>
        <v>Entorses et luxations du rachis, niveau 1</v>
      </c>
      <c r="C1373" s="22">
        <v>16</v>
      </c>
      <c r="D1373" s="23">
        <v>6112.5016999999998</v>
      </c>
      <c r="E1373" s="22">
        <v>14</v>
      </c>
      <c r="F1373" s="23">
        <v>7012.0523999999996</v>
      </c>
      <c r="G1373" s="22">
        <v>13</v>
      </c>
      <c r="H1373" s="23">
        <v>5553.5609999999997</v>
      </c>
      <c r="I1373" s="116">
        <v>0.14716571780000001</v>
      </c>
      <c r="J1373" s="116">
        <v>-0.125</v>
      </c>
      <c r="K1373" s="116">
        <v>0.31104653459999998</v>
      </c>
      <c r="L1373" s="116">
        <v>-0.20799778999999999</v>
      </c>
      <c r="M1373" s="116">
        <v>-7.1428570999999996E-2</v>
      </c>
      <c r="N1373" s="116">
        <v>-0.147074543</v>
      </c>
      <c r="O1373" s="24">
        <v>3.5789700000000001E-5</v>
      </c>
      <c r="P1373" s="24">
        <v>-8.8125000000000001E-5</v>
      </c>
      <c r="Q1373" s="24">
        <v>2.0687526E-6</v>
      </c>
      <c r="R1373" s="24">
        <v>8.2833271000000004E-7</v>
      </c>
    </row>
    <row r="1374" spans="1:18" x14ac:dyDescent="0.2">
      <c r="A1374" s="13" t="s">
        <v>1288</v>
      </c>
      <c r="B1374" s="11" t="str">
        <f>VLOOKUP(A1374,[2]Feuil1!$A$4:$B$2591,2,FALSE)</f>
        <v>Entorses et luxations du rachis, niveau 2</v>
      </c>
      <c r="C1374" s="22">
        <v>7</v>
      </c>
      <c r="D1374" s="23">
        <v>13069.63</v>
      </c>
      <c r="E1374" s="22">
        <v>6</v>
      </c>
      <c r="F1374" s="23">
        <v>11613.299800000001</v>
      </c>
      <c r="G1374" s="22">
        <v>6</v>
      </c>
      <c r="H1374" s="23">
        <v>11613.299800000001</v>
      </c>
      <c r="I1374" s="116">
        <v>-0.111428571</v>
      </c>
      <c r="J1374" s="116">
        <v>-0.14285714299999999</v>
      </c>
      <c r="K1374" s="116">
        <v>3.6666666700000003E-2</v>
      </c>
      <c r="L1374" s="116">
        <v>-1.56613E-16</v>
      </c>
      <c r="M1374" s="116">
        <v>0</v>
      </c>
      <c r="N1374" s="116">
        <v>-1.11022E-16</v>
      </c>
      <c r="O1374" s="24">
        <v>0</v>
      </c>
      <c r="P1374" s="24">
        <v>-1.0990699999999999E-19</v>
      </c>
      <c r="Q1374" s="24">
        <v>9.5480889000000001E-7</v>
      </c>
      <c r="R1374" s="24">
        <v>1.7321636E-6</v>
      </c>
    </row>
    <row r="1375" spans="1:18" x14ac:dyDescent="0.2">
      <c r="A1375" s="13" t="s">
        <v>1289</v>
      </c>
      <c r="B1375" s="11" t="str">
        <f>VLOOKUP(A1375,[2]Feuil1!$A$4:$B$2591,2,FALSE)</f>
        <v>Entorses et luxations du rachis, niveau 3</v>
      </c>
      <c r="C1375" s="22">
        <v>7</v>
      </c>
      <c r="D1375" s="23">
        <v>18880.0164</v>
      </c>
      <c r="E1375" s="22">
        <v>8</v>
      </c>
      <c r="F1375" s="23">
        <v>21524.276399999999</v>
      </c>
      <c r="G1375" s="22">
        <v>8</v>
      </c>
      <c r="H1375" s="23">
        <v>21841.587599999999</v>
      </c>
      <c r="I1375" s="116">
        <v>0.14005602240000001</v>
      </c>
      <c r="J1375" s="116">
        <v>0.14285714290000001</v>
      </c>
      <c r="K1375" s="116">
        <v>-2.4509800000000002E-3</v>
      </c>
      <c r="L1375" s="116">
        <v>1.47420147E-2</v>
      </c>
      <c r="M1375" s="116">
        <v>0</v>
      </c>
      <c r="N1375" s="116">
        <v>1.47420147E-2</v>
      </c>
      <c r="O1375" s="24">
        <v>0</v>
      </c>
      <c r="P1375" s="24">
        <v>1.91726E-5</v>
      </c>
      <c r="Q1375" s="24">
        <v>1.2730785000000001E-6</v>
      </c>
      <c r="R1375" s="24">
        <v>3.2577478999999999E-6</v>
      </c>
    </row>
    <row r="1376" spans="1:18" x14ac:dyDescent="0.2">
      <c r="A1376" s="13" t="s">
        <v>1290</v>
      </c>
      <c r="B1376" s="11" t="str">
        <f>VLOOKUP(A1376,[2]Feuil1!$A$4:$B$2591,2,FALSE)</f>
        <v>Entorses et luxations du rachis, niveau 4</v>
      </c>
      <c r="C1376" s="22" t="s">
        <v>3213</v>
      </c>
      <c r="D1376" s="23" t="s">
        <v>3213</v>
      </c>
      <c r="E1376" s="22" t="s">
        <v>3213</v>
      </c>
      <c r="F1376" s="23" t="s">
        <v>3213</v>
      </c>
      <c r="G1376" s="22">
        <v>1</v>
      </c>
      <c r="H1376" s="23">
        <v>3711.23</v>
      </c>
      <c r="I1376" s="116" t="s">
        <v>3213</v>
      </c>
      <c r="J1376" s="116" t="s">
        <v>3213</v>
      </c>
      <c r="K1376" s="116" t="s">
        <v>3213</v>
      </c>
      <c r="L1376" s="116" t="s">
        <v>3213</v>
      </c>
      <c r="M1376" s="116" t="s">
        <v>3213</v>
      </c>
      <c r="N1376" s="116" t="s">
        <v>3213</v>
      </c>
      <c r="O1376" s="24" t="s">
        <v>3213</v>
      </c>
      <c r="P1376" s="24" t="s">
        <v>3213</v>
      </c>
      <c r="Q1376" s="24">
        <v>1.5913482000000001E-7</v>
      </c>
      <c r="R1376" s="24">
        <v>5.5354271E-7</v>
      </c>
    </row>
    <row r="1377" spans="1:18" ht="22.5" x14ac:dyDescent="0.2">
      <c r="A1377" s="13" t="s">
        <v>1291</v>
      </c>
      <c r="B1377" s="11" t="str">
        <f>VLOOKUP(A1377,[2]Feuil1!$A$4:$B$2591,2,FALSE)</f>
        <v>Entorses et luxations du rachis, très courte durée</v>
      </c>
      <c r="C1377" s="22">
        <v>127</v>
      </c>
      <c r="D1377" s="23">
        <v>25476.3102</v>
      </c>
      <c r="E1377" s="22">
        <v>129</v>
      </c>
      <c r="F1377" s="23">
        <v>26024.059799999999</v>
      </c>
      <c r="G1377" s="22">
        <v>113</v>
      </c>
      <c r="H1377" s="23">
        <v>22820.915400000002</v>
      </c>
      <c r="I1377" s="116">
        <v>2.1500350500000001E-2</v>
      </c>
      <c r="J1377" s="116">
        <v>1.5748031499999999E-2</v>
      </c>
      <c r="K1377" s="116">
        <v>5.6631358E-3</v>
      </c>
      <c r="L1377" s="116">
        <v>-0.12308396200000001</v>
      </c>
      <c r="M1377" s="116">
        <v>-0.124031008</v>
      </c>
      <c r="N1377" s="116">
        <v>1.0811402E-3</v>
      </c>
      <c r="O1377" s="24">
        <v>5.7263520000000001E-4</v>
      </c>
      <c r="P1377" s="24">
        <v>-1.9354100000000001E-4</v>
      </c>
      <c r="Q1377" s="24">
        <v>1.7982199999999999E-5</v>
      </c>
      <c r="R1377" s="24">
        <v>3.403818E-6</v>
      </c>
    </row>
    <row r="1378" spans="1:18" ht="22.5" x14ac:dyDescent="0.2">
      <c r="A1378" s="13" t="s">
        <v>1292</v>
      </c>
      <c r="B1378" s="11" t="str">
        <f>VLOOKUP(A1378,[2]Feuil1!$A$4:$B$2591,2,FALSE)</f>
        <v>Greffes de peau et/ou parages de plaie pour ulcère cutané ou cellulite, niveau 1</v>
      </c>
      <c r="C1378" s="22">
        <v>356</v>
      </c>
      <c r="D1378" s="23">
        <v>424556.53749999998</v>
      </c>
      <c r="E1378" s="22">
        <v>354</v>
      </c>
      <c r="F1378" s="23">
        <v>421962.0575</v>
      </c>
      <c r="G1378" s="22">
        <v>358</v>
      </c>
      <c r="H1378" s="23">
        <v>426935.09749999997</v>
      </c>
      <c r="I1378" s="116">
        <v>-6.1110349999999999E-3</v>
      </c>
      <c r="J1378" s="116">
        <v>-5.617978E-3</v>
      </c>
      <c r="K1378" s="116">
        <v>-4.9584300000000004E-4</v>
      </c>
      <c r="L1378" s="116">
        <v>1.17855146E-2</v>
      </c>
      <c r="M1378" s="116">
        <v>1.1299435E-2</v>
      </c>
      <c r="N1378" s="116">
        <v>4.8064849999999998E-4</v>
      </c>
      <c r="O1378" s="24">
        <v>-1.4315899999999999E-4</v>
      </c>
      <c r="P1378" s="24">
        <v>3.0048139999999999E-4</v>
      </c>
      <c r="Q1378" s="24">
        <v>5.6970299999999999E-5</v>
      </c>
      <c r="R1378" s="24">
        <v>6.3678799999999998E-5</v>
      </c>
    </row>
    <row r="1379" spans="1:18" ht="22.5" x14ac:dyDescent="0.2">
      <c r="A1379" s="13" t="s">
        <v>1293</v>
      </c>
      <c r="B1379" s="11" t="str">
        <f>VLOOKUP(A1379,[2]Feuil1!$A$4:$B$2591,2,FALSE)</f>
        <v>Greffes de peau et/ou parages de plaie pour ulcère cutané ou cellulite, niveau 2</v>
      </c>
      <c r="C1379" s="22">
        <v>141</v>
      </c>
      <c r="D1379" s="23">
        <v>318867.97499999998</v>
      </c>
      <c r="E1379" s="22">
        <v>153</v>
      </c>
      <c r="F1379" s="23">
        <v>352222.81959999999</v>
      </c>
      <c r="G1379" s="22">
        <v>133</v>
      </c>
      <c r="H1379" s="23">
        <v>303932.55</v>
      </c>
      <c r="I1379" s="116">
        <v>0.104603934</v>
      </c>
      <c r="J1379" s="116">
        <v>8.5106382999999994E-2</v>
      </c>
      <c r="K1379" s="116">
        <v>1.7968331300000001E-2</v>
      </c>
      <c r="L1379" s="116">
        <v>-0.137101479</v>
      </c>
      <c r="M1379" s="116">
        <v>-0.130718954</v>
      </c>
      <c r="N1379" s="116">
        <v>-7.3423029999999997E-3</v>
      </c>
      <c r="O1379" s="24">
        <v>7.1579399999999996E-4</v>
      </c>
      <c r="P1379" s="24">
        <v>-2.917799E-3</v>
      </c>
      <c r="Q1379" s="24">
        <v>2.1164900000000001E-5</v>
      </c>
      <c r="R1379" s="24">
        <v>4.53326E-5</v>
      </c>
    </row>
    <row r="1380" spans="1:18" ht="22.5" x14ac:dyDescent="0.2">
      <c r="A1380" s="13" t="s">
        <v>1294</v>
      </c>
      <c r="B1380" s="11" t="str">
        <f>VLOOKUP(A1380,[2]Feuil1!$A$4:$B$2591,2,FALSE)</f>
        <v>Greffes de peau et/ou parages de plaie pour ulcère cutané ou cellulite, niveau 3</v>
      </c>
      <c r="C1380" s="22">
        <v>78</v>
      </c>
      <c r="D1380" s="23">
        <v>220100.60310000001</v>
      </c>
      <c r="E1380" s="22">
        <v>64</v>
      </c>
      <c r="F1380" s="23">
        <v>179718.54990000001</v>
      </c>
      <c r="G1380" s="22">
        <v>64</v>
      </c>
      <c r="H1380" s="23">
        <v>185567.33660000001</v>
      </c>
      <c r="I1380" s="116">
        <v>-0.183470888</v>
      </c>
      <c r="J1380" s="116">
        <v>-0.179487179</v>
      </c>
      <c r="K1380" s="116">
        <v>-4.8551449999999999E-3</v>
      </c>
      <c r="L1380" s="116">
        <v>3.2544145900000002E-2</v>
      </c>
      <c r="M1380" s="116">
        <v>0</v>
      </c>
      <c r="N1380" s="116">
        <v>3.2544145900000002E-2</v>
      </c>
      <c r="O1380" s="24">
        <v>0</v>
      </c>
      <c r="P1380" s="24">
        <v>3.5339589999999998E-4</v>
      </c>
      <c r="Q1380" s="24">
        <v>1.0184600000000001E-5</v>
      </c>
      <c r="R1380" s="24">
        <v>2.7678000000000002E-5</v>
      </c>
    </row>
    <row r="1381" spans="1:18" ht="22.5" x14ac:dyDescent="0.2">
      <c r="A1381" s="13" t="s">
        <v>1295</v>
      </c>
      <c r="B1381" s="11" t="str">
        <f>VLOOKUP(A1381,[2]Feuil1!$A$4:$B$2591,2,FALSE)</f>
        <v>Greffes de peau et/ou parages de plaie pour ulcère cutané ou cellulite, niveau 4</v>
      </c>
      <c r="C1381" s="22">
        <v>39</v>
      </c>
      <c r="D1381" s="23">
        <v>148458.79829999999</v>
      </c>
      <c r="E1381" s="22">
        <v>47</v>
      </c>
      <c r="F1381" s="23">
        <v>175055.43359999999</v>
      </c>
      <c r="G1381" s="22">
        <v>44</v>
      </c>
      <c r="H1381" s="23">
        <v>166574.40779999999</v>
      </c>
      <c r="I1381" s="116">
        <v>0.1791516273</v>
      </c>
      <c r="J1381" s="116">
        <v>0.20512820509999999</v>
      </c>
      <c r="K1381" s="116">
        <v>-2.1555033000000001E-2</v>
      </c>
      <c r="L1381" s="116">
        <v>-4.8447657999999998E-2</v>
      </c>
      <c r="M1381" s="116">
        <v>-6.3829786999999999E-2</v>
      </c>
      <c r="N1381" s="116">
        <v>1.6430910600000001E-2</v>
      </c>
      <c r="O1381" s="24">
        <v>1.073691E-4</v>
      </c>
      <c r="P1381" s="24">
        <v>-5.1244099999999998E-4</v>
      </c>
      <c r="Q1381" s="24">
        <v>7.0019318999999999E-6</v>
      </c>
      <c r="R1381" s="24">
        <v>2.48451E-5</v>
      </c>
    </row>
    <row r="1382" spans="1:18" ht="33.75" x14ac:dyDescent="0.2">
      <c r="A1382" s="13" t="s">
        <v>1296</v>
      </c>
      <c r="B1382" s="11" t="str">
        <f>VLOOKUP(A1382,[2]Feuil1!$A$4:$B$2591,2,FALSE)</f>
        <v>Greffes de peau et/ou parages de plaie pour ulcère cutané ou cellulite, en ambulatoire</v>
      </c>
      <c r="C1382" s="22">
        <v>501</v>
      </c>
      <c r="D1382" s="23">
        <v>202253.10389999999</v>
      </c>
      <c r="E1382" s="22">
        <v>561</v>
      </c>
      <c r="F1382" s="23">
        <v>227131.4682</v>
      </c>
      <c r="G1382" s="22">
        <v>568</v>
      </c>
      <c r="H1382" s="23">
        <v>230264.9289</v>
      </c>
      <c r="I1382" s="116">
        <v>0.1230060939</v>
      </c>
      <c r="J1382" s="116">
        <v>0.119760479</v>
      </c>
      <c r="K1382" s="116">
        <v>2.8984903000000002E-3</v>
      </c>
      <c r="L1382" s="116">
        <v>1.3795801700000001E-2</v>
      </c>
      <c r="M1382" s="116">
        <v>1.2477718400000001E-2</v>
      </c>
      <c r="N1382" s="116">
        <v>1.3018394000000001E-3</v>
      </c>
      <c r="O1382" s="24">
        <v>-2.5052800000000002E-4</v>
      </c>
      <c r="P1382" s="24">
        <v>1.8933019999999999E-4</v>
      </c>
      <c r="Q1382" s="24">
        <v>9.0388600000000004E-5</v>
      </c>
      <c r="R1382" s="24">
        <v>3.4344799999999997E-5</v>
      </c>
    </row>
    <row r="1383" spans="1:18" ht="33.75" x14ac:dyDescent="0.2">
      <c r="A1383" s="13" t="s">
        <v>1297</v>
      </c>
      <c r="B1383" s="11" t="str">
        <f>VLOOKUP(A1383,[2]Feuil1!$A$4:$B$2591,2,FALSE)</f>
        <v>Greffes de peau et/ou parages de plaie à l'exception des ulcères cutanés et cellulites, niveau 1</v>
      </c>
      <c r="C1383" s="22">
        <v>13576</v>
      </c>
      <c r="D1383" s="23">
        <v>13639331.395</v>
      </c>
      <c r="E1383" s="22">
        <v>13277</v>
      </c>
      <c r="F1383" s="23">
        <v>13259923.049000001</v>
      </c>
      <c r="G1383" s="22">
        <v>12759</v>
      </c>
      <c r="H1383" s="23">
        <v>12743086.505999999</v>
      </c>
      <c r="I1383" s="116">
        <v>-2.7817225000000001E-2</v>
      </c>
      <c r="J1383" s="116">
        <v>-2.2024160000000001E-2</v>
      </c>
      <c r="K1383" s="116">
        <v>-5.9235249999999998E-3</v>
      </c>
      <c r="L1383" s="116">
        <v>-3.8977340999999999E-2</v>
      </c>
      <c r="M1383" s="116">
        <v>-3.9014838000000003E-2</v>
      </c>
      <c r="N1383" s="116">
        <v>3.90189E-5</v>
      </c>
      <c r="O1383" s="24">
        <v>1.8539064500000001E-2</v>
      </c>
      <c r="P1383" s="24">
        <v>-3.1228341E-2</v>
      </c>
      <c r="Q1383" s="24">
        <v>2.0304010999999999E-3</v>
      </c>
      <c r="R1383" s="24">
        <v>1.9006750999999999E-3</v>
      </c>
    </row>
    <row r="1384" spans="1:18" ht="33.75" x14ac:dyDescent="0.2">
      <c r="A1384" s="13" t="s">
        <v>1298</v>
      </c>
      <c r="B1384" s="11" t="str">
        <f>VLOOKUP(A1384,[2]Feuil1!$A$4:$B$2591,2,FALSE)</f>
        <v>Greffes de peau et/ou parages de plaie à l'exception des ulcères cutanés et cellulites, niveau 2</v>
      </c>
      <c r="C1384" s="22">
        <v>605</v>
      </c>
      <c r="D1384" s="23">
        <v>1252778.9757000001</v>
      </c>
      <c r="E1384" s="22">
        <v>528</v>
      </c>
      <c r="F1384" s="23">
        <v>1092741.9972000001</v>
      </c>
      <c r="G1384" s="22">
        <v>551</v>
      </c>
      <c r="H1384" s="23">
        <v>1135873.7355</v>
      </c>
      <c r="I1384" s="116">
        <v>-0.127745581</v>
      </c>
      <c r="J1384" s="116">
        <v>-0.127272727</v>
      </c>
      <c r="K1384" s="116">
        <v>-5.4181200000000002E-4</v>
      </c>
      <c r="L1384" s="116">
        <v>3.9471108800000002E-2</v>
      </c>
      <c r="M1384" s="116">
        <v>4.3560606100000003E-2</v>
      </c>
      <c r="N1384" s="116">
        <v>-3.9187919999999999E-3</v>
      </c>
      <c r="O1384" s="24">
        <v>-8.2316300000000002E-4</v>
      </c>
      <c r="P1384" s="24">
        <v>2.6061094999999999E-3</v>
      </c>
      <c r="Q1384" s="24">
        <v>8.7683300000000001E-5</v>
      </c>
      <c r="R1384" s="24">
        <v>1.6941950000000001E-4</v>
      </c>
    </row>
    <row r="1385" spans="1:18" ht="33.75" x14ac:dyDescent="0.2">
      <c r="A1385" s="13" t="s">
        <v>1299</v>
      </c>
      <c r="B1385" s="11" t="str">
        <f>VLOOKUP(A1385,[2]Feuil1!$A$4:$B$2591,2,FALSE)</f>
        <v>Greffes de peau et/ou parages de plaie à l'exception des ulcères cutanés et cellulites, niveau 3</v>
      </c>
      <c r="C1385" s="22">
        <v>160</v>
      </c>
      <c r="D1385" s="23">
        <v>476590.03139999998</v>
      </c>
      <c r="E1385" s="22">
        <v>133</v>
      </c>
      <c r="F1385" s="23">
        <v>366253.62890000001</v>
      </c>
      <c r="G1385" s="22">
        <v>120</v>
      </c>
      <c r="H1385" s="23">
        <v>356489.26400000002</v>
      </c>
      <c r="I1385" s="116">
        <v>-0.23151219100000001</v>
      </c>
      <c r="J1385" s="116">
        <v>-0.16875000000000001</v>
      </c>
      <c r="K1385" s="116">
        <v>-7.5503388000000005E-2</v>
      </c>
      <c r="L1385" s="116">
        <v>-2.6660118E-2</v>
      </c>
      <c r="M1385" s="116">
        <v>-9.7744361000000002E-2</v>
      </c>
      <c r="N1385" s="116">
        <v>7.8785036099999997E-2</v>
      </c>
      <c r="O1385" s="24">
        <v>4.6526610000000002E-4</v>
      </c>
      <c r="P1385" s="24">
        <v>-5.8998299999999998E-4</v>
      </c>
      <c r="Q1385" s="24">
        <v>1.9096199999999999E-5</v>
      </c>
      <c r="R1385" s="24">
        <v>5.3171599999999998E-5</v>
      </c>
    </row>
    <row r="1386" spans="1:18" ht="33.75" x14ac:dyDescent="0.2">
      <c r="A1386" s="13" t="s">
        <v>1300</v>
      </c>
      <c r="B1386" s="11" t="str">
        <f>VLOOKUP(A1386,[2]Feuil1!$A$4:$B$2591,2,FALSE)</f>
        <v>Greffes de peau et/ou parages de plaie à l'exception des ulcères cutanés et cellulites, niveau 4</v>
      </c>
      <c r="C1386" s="22">
        <v>27</v>
      </c>
      <c r="D1386" s="23">
        <v>98446.034499999994</v>
      </c>
      <c r="E1386" s="22">
        <v>40</v>
      </c>
      <c r="F1386" s="23">
        <v>140617.29300000001</v>
      </c>
      <c r="G1386" s="22">
        <v>27</v>
      </c>
      <c r="H1386" s="23">
        <v>96008.389500000005</v>
      </c>
      <c r="I1386" s="116">
        <v>0.42836929610000002</v>
      </c>
      <c r="J1386" s="116">
        <v>0.48148148149999997</v>
      </c>
      <c r="K1386" s="116">
        <v>-3.5850725E-2</v>
      </c>
      <c r="L1386" s="116">
        <v>-0.31723625599999999</v>
      </c>
      <c r="M1386" s="116">
        <v>-0.32500000000000001</v>
      </c>
      <c r="N1386" s="116">
        <v>1.1501843600000001E-2</v>
      </c>
      <c r="O1386" s="24">
        <v>4.6526610000000002E-4</v>
      </c>
      <c r="P1386" s="24">
        <v>-2.6953630000000001E-3</v>
      </c>
      <c r="Q1386" s="24">
        <v>4.2966399999999999E-6</v>
      </c>
      <c r="R1386" s="24">
        <v>1.432E-5</v>
      </c>
    </row>
    <row r="1387" spans="1:18" ht="33.75" x14ac:dyDescent="0.2">
      <c r="A1387" s="13" t="s">
        <v>1301</v>
      </c>
      <c r="B1387" s="11" t="str">
        <f>VLOOKUP(A1387,[2]Feuil1!$A$4:$B$2591,2,FALSE)</f>
        <v>Greffes de peau et/ou parages de plaie à l'exception des ulcères cutanés et cellulites, en ambulatoire</v>
      </c>
      <c r="C1387" s="22">
        <v>45999</v>
      </c>
      <c r="D1387" s="23">
        <v>24857487.421</v>
      </c>
      <c r="E1387" s="22">
        <v>47759</v>
      </c>
      <c r="F1387" s="23">
        <v>25825198.346000001</v>
      </c>
      <c r="G1387" s="22">
        <v>51946</v>
      </c>
      <c r="H1387" s="23">
        <v>28066018.783</v>
      </c>
      <c r="I1387" s="116">
        <v>3.89303597E-2</v>
      </c>
      <c r="J1387" s="116">
        <v>3.8261701299999999E-2</v>
      </c>
      <c r="K1387" s="116">
        <v>6.4401710000000002E-4</v>
      </c>
      <c r="L1387" s="116">
        <v>8.676876E-2</v>
      </c>
      <c r="M1387" s="116">
        <v>8.7669339799999996E-2</v>
      </c>
      <c r="N1387" s="116">
        <v>-8.2799000000000002E-4</v>
      </c>
      <c r="O1387" s="24">
        <v>-0.14985147300000001</v>
      </c>
      <c r="P1387" s="24">
        <v>0.13539503929999999</v>
      </c>
      <c r="Q1387" s="24">
        <v>8.2664170999999995E-3</v>
      </c>
      <c r="R1387" s="24">
        <v>4.1861431999999999E-3</v>
      </c>
    </row>
    <row r="1388" spans="1:18" ht="22.5" x14ac:dyDescent="0.2">
      <c r="A1388" s="13" t="s">
        <v>1302</v>
      </c>
      <c r="B1388" s="11" t="str">
        <f>VLOOKUP(A1388,[2]Feuil1!$A$4:$B$2591,2,FALSE)</f>
        <v>Mastectomies totales pour tumeur maligne, niveau 1</v>
      </c>
      <c r="C1388" s="22">
        <v>5696</v>
      </c>
      <c r="D1388" s="23">
        <v>10830912.713</v>
      </c>
      <c r="E1388" s="22">
        <v>5613</v>
      </c>
      <c r="F1388" s="23">
        <v>10650601.290999999</v>
      </c>
      <c r="G1388" s="22">
        <v>5391</v>
      </c>
      <c r="H1388" s="23">
        <v>10170517.791999999</v>
      </c>
      <c r="I1388" s="116">
        <v>-1.6647851000000002E-2</v>
      </c>
      <c r="J1388" s="116">
        <v>-1.4571628999999999E-2</v>
      </c>
      <c r="K1388" s="116">
        <v>-2.1069230000000001E-3</v>
      </c>
      <c r="L1388" s="116">
        <v>-4.5075718000000001E-2</v>
      </c>
      <c r="M1388" s="116">
        <v>-3.9551042000000002E-2</v>
      </c>
      <c r="N1388" s="116">
        <v>-5.75218E-3</v>
      </c>
      <c r="O1388" s="24">
        <v>7.9453132999999995E-3</v>
      </c>
      <c r="P1388" s="24">
        <v>-2.9007644999999999E-2</v>
      </c>
      <c r="Q1388" s="24">
        <v>8.5789579999999996E-4</v>
      </c>
      <c r="R1388" s="24">
        <v>1.5169676999999999E-3</v>
      </c>
    </row>
    <row r="1389" spans="1:18" ht="22.5" x14ac:dyDescent="0.2">
      <c r="A1389" s="13" t="s">
        <v>1303</v>
      </c>
      <c r="B1389" s="11" t="str">
        <f>VLOOKUP(A1389,[2]Feuil1!$A$4:$B$2591,2,FALSE)</f>
        <v>Mastectomies totales pour tumeur maligne, niveau 2</v>
      </c>
      <c r="C1389" s="22">
        <v>1938</v>
      </c>
      <c r="D1389" s="23">
        <v>4560386.5109999999</v>
      </c>
      <c r="E1389" s="22">
        <v>2064</v>
      </c>
      <c r="F1389" s="23">
        <v>4856867.7094999999</v>
      </c>
      <c r="G1389" s="22">
        <v>1995</v>
      </c>
      <c r="H1389" s="23">
        <v>4695351.6094000004</v>
      </c>
      <c r="I1389" s="116">
        <v>6.50122962E-2</v>
      </c>
      <c r="J1389" s="116">
        <v>6.5015479900000006E-2</v>
      </c>
      <c r="K1389" s="116">
        <v>-2.9893529999999999E-6</v>
      </c>
      <c r="L1389" s="116">
        <v>-3.3255198999999999E-2</v>
      </c>
      <c r="M1389" s="116">
        <v>-3.3430232999999997E-2</v>
      </c>
      <c r="N1389" s="116">
        <v>1.810878E-4</v>
      </c>
      <c r="O1389" s="24">
        <v>2.4694893000000002E-3</v>
      </c>
      <c r="P1389" s="24">
        <v>-9.759139E-3</v>
      </c>
      <c r="Q1389" s="24">
        <v>3.1747399999999999E-4</v>
      </c>
      <c r="R1389" s="24">
        <v>7.0032779999999999E-4</v>
      </c>
    </row>
    <row r="1390" spans="1:18" ht="22.5" x14ac:dyDescent="0.2">
      <c r="A1390" s="13" t="s">
        <v>1304</v>
      </c>
      <c r="B1390" s="11" t="str">
        <f>VLOOKUP(A1390,[2]Feuil1!$A$4:$B$2591,2,FALSE)</f>
        <v>Mastectomies totales pour tumeur maligne, niveau 3</v>
      </c>
      <c r="C1390" s="22">
        <v>154</v>
      </c>
      <c r="D1390" s="23">
        <v>482639.63309999998</v>
      </c>
      <c r="E1390" s="22">
        <v>186</v>
      </c>
      <c r="F1390" s="23">
        <v>573632.56039999996</v>
      </c>
      <c r="G1390" s="22">
        <v>177</v>
      </c>
      <c r="H1390" s="23">
        <v>538966.32700000005</v>
      </c>
      <c r="I1390" s="116">
        <v>0.18853181769999999</v>
      </c>
      <c r="J1390" s="116">
        <v>0.20779220779999999</v>
      </c>
      <c r="K1390" s="116">
        <v>-1.5946775E-2</v>
      </c>
      <c r="L1390" s="116">
        <v>-6.0432819999999998E-2</v>
      </c>
      <c r="M1390" s="116">
        <v>-4.8387096999999997E-2</v>
      </c>
      <c r="N1390" s="116">
        <v>-1.2658218000000001E-2</v>
      </c>
      <c r="O1390" s="24">
        <v>3.2210730000000002E-4</v>
      </c>
      <c r="P1390" s="24">
        <v>-2.0946060000000002E-3</v>
      </c>
      <c r="Q1390" s="24">
        <v>2.81669E-5</v>
      </c>
      <c r="R1390" s="24">
        <v>8.0388699999999998E-5</v>
      </c>
    </row>
    <row r="1391" spans="1:18" ht="22.5" x14ac:dyDescent="0.2">
      <c r="A1391" s="13" t="s">
        <v>1305</v>
      </c>
      <c r="B1391" s="11" t="str">
        <f>VLOOKUP(A1391,[2]Feuil1!$A$4:$B$2591,2,FALSE)</f>
        <v>Mastectomies totales pour tumeur maligne, niveau 4</v>
      </c>
      <c r="C1391" s="22">
        <v>28</v>
      </c>
      <c r="D1391" s="23">
        <v>115681.4298</v>
      </c>
      <c r="E1391" s="22">
        <v>22</v>
      </c>
      <c r="F1391" s="23">
        <v>91768.2696</v>
      </c>
      <c r="G1391" s="22">
        <v>18</v>
      </c>
      <c r="H1391" s="23">
        <v>77161.415399999998</v>
      </c>
      <c r="I1391" s="116">
        <v>-0.20671563500000001</v>
      </c>
      <c r="J1391" s="116">
        <v>-0.21428571399999999</v>
      </c>
      <c r="K1391" s="116">
        <v>9.6346465999999995E-3</v>
      </c>
      <c r="L1391" s="116">
        <v>-0.15917107599999999</v>
      </c>
      <c r="M1391" s="116">
        <v>-0.18181818199999999</v>
      </c>
      <c r="N1391" s="116">
        <v>2.7679796199999999E-2</v>
      </c>
      <c r="O1391" s="24">
        <v>1.431588E-4</v>
      </c>
      <c r="P1391" s="24">
        <v>-8.8257699999999995E-4</v>
      </c>
      <c r="Q1391" s="24">
        <v>2.8644266999999999E-6</v>
      </c>
      <c r="R1391" s="24">
        <v>1.1508899999999999E-5</v>
      </c>
    </row>
    <row r="1392" spans="1:18" ht="22.5" x14ac:dyDescent="0.2">
      <c r="A1392" s="13" t="s">
        <v>1306</v>
      </c>
      <c r="B1392" s="11" t="str">
        <f>VLOOKUP(A1392,[2]Feuil1!$A$4:$B$2591,2,FALSE)</f>
        <v>Mastectomies subtotales pour tumeur maligne, niveau 1</v>
      </c>
      <c r="C1392" s="22">
        <v>19314</v>
      </c>
      <c r="D1392" s="23">
        <v>24865971.631999999</v>
      </c>
      <c r="E1392" s="22">
        <v>18969</v>
      </c>
      <c r="F1392" s="23">
        <v>24352465.771000002</v>
      </c>
      <c r="G1392" s="22">
        <v>18000</v>
      </c>
      <c r="H1392" s="23">
        <v>22880875.328000002</v>
      </c>
      <c r="I1392" s="116">
        <v>-2.0650946999999999E-2</v>
      </c>
      <c r="J1392" s="116">
        <v>-1.7862690000000001E-2</v>
      </c>
      <c r="K1392" s="116">
        <v>-2.8389679999999999E-3</v>
      </c>
      <c r="L1392" s="116">
        <v>-6.0428807000000001E-2</v>
      </c>
      <c r="M1392" s="116">
        <v>-5.1083347000000001E-2</v>
      </c>
      <c r="N1392" s="116">
        <v>-9.8485570000000008E-3</v>
      </c>
      <c r="O1392" s="24">
        <v>3.4680218999999998E-2</v>
      </c>
      <c r="P1392" s="24">
        <v>-8.8916561000000005E-2</v>
      </c>
      <c r="Q1392" s="24">
        <v>2.8644267E-3</v>
      </c>
      <c r="R1392" s="24">
        <v>3.4127611999999999E-3</v>
      </c>
    </row>
    <row r="1393" spans="1:18" ht="22.5" x14ac:dyDescent="0.2">
      <c r="A1393" s="13" t="s">
        <v>1307</v>
      </c>
      <c r="B1393" s="11" t="str">
        <f>VLOOKUP(A1393,[2]Feuil1!$A$4:$B$2591,2,FALSE)</f>
        <v>Mastectomies subtotales pour tumeur maligne, niveau 2</v>
      </c>
      <c r="C1393" s="22">
        <v>1954</v>
      </c>
      <c r="D1393" s="23">
        <v>3681233.8097000001</v>
      </c>
      <c r="E1393" s="22">
        <v>1947</v>
      </c>
      <c r="F1393" s="23">
        <v>3668131.6730999998</v>
      </c>
      <c r="G1393" s="22">
        <v>1868</v>
      </c>
      <c r="H1393" s="23">
        <v>3511823.9800999998</v>
      </c>
      <c r="I1393" s="116">
        <v>-3.55917E-3</v>
      </c>
      <c r="J1393" s="116">
        <v>-3.5823949999999999E-3</v>
      </c>
      <c r="K1393" s="116">
        <v>2.3308699999999999E-5</v>
      </c>
      <c r="L1393" s="116">
        <v>-4.2612345000000003E-2</v>
      </c>
      <c r="M1393" s="116">
        <v>-4.0575244000000003E-2</v>
      </c>
      <c r="N1393" s="116">
        <v>-2.1232529999999999E-3</v>
      </c>
      <c r="O1393" s="24">
        <v>2.8273863E-3</v>
      </c>
      <c r="P1393" s="24">
        <v>-9.4444360000000005E-3</v>
      </c>
      <c r="Q1393" s="24">
        <v>2.9726379999999998E-4</v>
      </c>
      <c r="R1393" s="24">
        <v>5.2380060000000003E-4</v>
      </c>
    </row>
    <row r="1394" spans="1:18" ht="22.5" x14ac:dyDescent="0.2">
      <c r="A1394" s="13" t="s">
        <v>1308</v>
      </c>
      <c r="B1394" s="11" t="str">
        <f>VLOOKUP(A1394,[2]Feuil1!$A$4:$B$2591,2,FALSE)</f>
        <v>Mastectomies subtotales pour tumeur maligne, niveau 3</v>
      </c>
      <c r="C1394" s="22">
        <v>295</v>
      </c>
      <c r="D1394" s="23">
        <v>722147.65130000003</v>
      </c>
      <c r="E1394" s="22">
        <v>270</v>
      </c>
      <c r="F1394" s="23">
        <v>662996.30220000003</v>
      </c>
      <c r="G1394" s="22">
        <v>236</v>
      </c>
      <c r="H1394" s="23">
        <v>572403.64930000005</v>
      </c>
      <c r="I1394" s="116">
        <v>-8.1910325000000006E-2</v>
      </c>
      <c r="J1394" s="116">
        <v>-8.4745763000000002E-2</v>
      </c>
      <c r="K1394" s="116">
        <v>3.0979777999999999E-3</v>
      </c>
      <c r="L1394" s="116">
        <v>-0.13664126400000001</v>
      </c>
      <c r="M1394" s="116">
        <v>-0.12592592599999999</v>
      </c>
      <c r="N1394" s="116">
        <v>-1.2259073000000001E-2</v>
      </c>
      <c r="O1394" s="24">
        <v>1.2168497999999999E-3</v>
      </c>
      <c r="P1394" s="24">
        <v>-5.4737969999999999E-3</v>
      </c>
      <c r="Q1394" s="24">
        <v>3.7555799999999997E-5</v>
      </c>
      <c r="R1394" s="24">
        <v>8.5376000000000004E-5</v>
      </c>
    </row>
    <row r="1395" spans="1:18" ht="22.5" x14ac:dyDescent="0.2">
      <c r="A1395" s="13" t="s">
        <v>1309</v>
      </c>
      <c r="B1395" s="11" t="str">
        <f>VLOOKUP(A1395,[2]Feuil1!$A$4:$B$2591,2,FALSE)</f>
        <v>Mastectomies subtotales pour tumeur maligne, niveau 4</v>
      </c>
      <c r="C1395" s="22">
        <v>35</v>
      </c>
      <c r="D1395" s="23">
        <v>111877.8052</v>
      </c>
      <c r="E1395" s="22">
        <v>23</v>
      </c>
      <c r="F1395" s="23">
        <v>72802.373800000001</v>
      </c>
      <c r="G1395" s="22">
        <v>31</v>
      </c>
      <c r="H1395" s="23">
        <v>98412.1976</v>
      </c>
      <c r="I1395" s="116">
        <v>-0.349268841</v>
      </c>
      <c r="J1395" s="116">
        <v>-0.34285714299999998</v>
      </c>
      <c r="K1395" s="116">
        <v>-9.7569330000000006E-3</v>
      </c>
      <c r="L1395" s="116">
        <v>0.35177182369999999</v>
      </c>
      <c r="M1395" s="116">
        <v>0.34782608700000001</v>
      </c>
      <c r="N1395" s="116">
        <v>2.9274820999999999E-3</v>
      </c>
      <c r="O1395" s="24">
        <v>-2.8631799999999998E-4</v>
      </c>
      <c r="P1395" s="24">
        <v>1.5473989E-3</v>
      </c>
      <c r="Q1395" s="24">
        <v>4.9331793000000003E-6</v>
      </c>
      <c r="R1395" s="24">
        <v>1.46785E-5</v>
      </c>
    </row>
    <row r="1396" spans="1:18" ht="22.5" x14ac:dyDescent="0.2">
      <c r="A1396" s="13" t="s">
        <v>1310</v>
      </c>
      <c r="B1396" s="11" t="str">
        <f>VLOOKUP(A1396,[2]Feuil1!$A$4:$B$2591,2,FALSE)</f>
        <v>Mastectomies subtotales pour tumeur maligne, en ambulatoire</v>
      </c>
      <c r="C1396" s="22">
        <v>1650</v>
      </c>
      <c r="D1396" s="23">
        <v>1034000.121</v>
      </c>
      <c r="E1396" s="22">
        <v>1918</v>
      </c>
      <c r="F1396" s="23">
        <v>1203335.3484</v>
      </c>
      <c r="G1396" s="22">
        <v>2214</v>
      </c>
      <c r="H1396" s="23">
        <v>1391876.2008</v>
      </c>
      <c r="I1396" s="116">
        <v>0.16376712530000001</v>
      </c>
      <c r="J1396" s="116">
        <v>0.1624242424</v>
      </c>
      <c r="K1396" s="116">
        <v>1.1552433999999999E-3</v>
      </c>
      <c r="L1396" s="116">
        <v>0.1566818864</v>
      </c>
      <c r="M1396" s="116">
        <v>0.1543274244</v>
      </c>
      <c r="N1396" s="116">
        <v>2.039683E-3</v>
      </c>
      <c r="O1396" s="24">
        <v>-1.0593751E-2</v>
      </c>
      <c r="P1396" s="24">
        <v>1.13920311E-2</v>
      </c>
      <c r="Q1396" s="24">
        <v>3.523245E-4</v>
      </c>
      <c r="R1396" s="24">
        <v>2.076031E-4</v>
      </c>
    </row>
    <row r="1397" spans="1:18" ht="45" x14ac:dyDescent="0.2">
      <c r="A1397" s="13" t="s">
        <v>1311</v>
      </c>
      <c r="B1397" s="11" t="str">
        <f>VLOOKUP(A1397,[2]Feuil1!$A$4:$B$2591,2,FALSE)</f>
        <v>Interventions sur le sein pour des affections non malignes autres que les actes de biopsie et d'excision locale, niveau 1</v>
      </c>
      <c r="C1397" s="22">
        <v>19099</v>
      </c>
      <c r="D1397" s="23">
        <v>22974519.307</v>
      </c>
      <c r="E1397" s="22">
        <v>20482</v>
      </c>
      <c r="F1397" s="23">
        <v>24629366.853999998</v>
      </c>
      <c r="G1397" s="22">
        <v>16710</v>
      </c>
      <c r="H1397" s="23">
        <v>20104246.835000001</v>
      </c>
      <c r="I1397" s="116">
        <v>7.2029691899999998E-2</v>
      </c>
      <c r="J1397" s="116">
        <v>7.2412168200000002E-2</v>
      </c>
      <c r="K1397" s="116">
        <v>-3.5665000000000002E-4</v>
      </c>
      <c r="L1397" s="116">
        <v>-0.183728638</v>
      </c>
      <c r="M1397" s="116">
        <v>-0.18416170300000001</v>
      </c>
      <c r="N1397" s="116">
        <v>5.3082249999999997E-4</v>
      </c>
      <c r="O1397" s="24">
        <v>0.13499874740000001</v>
      </c>
      <c r="P1397" s="24">
        <v>-0.27341717900000001</v>
      </c>
      <c r="Q1397" s="24">
        <v>2.6591428E-3</v>
      </c>
      <c r="R1397" s="24">
        <v>2.9986175E-3</v>
      </c>
    </row>
    <row r="1398" spans="1:18" ht="45" x14ac:dyDescent="0.2">
      <c r="A1398" s="13" t="s">
        <v>1312</v>
      </c>
      <c r="B1398" s="11" t="str">
        <f>VLOOKUP(A1398,[2]Feuil1!$A$4:$B$2591,2,FALSE)</f>
        <v>Interventions sur le sein pour des affections non malignes autres que les actes de biopsie et d'excision locale, niveau 2</v>
      </c>
      <c r="C1398" s="22">
        <v>824</v>
      </c>
      <c r="D1398" s="23">
        <v>1351249.2457999999</v>
      </c>
      <c r="E1398" s="22">
        <v>962</v>
      </c>
      <c r="F1398" s="23">
        <v>1584165.8526999999</v>
      </c>
      <c r="G1398" s="22">
        <v>881</v>
      </c>
      <c r="H1398" s="23">
        <v>1448105.3774000001</v>
      </c>
      <c r="I1398" s="116">
        <v>0.17237131319999999</v>
      </c>
      <c r="J1398" s="116">
        <v>0.16747572820000001</v>
      </c>
      <c r="K1398" s="116">
        <v>4.1933077000000001E-3</v>
      </c>
      <c r="L1398" s="116">
        <v>-8.5887772000000001E-2</v>
      </c>
      <c r="M1398" s="116">
        <v>-8.4199583999999994E-2</v>
      </c>
      <c r="N1398" s="116">
        <v>-1.8434009999999999E-3</v>
      </c>
      <c r="O1398" s="24">
        <v>2.8989657000000001E-3</v>
      </c>
      <c r="P1398" s="24">
        <v>-8.2210570000000004E-3</v>
      </c>
      <c r="Q1398" s="24">
        <v>1.401978E-4</v>
      </c>
      <c r="R1398" s="24">
        <v>2.1598989999999999E-4</v>
      </c>
    </row>
    <row r="1399" spans="1:18" ht="45" x14ac:dyDescent="0.2">
      <c r="A1399" s="13" t="s">
        <v>1313</v>
      </c>
      <c r="B1399" s="11" t="str">
        <f>VLOOKUP(A1399,[2]Feuil1!$A$4:$B$2591,2,FALSE)</f>
        <v>Interventions sur le sein pour des affections non malignes autres que les actes de biopsie et d'excision locale, niveau 3</v>
      </c>
      <c r="C1399" s="22">
        <v>61</v>
      </c>
      <c r="D1399" s="23">
        <v>130019.2974</v>
      </c>
      <c r="E1399" s="22">
        <v>57</v>
      </c>
      <c r="F1399" s="23">
        <v>123555.45419999999</v>
      </c>
      <c r="G1399" s="22">
        <v>65</v>
      </c>
      <c r="H1399" s="23">
        <v>136029.3904</v>
      </c>
      <c r="I1399" s="116">
        <v>-4.9714491E-2</v>
      </c>
      <c r="J1399" s="116">
        <v>-6.5573770000000003E-2</v>
      </c>
      <c r="K1399" s="116">
        <v>1.6972211300000001E-2</v>
      </c>
      <c r="L1399" s="116">
        <v>0.1009581995</v>
      </c>
      <c r="M1399" s="116">
        <v>0.1403508772</v>
      </c>
      <c r="N1399" s="116">
        <v>-3.4544348000000002E-2</v>
      </c>
      <c r="O1399" s="24">
        <v>-2.8631799999999998E-4</v>
      </c>
      <c r="P1399" s="24">
        <v>7.5370120000000003E-4</v>
      </c>
      <c r="Q1399" s="24">
        <v>1.0343800000000001E-5</v>
      </c>
      <c r="R1399" s="24">
        <v>2.0289299999999999E-5</v>
      </c>
    </row>
    <row r="1400" spans="1:18" ht="45" x14ac:dyDescent="0.2">
      <c r="A1400" s="13" t="s">
        <v>1314</v>
      </c>
      <c r="B1400" s="11" t="str">
        <f>VLOOKUP(A1400,[2]Feuil1!$A$4:$B$2591,2,FALSE)</f>
        <v>Interventions sur le sein pour des affections non malignes autres que les actes de biopsie et d'excision locale, niveau 4</v>
      </c>
      <c r="C1400" s="22">
        <v>6</v>
      </c>
      <c r="D1400" s="23">
        <v>17076.875</v>
      </c>
      <c r="E1400" s="22">
        <v>11</v>
      </c>
      <c r="F1400" s="23">
        <v>31372.5</v>
      </c>
      <c r="G1400" s="22">
        <v>7</v>
      </c>
      <c r="H1400" s="23">
        <v>19468.75</v>
      </c>
      <c r="I1400" s="116">
        <v>0.83713355050000005</v>
      </c>
      <c r="J1400" s="116">
        <v>0.83333333330000003</v>
      </c>
      <c r="K1400" s="116">
        <v>2.0728457E-3</v>
      </c>
      <c r="L1400" s="116">
        <v>-0.379432624</v>
      </c>
      <c r="M1400" s="116">
        <v>-0.36363636399999999</v>
      </c>
      <c r="N1400" s="116">
        <v>-2.4822694999999999E-2</v>
      </c>
      <c r="O1400" s="24">
        <v>1.431588E-4</v>
      </c>
      <c r="P1400" s="24">
        <v>-7.1924900000000004E-4</v>
      </c>
      <c r="Q1400" s="24">
        <v>1.1139437E-6</v>
      </c>
      <c r="R1400" s="24">
        <v>2.9038309999999998E-6</v>
      </c>
    </row>
    <row r="1401" spans="1:18" ht="45" x14ac:dyDescent="0.2">
      <c r="A1401" s="13" t="s">
        <v>1315</v>
      </c>
      <c r="B1401" s="11" t="str">
        <f>VLOOKUP(A1401,[2]Feuil1!$A$4:$B$2591,2,FALSE)</f>
        <v>Interventions sur le sein pour des affections non malignes autres que les actes de biopsie et d'excision locale, très courte durée</v>
      </c>
      <c r="C1401" s="22">
        <v>11508</v>
      </c>
      <c r="D1401" s="23">
        <v>6316766.1591999996</v>
      </c>
      <c r="E1401" s="22">
        <v>16782</v>
      </c>
      <c r="F1401" s="23">
        <v>9209702.4123999998</v>
      </c>
      <c r="G1401" s="22">
        <v>12434</v>
      </c>
      <c r="H1401" s="23">
        <v>6823888.7752</v>
      </c>
      <c r="I1401" s="116">
        <v>0.45797741759999999</v>
      </c>
      <c r="J1401" s="116">
        <v>0.45828988529999998</v>
      </c>
      <c r="K1401" s="116">
        <v>-2.1426999999999999E-4</v>
      </c>
      <c r="L1401" s="116">
        <v>-0.25905436799999998</v>
      </c>
      <c r="M1401" s="116">
        <v>-0.25908711699999998</v>
      </c>
      <c r="N1401" s="116">
        <v>4.42012E-5</v>
      </c>
      <c r="O1401" s="24">
        <v>0.15561361439999999</v>
      </c>
      <c r="P1401" s="24">
        <v>-0.14415583100000001</v>
      </c>
      <c r="Q1401" s="24">
        <v>1.9786822999999999E-3</v>
      </c>
      <c r="R1401" s="24">
        <v>1.0178065E-3</v>
      </c>
    </row>
    <row r="1402" spans="1:18" ht="22.5" x14ac:dyDescent="0.2">
      <c r="A1402" s="13" t="s">
        <v>1316</v>
      </c>
      <c r="B1402" s="11" t="str">
        <f>VLOOKUP(A1402,[2]Feuil1!$A$4:$B$2591,2,FALSE)</f>
        <v>Biopsies et excisions locales pour des affections non malignes du sein, niveau 1</v>
      </c>
      <c r="C1402" s="22">
        <v>1818</v>
      </c>
      <c r="D1402" s="23">
        <v>1068224.9124</v>
      </c>
      <c r="E1402" s="22">
        <v>1502</v>
      </c>
      <c r="F1402" s="23">
        <v>883769.18559999997</v>
      </c>
      <c r="G1402" s="22">
        <v>1277</v>
      </c>
      <c r="H1402" s="23">
        <v>750255.62540000002</v>
      </c>
      <c r="I1402" s="116">
        <v>-0.172674991</v>
      </c>
      <c r="J1402" s="116">
        <v>-0.17381738199999999</v>
      </c>
      <c r="K1402" s="116">
        <v>1.3827342999999999E-3</v>
      </c>
      <c r="L1402" s="116">
        <v>-0.15107288499999999</v>
      </c>
      <c r="M1402" s="116">
        <v>-0.14980026599999999</v>
      </c>
      <c r="N1402" s="116">
        <v>-1.496846E-3</v>
      </c>
      <c r="O1402" s="24">
        <v>8.0526824000000004E-3</v>
      </c>
      <c r="P1402" s="24">
        <v>-8.0671670000000001E-3</v>
      </c>
      <c r="Q1402" s="24">
        <v>2.0321520000000001E-4</v>
      </c>
      <c r="R1402" s="24">
        <v>1.119032E-4</v>
      </c>
    </row>
    <row r="1403" spans="1:18" ht="22.5" x14ac:dyDescent="0.2">
      <c r="A1403" s="13" t="s">
        <v>1317</v>
      </c>
      <c r="B1403" s="11" t="str">
        <f>VLOOKUP(A1403,[2]Feuil1!$A$4:$B$2591,2,FALSE)</f>
        <v>Biopsies et excisions locales pour des affections non malignes du sein, niveau 2</v>
      </c>
      <c r="C1403" s="22">
        <v>37</v>
      </c>
      <c r="D1403" s="23">
        <v>49633.314599999998</v>
      </c>
      <c r="E1403" s="22">
        <v>35</v>
      </c>
      <c r="F1403" s="23">
        <v>48525.539799999999</v>
      </c>
      <c r="G1403" s="22">
        <v>22</v>
      </c>
      <c r="H1403" s="23">
        <v>29421.053400000001</v>
      </c>
      <c r="I1403" s="116">
        <v>-2.2319177999999999E-2</v>
      </c>
      <c r="J1403" s="116">
        <v>-5.4054053999999997E-2</v>
      </c>
      <c r="K1403" s="116">
        <v>3.35482972E-2</v>
      </c>
      <c r="L1403" s="116">
        <v>-0.39369961599999997</v>
      </c>
      <c r="M1403" s="116">
        <v>-0.37142857099999999</v>
      </c>
      <c r="N1403" s="116">
        <v>-3.5431207999999999E-2</v>
      </c>
      <c r="O1403" s="24">
        <v>4.6526610000000002E-4</v>
      </c>
      <c r="P1403" s="24">
        <v>-1.154333E-3</v>
      </c>
      <c r="Q1403" s="24">
        <v>3.5009659E-6</v>
      </c>
      <c r="R1403" s="24">
        <v>4.3882512E-6</v>
      </c>
    </row>
    <row r="1404" spans="1:18" ht="22.5" x14ac:dyDescent="0.2">
      <c r="A1404" s="13" t="s">
        <v>1318</v>
      </c>
      <c r="B1404" s="11" t="str">
        <f>VLOOKUP(A1404,[2]Feuil1!$A$4:$B$2591,2,FALSE)</f>
        <v>Biopsies et excisions locales pour des affections non malignes du sein, niveau 3</v>
      </c>
      <c r="C1404" s="22">
        <v>4</v>
      </c>
      <c r="D1404" s="23">
        <v>6646.68</v>
      </c>
      <c r="E1404" s="22">
        <v>9</v>
      </c>
      <c r="F1404" s="23">
        <v>15420.2976</v>
      </c>
      <c r="G1404" s="22">
        <v>5</v>
      </c>
      <c r="H1404" s="23">
        <v>8424.6669000000002</v>
      </c>
      <c r="I1404" s="116">
        <v>1.32</v>
      </c>
      <c r="J1404" s="116">
        <v>1.25</v>
      </c>
      <c r="K1404" s="116">
        <v>3.1111111100000002E-2</v>
      </c>
      <c r="L1404" s="116">
        <v>-0.45366379299999998</v>
      </c>
      <c r="M1404" s="116">
        <v>-0.44444444399999999</v>
      </c>
      <c r="N1404" s="116">
        <v>-1.6594827999999999E-2</v>
      </c>
      <c r="O1404" s="24">
        <v>1.431588E-4</v>
      </c>
      <c r="P1404" s="24">
        <v>-4.22691E-4</v>
      </c>
      <c r="Q1404" s="24">
        <v>7.9567407999999995E-7</v>
      </c>
      <c r="R1404" s="24">
        <v>1.2565679999999999E-6</v>
      </c>
    </row>
    <row r="1405" spans="1:18" ht="22.5" x14ac:dyDescent="0.2">
      <c r="A1405" s="13" t="s">
        <v>1319</v>
      </c>
      <c r="B1405" s="11" t="str">
        <f>VLOOKUP(A1405,[2]Feuil1!$A$4:$B$2591,2,FALSE)</f>
        <v>Biopsies et excisions locales pour des affections non malignes du sein, niveau 4</v>
      </c>
      <c r="C1405" s="22" t="s">
        <v>3213</v>
      </c>
      <c r="D1405" s="23" t="s">
        <v>3213</v>
      </c>
      <c r="E1405" s="22" t="s">
        <v>3213</v>
      </c>
      <c r="F1405" s="23" t="s">
        <v>3213</v>
      </c>
      <c r="G1405" s="22">
        <v>1</v>
      </c>
      <c r="H1405" s="23">
        <v>2236.88</v>
      </c>
      <c r="I1405" s="116" t="s">
        <v>3213</v>
      </c>
      <c r="J1405" s="116" t="s">
        <v>3213</v>
      </c>
      <c r="K1405" s="116" t="s">
        <v>3213</v>
      </c>
      <c r="L1405" s="116" t="s">
        <v>3213</v>
      </c>
      <c r="M1405" s="116" t="s">
        <v>3213</v>
      </c>
      <c r="N1405" s="116" t="s">
        <v>3213</v>
      </c>
      <c r="O1405" s="24" t="s">
        <v>3213</v>
      </c>
      <c r="P1405" s="24" t="s">
        <v>3213</v>
      </c>
      <c r="Q1405" s="24">
        <v>1.5913482000000001E-7</v>
      </c>
      <c r="R1405" s="24">
        <v>3.3363833999999998E-7</v>
      </c>
    </row>
    <row r="1406" spans="1:18" ht="33.75" x14ac:dyDescent="0.2">
      <c r="A1406" s="13" t="s">
        <v>1320</v>
      </c>
      <c r="B1406" s="11" t="str">
        <f>VLOOKUP(A1406,[2]Feuil1!$A$4:$B$2591,2,FALSE)</f>
        <v>Biopsies et excisions locales pour des affections non malignes du sein, en ambulatoire</v>
      </c>
      <c r="C1406" s="22">
        <v>2663</v>
      </c>
      <c r="D1406" s="23">
        <v>1549085.6078000001</v>
      </c>
      <c r="E1406" s="22">
        <v>2502</v>
      </c>
      <c r="F1406" s="23">
        <v>1455984.8658</v>
      </c>
      <c r="G1406" s="22">
        <v>2519</v>
      </c>
      <c r="H1406" s="23">
        <v>1466128.3372</v>
      </c>
      <c r="I1406" s="116">
        <v>-6.010045E-2</v>
      </c>
      <c r="J1406" s="116">
        <v>-6.0458129999999999E-2</v>
      </c>
      <c r="K1406" s="116">
        <v>3.8069619999999999E-4</v>
      </c>
      <c r="L1406" s="116">
        <v>6.9667423000000003E-3</v>
      </c>
      <c r="M1406" s="116">
        <v>6.7945643E-3</v>
      </c>
      <c r="N1406" s="116">
        <v>1.7101599999999999E-4</v>
      </c>
      <c r="O1406" s="24">
        <v>-6.08425E-4</v>
      </c>
      <c r="P1406" s="24">
        <v>6.1288969999999995E-4</v>
      </c>
      <c r="Q1406" s="24">
        <v>4.008606E-4</v>
      </c>
      <c r="R1406" s="24">
        <v>2.1867809999999999E-4</v>
      </c>
    </row>
    <row r="1407" spans="1:18" ht="22.5" x14ac:dyDescent="0.2">
      <c r="A1407" s="13" t="s">
        <v>1321</v>
      </c>
      <c r="B1407" s="11" t="str">
        <f>VLOOKUP(A1407,[2]Feuil1!$A$4:$B$2591,2,FALSE)</f>
        <v>Interventions sur la région anale et périanale, niveau 1</v>
      </c>
      <c r="C1407" s="22">
        <v>11485</v>
      </c>
      <c r="D1407" s="23">
        <v>6962434.2615</v>
      </c>
      <c r="E1407" s="22">
        <v>11680</v>
      </c>
      <c r="F1407" s="23">
        <v>7079286.6343</v>
      </c>
      <c r="G1407" s="22">
        <v>11020</v>
      </c>
      <c r="H1407" s="23">
        <v>6671745.2176000001</v>
      </c>
      <c r="I1407" s="116">
        <v>1.67832641E-2</v>
      </c>
      <c r="J1407" s="116">
        <v>1.69786678E-2</v>
      </c>
      <c r="K1407" s="116">
        <v>-1.92141E-4</v>
      </c>
      <c r="L1407" s="116">
        <v>-5.7568147E-2</v>
      </c>
      <c r="M1407" s="116">
        <v>-5.6506848999999998E-2</v>
      </c>
      <c r="N1407" s="116">
        <v>-1.1248600000000001E-3</v>
      </c>
      <c r="O1407" s="24">
        <v>2.3621201800000002E-2</v>
      </c>
      <c r="P1407" s="24">
        <v>-2.4624501E-2</v>
      </c>
      <c r="Q1407" s="24">
        <v>1.7536657E-3</v>
      </c>
      <c r="R1407" s="24">
        <v>9.9511369999999997E-4</v>
      </c>
    </row>
    <row r="1408" spans="1:18" ht="22.5" x14ac:dyDescent="0.2">
      <c r="A1408" s="13" t="s">
        <v>1322</v>
      </c>
      <c r="B1408" s="11" t="str">
        <f>VLOOKUP(A1408,[2]Feuil1!$A$4:$B$2591,2,FALSE)</f>
        <v>Interventions sur la région anale et périanale, niveau 2</v>
      </c>
      <c r="C1408" s="22">
        <v>148</v>
      </c>
      <c r="D1408" s="23">
        <v>212976.27</v>
      </c>
      <c r="E1408" s="22">
        <v>157</v>
      </c>
      <c r="F1408" s="23">
        <v>220138.42610000001</v>
      </c>
      <c r="G1408" s="22">
        <v>160</v>
      </c>
      <c r="H1408" s="23">
        <v>231418.00779999999</v>
      </c>
      <c r="I1408" s="116">
        <v>3.3628892600000002E-2</v>
      </c>
      <c r="J1408" s="116">
        <v>6.0810810799999997E-2</v>
      </c>
      <c r="K1408" s="116">
        <v>-2.5623719E-2</v>
      </c>
      <c r="L1408" s="116">
        <v>5.1238586099999997E-2</v>
      </c>
      <c r="M1408" s="116">
        <v>1.9108280299999999E-2</v>
      </c>
      <c r="N1408" s="116">
        <v>3.1527862599999998E-2</v>
      </c>
      <c r="O1408" s="24">
        <v>-1.0736899999999999E-4</v>
      </c>
      <c r="P1408" s="24">
        <v>6.8153579999999999E-4</v>
      </c>
      <c r="Q1408" s="24">
        <v>2.54616E-5</v>
      </c>
      <c r="R1408" s="24">
        <v>3.4516800000000001E-5</v>
      </c>
    </row>
    <row r="1409" spans="1:18" ht="22.5" x14ac:dyDescent="0.2">
      <c r="A1409" s="13" t="s">
        <v>1323</v>
      </c>
      <c r="B1409" s="11" t="str">
        <f>VLOOKUP(A1409,[2]Feuil1!$A$4:$B$2591,2,FALSE)</f>
        <v>Interventions sur la région anale et périanale, niveau 3</v>
      </c>
      <c r="C1409" s="22">
        <v>25</v>
      </c>
      <c r="D1409" s="23">
        <v>42502.2425</v>
      </c>
      <c r="E1409" s="22">
        <v>37</v>
      </c>
      <c r="F1409" s="23">
        <v>63406.923999999999</v>
      </c>
      <c r="G1409" s="22">
        <v>25</v>
      </c>
      <c r="H1409" s="23">
        <v>42485.343000000001</v>
      </c>
      <c r="I1409" s="116">
        <v>0.49184890660000002</v>
      </c>
      <c r="J1409" s="116">
        <v>0.48</v>
      </c>
      <c r="K1409" s="116">
        <v>8.0060179000000006E-3</v>
      </c>
      <c r="L1409" s="116">
        <v>-0.32995735599999998</v>
      </c>
      <c r="M1409" s="116">
        <v>-0.324324324</v>
      </c>
      <c r="N1409" s="116">
        <v>-8.3368869999999994E-3</v>
      </c>
      <c r="O1409" s="24">
        <v>4.2947640000000001E-4</v>
      </c>
      <c r="P1409" s="24">
        <v>-1.264126E-3</v>
      </c>
      <c r="Q1409" s="24">
        <v>3.9783704000000001E-6</v>
      </c>
      <c r="R1409" s="24">
        <v>6.3368349E-6</v>
      </c>
    </row>
    <row r="1410" spans="1:18" ht="22.5" x14ac:dyDescent="0.2">
      <c r="A1410" s="13" t="s">
        <v>1324</v>
      </c>
      <c r="B1410" s="11" t="str">
        <f>VLOOKUP(A1410,[2]Feuil1!$A$4:$B$2591,2,FALSE)</f>
        <v>Interventions sur la région anale et périanale, niveau 4</v>
      </c>
      <c r="C1410" s="22">
        <v>3</v>
      </c>
      <c r="D1410" s="23">
        <v>6824.82</v>
      </c>
      <c r="E1410" s="22">
        <v>6</v>
      </c>
      <c r="F1410" s="23">
        <v>14354.8714</v>
      </c>
      <c r="G1410" s="22">
        <v>4</v>
      </c>
      <c r="H1410" s="23">
        <v>9099.76</v>
      </c>
      <c r="I1410" s="116">
        <v>1.1033333332999999</v>
      </c>
      <c r="J1410" s="116">
        <v>1</v>
      </c>
      <c r="K1410" s="116">
        <v>5.1666666700000002E-2</v>
      </c>
      <c r="L1410" s="116">
        <v>-0.36608557800000002</v>
      </c>
      <c r="M1410" s="116">
        <v>-0.33333333300000001</v>
      </c>
      <c r="N1410" s="116">
        <v>-4.9128367999999999E-2</v>
      </c>
      <c r="O1410" s="24">
        <v>7.1579400000000001E-5</v>
      </c>
      <c r="P1410" s="24">
        <v>-3.1752499999999998E-4</v>
      </c>
      <c r="Q1410" s="24">
        <v>6.3653925999999997E-7</v>
      </c>
      <c r="R1410" s="24">
        <v>1.3572605E-6</v>
      </c>
    </row>
    <row r="1411" spans="1:18" ht="22.5" x14ac:dyDescent="0.2">
      <c r="A1411" s="13" t="s">
        <v>1325</v>
      </c>
      <c r="B1411" s="11" t="str">
        <f>VLOOKUP(A1411,[2]Feuil1!$A$4:$B$2591,2,FALSE)</f>
        <v>Interventions sur la région anale et périanale, en ambulatoire</v>
      </c>
      <c r="C1411" s="22">
        <v>4985</v>
      </c>
      <c r="D1411" s="23">
        <v>3007070.2533999998</v>
      </c>
      <c r="E1411" s="22">
        <v>5951</v>
      </c>
      <c r="F1411" s="23">
        <v>3590449.2256</v>
      </c>
      <c r="G1411" s="22">
        <v>6930</v>
      </c>
      <c r="H1411" s="23">
        <v>4180480.9685999998</v>
      </c>
      <c r="I1411" s="116">
        <v>0.19400244189999999</v>
      </c>
      <c r="J1411" s="116">
        <v>0.19378134399999999</v>
      </c>
      <c r="K1411" s="116">
        <v>1.8520799999999999E-4</v>
      </c>
      <c r="L1411" s="116">
        <v>0.16433368249999999</v>
      </c>
      <c r="M1411" s="116">
        <v>0.16451016639999999</v>
      </c>
      <c r="N1411" s="116">
        <v>-1.51552E-4</v>
      </c>
      <c r="O1411" s="24">
        <v>-3.5038116000000001E-2</v>
      </c>
      <c r="P1411" s="24">
        <v>3.5650947199999998E-2</v>
      </c>
      <c r="Q1411" s="24">
        <v>1.1028043000000001E-3</v>
      </c>
      <c r="R1411" s="24">
        <v>6.2353310000000004E-4</v>
      </c>
    </row>
    <row r="1412" spans="1:18" ht="22.5" x14ac:dyDescent="0.2">
      <c r="A1412" s="13" t="s">
        <v>1326</v>
      </c>
      <c r="B1412" s="11" t="str">
        <f>VLOOKUP(A1412,[2]Feuil1!$A$4:$B$2591,2,FALSE)</f>
        <v>Interventions plastiques en dehors de la chirurgie esthétique, niveau 1</v>
      </c>
      <c r="C1412" s="22">
        <v>4564</v>
      </c>
      <c r="D1412" s="23">
        <v>4707005.8915999997</v>
      </c>
      <c r="E1412" s="22">
        <v>4723</v>
      </c>
      <c r="F1412" s="23">
        <v>4818087.2944</v>
      </c>
      <c r="G1412" s="22">
        <v>4679</v>
      </c>
      <c r="H1412" s="23">
        <v>4759246.8821999999</v>
      </c>
      <c r="I1412" s="116">
        <v>2.3599163699999998E-2</v>
      </c>
      <c r="J1412" s="116">
        <v>3.4837861499999997E-2</v>
      </c>
      <c r="K1412" s="116">
        <v>-1.0860346999999999E-2</v>
      </c>
      <c r="L1412" s="116">
        <v>-1.2212400999999999E-2</v>
      </c>
      <c r="M1412" s="116">
        <v>-9.3161130000000009E-3</v>
      </c>
      <c r="N1412" s="116">
        <v>-2.9235239999999998E-3</v>
      </c>
      <c r="O1412" s="24">
        <v>1.5747468E-3</v>
      </c>
      <c r="P1412" s="24">
        <v>-3.5552600000000002E-3</v>
      </c>
      <c r="Q1412" s="24">
        <v>7.4459180000000002E-4</v>
      </c>
      <c r="R1412" s="24">
        <v>7.0985799999999995E-4</v>
      </c>
    </row>
    <row r="1413" spans="1:18" ht="22.5" x14ac:dyDescent="0.2">
      <c r="A1413" s="13" t="s">
        <v>1327</v>
      </c>
      <c r="B1413" s="11" t="str">
        <f>VLOOKUP(A1413,[2]Feuil1!$A$4:$B$2591,2,FALSE)</f>
        <v>Interventions plastiques en dehors de la chirurgie esthétique, niveau 2</v>
      </c>
      <c r="C1413" s="22">
        <v>359</v>
      </c>
      <c r="D1413" s="23">
        <v>726158.02709999995</v>
      </c>
      <c r="E1413" s="22">
        <v>331</v>
      </c>
      <c r="F1413" s="23">
        <v>651543.73450000002</v>
      </c>
      <c r="G1413" s="22">
        <v>393</v>
      </c>
      <c r="H1413" s="23">
        <v>779178.60199999996</v>
      </c>
      <c r="I1413" s="116">
        <v>-0.102752142</v>
      </c>
      <c r="J1413" s="116">
        <v>-7.7994429000000004E-2</v>
      </c>
      <c r="K1413" s="116">
        <v>-2.6852021E-2</v>
      </c>
      <c r="L1413" s="116">
        <v>0.19589608610000001</v>
      </c>
      <c r="M1413" s="116">
        <v>0.18731117820000001</v>
      </c>
      <c r="N1413" s="116">
        <v>7.2305458E-3</v>
      </c>
      <c r="O1413" s="24">
        <v>-2.2189610000000002E-3</v>
      </c>
      <c r="P1413" s="24">
        <v>7.7119646000000002E-3</v>
      </c>
      <c r="Q1413" s="24">
        <v>6.2539999999999994E-5</v>
      </c>
      <c r="R1413" s="24">
        <v>1.162172E-4</v>
      </c>
    </row>
    <row r="1414" spans="1:18" ht="22.5" x14ac:dyDescent="0.2">
      <c r="A1414" s="13" t="s">
        <v>1328</v>
      </c>
      <c r="B1414" s="11" t="str">
        <f>VLOOKUP(A1414,[2]Feuil1!$A$4:$B$2591,2,FALSE)</f>
        <v>Interventions plastiques en dehors de la chirurgie esthétique, niveau 3</v>
      </c>
      <c r="C1414" s="22">
        <v>34</v>
      </c>
      <c r="D1414" s="23">
        <v>85726.0484</v>
      </c>
      <c r="E1414" s="22">
        <v>37</v>
      </c>
      <c r="F1414" s="23">
        <v>93057.238400000002</v>
      </c>
      <c r="G1414" s="22">
        <v>23</v>
      </c>
      <c r="H1414" s="23">
        <v>56376.8511</v>
      </c>
      <c r="I1414" s="116">
        <v>8.5518814100000007E-2</v>
      </c>
      <c r="J1414" s="116">
        <v>8.82352941E-2</v>
      </c>
      <c r="K1414" s="116">
        <v>-2.4962249999999999E-3</v>
      </c>
      <c r="L1414" s="116">
        <v>-0.39417016799999999</v>
      </c>
      <c r="M1414" s="116">
        <v>-0.37837837800000002</v>
      </c>
      <c r="N1414" s="116">
        <v>-2.5404183E-2</v>
      </c>
      <c r="O1414" s="24">
        <v>5.0105579999999998E-4</v>
      </c>
      <c r="P1414" s="24">
        <v>-2.216305E-3</v>
      </c>
      <c r="Q1414" s="24">
        <v>3.6601007999999998E-6</v>
      </c>
      <c r="R1414" s="24">
        <v>8.4088010999999992E-6</v>
      </c>
    </row>
    <row r="1415" spans="1:18" ht="22.5" x14ac:dyDescent="0.2">
      <c r="A1415" s="13" t="s">
        <v>1329</v>
      </c>
      <c r="B1415" s="11" t="str">
        <f>VLOOKUP(A1415,[2]Feuil1!$A$4:$B$2591,2,FALSE)</f>
        <v>Interventions plastiques en dehors de la chirurgie esthétique, niveau 4</v>
      </c>
      <c r="C1415" s="22">
        <v>6</v>
      </c>
      <c r="D1415" s="23">
        <v>20340.7762</v>
      </c>
      <c r="E1415" s="22">
        <v>9</v>
      </c>
      <c r="F1415" s="23">
        <v>30279.266199999998</v>
      </c>
      <c r="G1415" s="22">
        <v>3</v>
      </c>
      <c r="H1415" s="23">
        <v>9938.49</v>
      </c>
      <c r="I1415" s="116">
        <v>0.48859934849999997</v>
      </c>
      <c r="J1415" s="116">
        <v>0.5</v>
      </c>
      <c r="K1415" s="116">
        <v>-7.6004339999999997E-3</v>
      </c>
      <c r="L1415" s="116">
        <v>-0.671772429</v>
      </c>
      <c r="M1415" s="116">
        <v>-0.66666666699999999</v>
      </c>
      <c r="N1415" s="116">
        <v>-1.5317287000000001E-2</v>
      </c>
      <c r="O1415" s="24">
        <v>2.147382E-4</v>
      </c>
      <c r="P1415" s="24">
        <v>-1.2290319999999999E-3</v>
      </c>
      <c r="Q1415" s="24">
        <v>4.7740445000000002E-7</v>
      </c>
      <c r="R1415" s="24">
        <v>1.4823599E-6</v>
      </c>
    </row>
    <row r="1416" spans="1:18" ht="22.5" x14ac:dyDescent="0.2">
      <c r="A1416" s="13" t="s">
        <v>1330</v>
      </c>
      <c r="B1416" s="11" t="str">
        <f>VLOOKUP(A1416,[2]Feuil1!$A$4:$B$2591,2,FALSE)</f>
        <v>Interventions plastiques en dehors de la chirurgie esthétique, en ambulatoire</v>
      </c>
      <c r="C1416" s="22">
        <v>9933</v>
      </c>
      <c r="D1416" s="23">
        <v>5194662.6815999998</v>
      </c>
      <c r="E1416" s="22">
        <v>10715</v>
      </c>
      <c r="F1416" s="23">
        <v>5611285.3344000001</v>
      </c>
      <c r="G1416" s="22">
        <v>11338</v>
      </c>
      <c r="H1416" s="23">
        <v>5934653.5584000004</v>
      </c>
      <c r="I1416" s="116">
        <v>8.0202060899999997E-2</v>
      </c>
      <c r="J1416" s="116">
        <v>7.87274741E-2</v>
      </c>
      <c r="K1416" s="116">
        <v>1.3669687999999999E-3</v>
      </c>
      <c r="L1416" s="116">
        <v>5.7628191199999998E-2</v>
      </c>
      <c r="M1416" s="116">
        <v>5.8142790499999999E-2</v>
      </c>
      <c r="N1416" s="116">
        <v>-4.8632299999999999E-4</v>
      </c>
      <c r="O1416" s="24">
        <v>-2.2296982999999999E-2</v>
      </c>
      <c r="P1416" s="24">
        <v>1.95385818E-2</v>
      </c>
      <c r="Q1416" s="24">
        <v>1.8042704999999999E-3</v>
      </c>
      <c r="R1416" s="24">
        <v>8.8517399999999997E-4</v>
      </c>
    </row>
    <row r="1417" spans="1:18" ht="33.75" x14ac:dyDescent="0.2">
      <c r="A1417" s="13" t="s">
        <v>1331</v>
      </c>
      <c r="B1417" s="11" t="str">
        <f>VLOOKUP(A1417,[2]Feuil1!$A$4:$B$2591,2,FALSE)</f>
        <v>Autres interventions sur la peau, les tissus sous-cutanés ou les seins, niveau 1</v>
      </c>
      <c r="C1417" s="22">
        <v>10460</v>
      </c>
      <c r="D1417" s="23">
        <v>6809021.9160000002</v>
      </c>
      <c r="E1417" s="22">
        <v>10075</v>
      </c>
      <c r="F1417" s="23">
        <v>6546548.2073999997</v>
      </c>
      <c r="G1417" s="22">
        <v>9306</v>
      </c>
      <c r="H1417" s="23">
        <v>6015279.1369000003</v>
      </c>
      <c r="I1417" s="116">
        <v>-3.8547931000000001E-2</v>
      </c>
      <c r="J1417" s="116">
        <v>-3.6806882999999999E-2</v>
      </c>
      <c r="K1417" s="116">
        <v>-1.8075789999999999E-3</v>
      </c>
      <c r="L1417" s="116">
        <v>-8.1152548000000005E-2</v>
      </c>
      <c r="M1417" s="116">
        <v>-7.6327542999999998E-2</v>
      </c>
      <c r="N1417" s="116">
        <v>-5.2237189999999999E-3</v>
      </c>
      <c r="O1417" s="24">
        <v>2.7522279100000002E-2</v>
      </c>
      <c r="P1417" s="24">
        <v>-3.2100384000000003E-2</v>
      </c>
      <c r="Q1417" s="24">
        <v>1.4809086E-3</v>
      </c>
      <c r="R1417" s="24">
        <v>8.9719959999999999E-4</v>
      </c>
    </row>
    <row r="1418" spans="1:18" ht="33.75" x14ac:dyDescent="0.2">
      <c r="A1418" s="13" t="s">
        <v>1332</v>
      </c>
      <c r="B1418" s="11" t="str">
        <f>VLOOKUP(A1418,[2]Feuil1!$A$4:$B$2591,2,FALSE)</f>
        <v>Autres interventions sur la peau, les tissus sous-cutanés ou les seins, niveau 2</v>
      </c>
      <c r="C1418" s="22">
        <v>1266</v>
      </c>
      <c r="D1418" s="23">
        <v>2640132.0551999998</v>
      </c>
      <c r="E1418" s="22">
        <v>1240</v>
      </c>
      <c r="F1418" s="23">
        <v>2571361.1872</v>
      </c>
      <c r="G1418" s="22">
        <v>1150</v>
      </c>
      <c r="H1418" s="23">
        <v>2372030.9249</v>
      </c>
      <c r="I1418" s="116">
        <v>-2.6048267999999999E-2</v>
      </c>
      <c r="J1418" s="116">
        <v>-2.0537125E-2</v>
      </c>
      <c r="K1418" s="116">
        <v>-5.6267000000000001E-3</v>
      </c>
      <c r="L1418" s="116">
        <v>-7.7519355999999998E-2</v>
      </c>
      <c r="M1418" s="116">
        <v>-7.2580644999999999E-2</v>
      </c>
      <c r="N1418" s="116">
        <v>-5.3252179999999996E-3</v>
      </c>
      <c r="O1418" s="24">
        <v>3.2210730000000001E-3</v>
      </c>
      <c r="P1418" s="24">
        <v>-1.2043949999999999E-2</v>
      </c>
      <c r="Q1418" s="24">
        <v>1.83005E-4</v>
      </c>
      <c r="R1418" s="24">
        <v>3.5379660000000001E-4</v>
      </c>
    </row>
    <row r="1419" spans="1:18" ht="33.75" x14ac:dyDescent="0.2">
      <c r="A1419" s="13" t="s">
        <v>1333</v>
      </c>
      <c r="B1419" s="11" t="str">
        <f>VLOOKUP(A1419,[2]Feuil1!$A$4:$B$2591,2,FALSE)</f>
        <v>Autres interventions sur la peau, les tissus sous-cutanés ou les seins, niveau 3</v>
      </c>
      <c r="C1419" s="22">
        <v>521</v>
      </c>
      <c r="D1419" s="23">
        <v>1531615.9128</v>
      </c>
      <c r="E1419" s="22">
        <v>571</v>
      </c>
      <c r="F1419" s="23">
        <v>1677523.5366</v>
      </c>
      <c r="G1419" s="22">
        <v>545</v>
      </c>
      <c r="H1419" s="23">
        <v>1594798.3644000001</v>
      </c>
      <c r="I1419" s="116">
        <v>9.5263846900000004E-2</v>
      </c>
      <c r="J1419" s="116">
        <v>9.5969289799999996E-2</v>
      </c>
      <c r="K1419" s="116">
        <v>-6.4367000000000005E-4</v>
      </c>
      <c r="L1419" s="116">
        <v>-4.9313866999999997E-2</v>
      </c>
      <c r="M1419" s="116">
        <v>-4.5534151000000002E-2</v>
      </c>
      <c r="N1419" s="116">
        <v>-3.960033E-3</v>
      </c>
      <c r="O1419" s="24">
        <v>9.3053220000000004E-4</v>
      </c>
      <c r="P1419" s="24">
        <v>-4.9984269999999997E-3</v>
      </c>
      <c r="Q1419" s="24">
        <v>8.6728499999999995E-5</v>
      </c>
      <c r="R1419" s="24">
        <v>2.378697E-4</v>
      </c>
    </row>
    <row r="1420" spans="1:18" ht="33.75" x14ac:dyDescent="0.2">
      <c r="A1420" s="13" t="s">
        <v>1334</v>
      </c>
      <c r="B1420" s="11" t="str">
        <f>VLOOKUP(A1420,[2]Feuil1!$A$4:$B$2591,2,FALSE)</f>
        <v>Autres interventions sur la peau, les tissus sous-cutanés ou les seins, niveau 4</v>
      </c>
      <c r="C1420" s="22">
        <v>293</v>
      </c>
      <c r="D1420" s="23">
        <v>1276375.9342</v>
      </c>
      <c r="E1420" s="22">
        <v>307</v>
      </c>
      <c r="F1420" s="23">
        <v>1406390.4897</v>
      </c>
      <c r="G1420" s="22">
        <v>297</v>
      </c>
      <c r="H1420" s="23">
        <v>1305042.3019000001</v>
      </c>
      <c r="I1420" s="116">
        <v>0.1018622743</v>
      </c>
      <c r="J1420" s="116">
        <v>4.7781570000000002E-2</v>
      </c>
      <c r="K1420" s="116">
        <v>5.16144833E-2</v>
      </c>
      <c r="L1420" s="116">
        <v>-7.2062623000000006E-2</v>
      </c>
      <c r="M1420" s="116">
        <v>-3.2573289999999998E-2</v>
      </c>
      <c r="N1420" s="116">
        <v>-4.0818939999999998E-2</v>
      </c>
      <c r="O1420" s="24">
        <v>3.5789699999999998E-4</v>
      </c>
      <c r="P1420" s="24">
        <v>-6.123669E-3</v>
      </c>
      <c r="Q1420" s="24">
        <v>4.7262999999999998E-5</v>
      </c>
      <c r="R1420" s="24">
        <v>1.9465150000000001E-4</v>
      </c>
    </row>
    <row r="1421" spans="1:18" ht="33.75" x14ac:dyDescent="0.2">
      <c r="A1421" s="13" t="s">
        <v>1335</v>
      </c>
      <c r="B1421" s="11" t="str">
        <f>VLOOKUP(A1421,[2]Feuil1!$A$4:$B$2591,2,FALSE)</f>
        <v>Autres interventions sur la peau, les tissus sous-cutanés ou les seins, en ambulatoire</v>
      </c>
      <c r="C1421" s="22">
        <v>27759</v>
      </c>
      <c r="D1421" s="23">
        <v>17759644.978</v>
      </c>
      <c r="E1421" s="22">
        <v>27997</v>
      </c>
      <c r="F1421" s="23">
        <v>17901891.140000001</v>
      </c>
      <c r="G1421" s="22">
        <v>29380</v>
      </c>
      <c r="H1421" s="23">
        <v>18784340.484000001</v>
      </c>
      <c r="I1421" s="116">
        <v>8.0095161000000008E-3</v>
      </c>
      <c r="J1421" s="116">
        <v>8.5737959000000002E-3</v>
      </c>
      <c r="K1421" s="116">
        <v>-5.5948300000000005E-4</v>
      </c>
      <c r="L1421" s="116">
        <v>4.9293638100000002E-2</v>
      </c>
      <c r="M1421" s="116">
        <v>4.9398149799999999E-2</v>
      </c>
      <c r="N1421" s="116">
        <v>-9.9592000000000005E-5</v>
      </c>
      <c r="O1421" s="24">
        <v>-4.9497155000000001E-2</v>
      </c>
      <c r="P1421" s="24">
        <v>5.3319427900000001E-2</v>
      </c>
      <c r="Q1421" s="24">
        <v>4.6753808999999997E-3</v>
      </c>
      <c r="R1421" s="24">
        <v>2.8017489E-3</v>
      </c>
    </row>
    <row r="1422" spans="1:18" x14ac:dyDescent="0.2">
      <c r="A1422" s="13" t="s">
        <v>1336</v>
      </c>
      <c r="B1422" s="11" t="str">
        <f>VLOOKUP(A1422,[2]Feuil1!$A$4:$B$2591,2,FALSE)</f>
        <v>Reconstructions des seins, niveau 1</v>
      </c>
      <c r="C1422" s="22">
        <v>1180</v>
      </c>
      <c r="D1422" s="23">
        <v>2952893.3128999998</v>
      </c>
      <c r="E1422" s="22">
        <v>1139</v>
      </c>
      <c r="F1422" s="23">
        <v>2877882.2566999998</v>
      </c>
      <c r="G1422" s="22">
        <v>1170</v>
      </c>
      <c r="H1422" s="23">
        <v>2971471.5320000001</v>
      </c>
      <c r="I1422" s="116">
        <v>-2.5402562E-2</v>
      </c>
      <c r="J1422" s="116">
        <v>-3.4745762999999999E-2</v>
      </c>
      <c r="K1422" s="116">
        <v>9.6795228999999993E-3</v>
      </c>
      <c r="L1422" s="116">
        <v>3.2520189099999999E-2</v>
      </c>
      <c r="M1422" s="116">
        <v>2.7216856899999999E-2</v>
      </c>
      <c r="N1422" s="116">
        <v>5.1628166E-3</v>
      </c>
      <c r="O1422" s="24">
        <v>-1.1094810000000001E-3</v>
      </c>
      <c r="P1422" s="24">
        <v>5.6548589999999999E-3</v>
      </c>
      <c r="Q1422" s="24">
        <v>1.8618770000000001E-4</v>
      </c>
      <c r="R1422" s="24">
        <v>4.4320520000000002E-4</v>
      </c>
    </row>
    <row r="1423" spans="1:18" x14ac:dyDescent="0.2">
      <c r="A1423" s="13" t="s">
        <v>1337</v>
      </c>
      <c r="B1423" s="11" t="str">
        <f>VLOOKUP(A1423,[2]Feuil1!$A$4:$B$2591,2,FALSE)</f>
        <v>Reconstructions des seins, niveau 2</v>
      </c>
      <c r="C1423" s="22">
        <v>208</v>
      </c>
      <c r="D1423" s="23">
        <v>861822.54079999996</v>
      </c>
      <c r="E1423" s="22">
        <v>195</v>
      </c>
      <c r="F1423" s="23">
        <v>798621.39760000003</v>
      </c>
      <c r="G1423" s="22">
        <v>260</v>
      </c>
      <c r="H1423" s="23">
        <v>1076063.9682</v>
      </c>
      <c r="I1423" s="116">
        <v>-7.3334288999999997E-2</v>
      </c>
      <c r="J1423" s="116">
        <v>-6.25E-2</v>
      </c>
      <c r="K1423" s="116">
        <v>-1.1556574999999999E-2</v>
      </c>
      <c r="L1423" s="116">
        <v>0.34740187459999999</v>
      </c>
      <c r="M1423" s="116">
        <v>0.33333333329999998</v>
      </c>
      <c r="N1423" s="116">
        <v>1.05514059E-2</v>
      </c>
      <c r="O1423" s="24">
        <v>-2.3263300000000002E-3</v>
      </c>
      <c r="P1423" s="24">
        <v>1.6763658099999999E-2</v>
      </c>
      <c r="Q1423" s="24">
        <v>4.1375100000000003E-5</v>
      </c>
      <c r="R1423" s="24">
        <v>1.6049860000000001E-4</v>
      </c>
    </row>
    <row r="1424" spans="1:18" x14ac:dyDescent="0.2">
      <c r="A1424" s="13" t="s">
        <v>1338</v>
      </c>
      <c r="B1424" s="11" t="str">
        <f>VLOOKUP(A1424,[2]Feuil1!$A$4:$B$2591,2,FALSE)</f>
        <v>Reconstructions des seins, niveau 3</v>
      </c>
      <c r="C1424" s="22">
        <v>51</v>
      </c>
      <c r="D1424" s="23">
        <v>268197.74459999998</v>
      </c>
      <c r="E1424" s="22">
        <v>48</v>
      </c>
      <c r="F1424" s="23">
        <v>258761.63159999999</v>
      </c>
      <c r="G1424" s="22">
        <v>58</v>
      </c>
      <c r="H1424" s="23">
        <v>309442.68479999999</v>
      </c>
      <c r="I1424" s="116">
        <v>-3.5183417000000002E-2</v>
      </c>
      <c r="J1424" s="116">
        <v>-5.8823528999999999E-2</v>
      </c>
      <c r="K1424" s="116">
        <v>2.5117619800000001E-2</v>
      </c>
      <c r="L1424" s="116">
        <v>0.19586000009999999</v>
      </c>
      <c r="M1424" s="116">
        <v>0.20833333330000001</v>
      </c>
      <c r="N1424" s="116">
        <v>-1.0322759000000001E-2</v>
      </c>
      <c r="O1424" s="24">
        <v>-3.5789699999999998E-4</v>
      </c>
      <c r="P1424" s="24">
        <v>3.0622548000000002E-3</v>
      </c>
      <c r="Q1424" s="24">
        <v>9.2298192999999994E-6</v>
      </c>
      <c r="R1424" s="24">
        <v>4.61544E-5</v>
      </c>
    </row>
    <row r="1425" spans="1:18" x14ac:dyDescent="0.2">
      <c r="A1425" s="13" t="s">
        <v>1339</v>
      </c>
      <c r="B1425" s="11" t="str">
        <f>VLOOKUP(A1425,[2]Feuil1!$A$4:$B$2591,2,FALSE)</f>
        <v>Reconstructions des seins, niveau 4</v>
      </c>
      <c r="C1425" s="22">
        <v>3</v>
      </c>
      <c r="D1425" s="23">
        <v>20939.145199999999</v>
      </c>
      <c r="E1425" s="22">
        <v>6</v>
      </c>
      <c r="F1425" s="23">
        <v>41928.025399999999</v>
      </c>
      <c r="G1425" s="22">
        <v>4</v>
      </c>
      <c r="H1425" s="23">
        <v>33001.892</v>
      </c>
      <c r="I1425" s="116">
        <v>1.0023752162999999</v>
      </c>
      <c r="J1425" s="116">
        <v>1</v>
      </c>
      <c r="K1425" s="116">
        <v>1.1876082E-3</v>
      </c>
      <c r="L1425" s="116">
        <v>-0.21289181400000001</v>
      </c>
      <c r="M1425" s="116">
        <v>-0.33333333300000001</v>
      </c>
      <c r="N1425" s="116">
        <v>0.1806622785</v>
      </c>
      <c r="O1425" s="24">
        <v>7.1579400000000001E-5</v>
      </c>
      <c r="P1425" s="24">
        <v>-5.3933599999999996E-4</v>
      </c>
      <c r="Q1425" s="24">
        <v>6.3653925999999997E-7</v>
      </c>
      <c r="R1425" s="24">
        <v>4.9223455999999997E-6</v>
      </c>
    </row>
    <row r="1426" spans="1:18" ht="22.5" x14ac:dyDescent="0.2">
      <c r="A1426" s="13" t="s">
        <v>2413</v>
      </c>
      <c r="B1426" s="11" t="str">
        <f>VLOOKUP(A1426,[2]Feuil1!$A$4:$B$2591,2,FALSE)</f>
        <v>Interventions pour kystes, granulomes et interventions sur les ongles, niveau 1</v>
      </c>
      <c r="C1426" s="22">
        <v>2017</v>
      </c>
      <c r="D1426" s="23">
        <v>1202433.824</v>
      </c>
      <c r="E1426" s="22">
        <v>1890</v>
      </c>
      <c r="F1426" s="23">
        <v>1127015.5892</v>
      </c>
      <c r="G1426" s="22">
        <v>1677</v>
      </c>
      <c r="H1426" s="23">
        <v>1003180.8524</v>
      </c>
      <c r="I1426" s="116">
        <v>-6.2721317999999998E-2</v>
      </c>
      <c r="J1426" s="116">
        <v>-6.2964799000000002E-2</v>
      </c>
      <c r="K1426" s="116">
        <v>2.5984160000000001E-4</v>
      </c>
      <c r="L1426" s="116">
        <v>-0.10987846</v>
      </c>
      <c r="M1426" s="116">
        <v>-0.112698413</v>
      </c>
      <c r="N1426" s="116">
        <v>3.1781225E-3</v>
      </c>
      <c r="O1426" s="24">
        <v>7.6232060000000004E-3</v>
      </c>
      <c r="P1426" s="24">
        <v>-7.4823529999999997E-3</v>
      </c>
      <c r="Q1426" s="24">
        <v>2.6686910000000002E-4</v>
      </c>
      <c r="R1426" s="24">
        <v>1.496279E-4</v>
      </c>
    </row>
    <row r="1427" spans="1:18" ht="22.5" x14ac:dyDescent="0.2">
      <c r="A1427" s="13" t="s">
        <v>2414</v>
      </c>
      <c r="B1427" s="11" t="str">
        <f>VLOOKUP(A1427,[2]Feuil1!$A$4:$B$2591,2,FALSE)</f>
        <v>Interventions pour kystes, granulomes et interventions sur les ongles, niveau 2</v>
      </c>
      <c r="C1427" s="22">
        <v>49</v>
      </c>
      <c r="D1427" s="23">
        <v>111922.995</v>
      </c>
      <c r="E1427" s="22">
        <v>51</v>
      </c>
      <c r="F1427" s="23">
        <v>120282.42329999999</v>
      </c>
      <c r="G1427" s="22">
        <v>49</v>
      </c>
      <c r="H1427" s="23">
        <v>118257.1599</v>
      </c>
      <c r="I1427" s="116">
        <v>7.4689104800000003E-2</v>
      </c>
      <c r="J1427" s="116">
        <v>4.08163265E-2</v>
      </c>
      <c r="K1427" s="116">
        <v>3.2544433999999997E-2</v>
      </c>
      <c r="L1427" s="116">
        <v>-1.6837567000000001E-2</v>
      </c>
      <c r="M1427" s="116">
        <v>-3.9215686E-2</v>
      </c>
      <c r="N1427" s="116">
        <v>2.3291511599999998E-2</v>
      </c>
      <c r="O1427" s="24">
        <v>7.1579400000000001E-5</v>
      </c>
      <c r="P1427" s="24">
        <v>-1.22371E-4</v>
      </c>
      <c r="Q1427" s="24">
        <v>7.7976059999999994E-6</v>
      </c>
      <c r="R1427" s="24">
        <v>1.7638500000000001E-5</v>
      </c>
    </row>
    <row r="1428" spans="1:18" ht="22.5" x14ac:dyDescent="0.2">
      <c r="A1428" s="13" t="s">
        <v>2415</v>
      </c>
      <c r="B1428" s="11" t="str">
        <f>VLOOKUP(A1428,[2]Feuil1!$A$4:$B$2591,2,FALSE)</f>
        <v>Interventions pour kystes, granulomes et interventions sur les ongles, niveau 3</v>
      </c>
      <c r="C1428" s="22">
        <v>9</v>
      </c>
      <c r="D1428" s="23">
        <v>27127.372299999999</v>
      </c>
      <c r="E1428" s="22">
        <v>10</v>
      </c>
      <c r="F1428" s="23">
        <v>30536.9869</v>
      </c>
      <c r="G1428" s="22">
        <v>7</v>
      </c>
      <c r="H1428" s="23">
        <v>21145.5923</v>
      </c>
      <c r="I1428" s="116">
        <v>0.1256890849</v>
      </c>
      <c r="J1428" s="116">
        <v>0.11111111110000001</v>
      </c>
      <c r="K1428" s="116">
        <v>1.3120176399999999E-2</v>
      </c>
      <c r="L1428" s="116">
        <v>-0.30754162600000001</v>
      </c>
      <c r="M1428" s="116">
        <v>-0.3</v>
      </c>
      <c r="N1428" s="116">
        <v>-1.0773751E-2</v>
      </c>
      <c r="O1428" s="24">
        <v>1.073691E-4</v>
      </c>
      <c r="P1428" s="24">
        <v>-5.6744800000000002E-4</v>
      </c>
      <c r="Q1428" s="24">
        <v>1.1139437E-6</v>
      </c>
      <c r="R1428" s="24">
        <v>3.1539377999999999E-6</v>
      </c>
    </row>
    <row r="1429" spans="1:18" ht="22.5" x14ac:dyDescent="0.2">
      <c r="A1429" s="13" t="s">
        <v>2416</v>
      </c>
      <c r="B1429" s="11" t="str">
        <f>VLOOKUP(A1429,[2]Feuil1!$A$4:$B$2591,2,FALSE)</f>
        <v>Interventions pour kystes, granulomes et interventions sur les ongles, niveau 4</v>
      </c>
      <c r="C1429" s="22">
        <v>2</v>
      </c>
      <c r="D1429" s="23">
        <v>7873.3278</v>
      </c>
      <c r="E1429" s="22">
        <v>2</v>
      </c>
      <c r="F1429" s="23">
        <v>7873.3278</v>
      </c>
      <c r="G1429" s="22">
        <v>3</v>
      </c>
      <c r="H1429" s="23">
        <v>11676.8678</v>
      </c>
      <c r="I1429" s="116">
        <v>0</v>
      </c>
      <c r="J1429" s="116">
        <v>0</v>
      </c>
      <c r="K1429" s="116">
        <v>0</v>
      </c>
      <c r="L1429" s="116">
        <v>0.48309178739999997</v>
      </c>
      <c r="M1429" s="116">
        <v>0.5</v>
      </c>
      <c r="N1429" s="116">
        <v>-1.1272142000000001E-2</v>
      </c>
      <c r="O1429" s="24">
        <v>-3.5790000000000001E-5</v>
      </c>
      <c r="P1429" s="24">
        <v>2.298178E-4</v>
      </c>
      <c r="Q1429" s="24">
        <v>4.7740445000000002E-7</v>
      </c>
      <c r="R1429" s="24">
        <v>1.7416449999999999E-6</v>
      </c>
    </row>
    <row r="1430" spans="1:18" ht="33.75" x14ac:dyDescent="0.2">
      <c r="A1430" s="13" t="s">
        <v>2417</v>
      </c>
      <c r="B1430" s="11" t="str">
        <f>VLOOKUP(A1430,[2]Feuil1!$A$4:$B$2591,2,FALSE)</f>
        <v>Interventions pour kystes, granulomes et interventions sur les ongles, en ambulatoire</v>
      </c>
      <c r="C1430" s="22">
        <v>23298</v>
      </c>
      <c r="D1430" s="23">
        <v>13702223.607999999</v>
      </c>
      <c r="E1430" s="22">
        <v>23995</v>
      </c>
      <c r="F1430" s="23">
        <v>14111936.307</v>
      </c>
      <c r="G1430" s="22">
        <v>24100</v>
      </c>
      <c r="H1430" s="23">
        <v>14174906.895</v>
      </c>
      <c r="I1430" s="116">
        <v>2.9901183200000001E-2</v>
      </c>
      <c r="J1430" s="116">
        <v>2.9916730999999998E-2</v>
      </c>
      <c r="K1430" s="116">
        <v>-1.5096000000000001E-5</v>
      </c>
      <c r="L1430" s="116">
        <v>4.4622217000000004E-3</v>
      </c>
      <c r="M1430" s="116">
        <v>4.3759115999999999E-3</v>
      </c>
      <c r="N1430" s="116">
        <v>8.5933999999999994E-5</v>
      </c>
      <c r="O1430" s="24">
        <v>-3.7579179999999998E-3</v>
      </c>
      <c r="P1430" s="24">
        <v>3.8048141000000001E-3</v>
      </c>
      <c r="Q1430" s="24">
        <v>3.8351491E-3</v>
      </c>
      <c r="R1430" s="24">
        <v>2.1142360999999998E-3</v>
      </c>
    </row>
    <row r="1431" spans="1:18" ht="22.5" x14ac:dyDescent="0.2">
      <c r="A1431" s="13" t="s">
        <v>2418</v>
      </c>
      <c r="B1431" s="11" t="str">
        <f>VLOOKUP(A1431,[2]Feuil1!$A$4:$B$2591,2,FALSE)</f>
        <v>Interventions pour condylomes anogénitaux, niveau 1</v>
      </c>
      <c r="C1431" s="22">
        <v>501</v>
      </c>
      <c r="D1431" s="23">
        <v>295744.47639999999</v>
      </c>
      <c r="E1431" s="22">
        <v>480</v>
      </c>
      <c r="F1431" s="23">
        <v>284222.71750000003</v>
      </c>
      <c r="G1431" s="22">
        <v>439</v>
      </c>
      <c r="H1431" s="23">
        <v>262287.39630000002</v>
      </c>
      <c r="I1431" s="116">
        <v>-3.8958491999999997E-2</v>
      </c>
      <c r="J1431" s="116">
        <v>-4.1916167999999997E-2</v>
      </c>
      <c r="K1431" s="116">
        <v>3.0870736999999999E-3</v>
      </c>
      <c r="L1431" s="116">
        <v>-7.7176522999999997E-2</v>
      </c>
      <c r="M1431" s="116">
        <v>-8.5416667000000002E-2</v>
      </c>
      <c r="N1431" s="116">
        <v>9.0097239000000006E-3</v>
      </c>
      <c r="O1431" s="24">
        <v>1.4673777E-3</v>
      </c>
      <c r="P1431" s="24">
        <v>-1.3253780000000001E-3</v>
      </c>
      <c r="Q1431" s="24">
        <v>6.9860199999999999E-5</v>
      </c>
      <c r="R1431" s="24">
        <v>3.9121100000000001E-5</v>
      </c>
    </row>
    <row r="1432" spans="1:18" ht="22.5" x14ac:dyDescent="0.2">
      <c r="A1432" s="13" t="s">
        <v>2419</v>
      </c>
      <c r="B1432" s="11" t="str">
        <f>VLOOKUP(A1432,[2]Feuil1!$A$4:$B$2591,2,FALSE)</f>
        <v>Interventions pour condylomes anogénitaux, niveau 2</v>
      </c>
      <c r="C1432" s="22">
        <v>4</v>
      </c>
      <c r="D1432" s="23">
        <v>5463.92</v>
      </c>
      <c r="E1432" s="22">
        <v>6</v>
      </c>
      <c r="F1432" s="23">
        <v>8291.4986000000008</v>
      </c>
      <c r="G1432" s="22">
        <v>6</v>
      </c>
      <c r="H1432" s="23">
        <v>8291.4986000000008</v>
      </c>
      <c r="I1432" s="116">
        <v>0.51749999999999996</v>
      </c>
      <c r="J1432" s="116">
        <v>0.5</v>
      </c>
      <c r="K1432" s="116">
        <v>1.16666667E-2</v>
      </c>
      <c r="L1432" s="116">
        <v>2.1933410000000001E-16</v>
      </c>
      <c r="M1432" s="116">
        <v>0</v>
      </c>
      <c r="N1432" s="116">
        <v>2.2204459999999999E-16</v>
      </c>
      <c r="O1432" s="24">
        <v>0</v>
      </c>
      <c r="P1432" s="24">
        <v>1.0990709999999999E-19</v>
      </c>
      <c r="Q1432" s="24">
        <v>9.5480889000000001E-7</v>
      </c>
      <c r="R1432" s="24">
        <v>1.2367055E-6</v>
      </c>
    </row>
    <row r="1433" spans="1:18" ht="22.5" x14ac:dyDescent="0.2">
      <c r="A1433" s="13" t="s">
        <v>2420</v>
      </c>
      <c r="B1433" s="11" t="str">
        <f>VLOOKUP(A1433,[2]Feuil1!$A$4:$B$2591,2,FALSE)</f>
        <v>Interventions pour condylomes anogénitaux, niveau 3</v>
      </c>
      <c r="C1433" s="22" t="s">
        <v>3213</v>
      </c>
      <c r="D1433" s="23" t="s">
        <v>3213</v>
      </c>
      <c r="E1433" s="22" t="s">
        <v>3213</v>
      </c>
      <c r="F1433" s="23" t="s">
        <v>3213</v>
      </c>
      <c r="G1433" s="22">
        <v>1</v>
      </c>
      <c r="H1433" s="23">
        <v>1890.07</v>
      </c>
      <c r="I1433" s="116" t="s">
        <v>3213</v>
      </c>
      <c r="J1433" s="116" t="s">
        <v>3213</v>
      </c>
      <c r="K1433" s="116" t="s">
        <v>3213</v>
      </c>
      <c r="L1433" s="116" t="s">
        <v>3213</v>
      </c>
      <c r="M1433" s="116" t="s">
        <v>3213</v>
      </c>
      <c r="N1433" s="116" t="s">
        <v>3213</v>
      </c>
      <c r="O1433" s="24" t="s">
        <v>3213</v>
      </c>
      <c r="P1433" s="24" t="s">
        <v>3213</v>
      </c>
      <c r="Q1433" s="24">
        <v>1.5913482000000001E-7</v>
      </c>
      <c r="R1433" s="24">
        <v>2.8191044000000002E-7</v>
      </c>
    </row>
    <row r="1434" spans="1:18" ht="22.5" x14ac:dyDescent="0.2">
      <c r="A1434" s="13" t="s">
        <v>2421</v>
      </c>
      <c r="B1434" s="11" t="str">
        <f>VLOOKUP(A1434,[2]Feuil1!$A$4:$B$2591,2,FALSE)</f>
        <v>Interventions pour condylomes anogénitaux, en ambulatoire</v>
      </c>
      <c r="C1434" s="22">
        <v>2085</v>
      </c>
      <c r="D1434" s="23">
        <v>1223915.0517</v>
      </c>
      <c r="E1434" s="22">
        <v>2276</v>
      </c>
      <c r="F1434" s="23">
        <v>1335295.6503999999</v>
      </c>
      <c r="G1434" s="22">
        <v>2200</v>
      </c>
      <c r="H1434" s="23">
        <v>1284520.9859</v>
      </c>
      <c r="I1434" s="116">
        <v>9.1003536999999995E-2</v>
      </c>
      <c r="J1434" s="116">
        <v>9.16067146E-2</v>
      </c>
      <c r="K1434" s="116">
        <v>-5.5255899999999999E-4</v>
      </c>
      <c r="L1434" s="116">
        <v>-3.8025034999999999E-2</v>
      </c>
      <c r="M1434" s="116">
        <v>-3.3391916000000001E-2</v>
      </c>
      <c r="N1434" s="116">
        <v>-4.7931730000000004E-3</v>
      </c>
      <c r="O1434" s="24">
        <v>2.7200172E-3</v>
      </c>
      <c r="P1434" s="24">
        <v>-3.067911E-3</v>
      </c>
      <c r="Q1434" s="24">
        <v>3.5009659999999998E-4</v>
      </c>
      <c r="R1434" s="24">
        <v>1.915907E-4</v>
      </c>
    </row>
    <row r="1435" spans="1:18" ht="33.75" x14ac:dyDescent="0.2">
      <c r="A1435" s="13" t="s">
        <v>2422</v>
      </c>
      <c r="B1435" s="11" t="str">
        <f>VLOOKUP(A1435,[2]Feuil1!$A$4:$B$2591,2,FALSE)</f>
        <v>Certains curages lymphonodaux pour des affections de la peau, des tissus sous-cutanés ou des seins, niveau 1</v>
      </c>
      <c r="C1435" s="22">
        <v>1377</v>
      </c>
      <c r="D1435" s="23">
        <v>1153325.0056</v>
      </c>
      <c r="E1435" s="22">
        <v>1302</v>
      </c>
      <c r="F1435" s="23">
        <v>1087993.3954</v>
      </c>
      <c r="G1435" s="22">
        <v>1182</v>
      </c>
      <c r="H1435" s="23">
        <v>977785.04359999998</v>
      </c>
      <c r="I1435" s="116">
        <v>-5.6646314000000003E-2</v>
      </c>
      <c r="J1435" s="116">
        <v>-5.4466230999999997E-2</v>
      </c>
      <c r="K1435" s="116">
        <v>-2.3056639999999998E-3</v>
      </c>
      <c r="L1435" s="116">
        <v>-0.10129505599999999</v>
      </c>
      <c r="M1435" s="116">
        <v>-9.2165898999999996E-2</v>
      </c>
      <c r="N1435" s="116">
        <v>-1.0055975E-2</v>
      </c>
      <c r="O1435" s="24">
        <v>4.2947640000000004E-3</v>
      </c>
      <c r="P1435" s="24">
        <v>-6.6590180000000001E-3</v>
      </c>
      <c r="Q1435" s="24">
        <v>1.880974E-4</v>
      </c>
      <c r="R1435" s="24">
        <v>1.4584E-4</v>
      </c>
    </row>
    <row r="1436" spans="1:18" ht="33.75" x14ac:dyDescent="0.2">
      <c r="A1436" s="13" t="s">
        <v>2423</v>
      </c>
      <c r="B1436" s="11" t="str">
        <f>VLOOKUP(A1436,[2]Feuil1!$A$4:$B$2591,2,FALSE)</f>
        <v>Certains curages lymphonodaux pour des affections de la peau, des tissus sous-cutanés ou des seins, niveau 2</v>
      </c>
      <c r="C1436" s="22">
        <v>140</v>
      </c>
      <c r="D1436" s="23">
        <v>316689.83880000003</v>
      </c>
      <c r="E1436" s="22">
        <v>117</v>
      </c>
      <c r="F1436" s="23">
        <v>269810.70760000002</v>
      </c>
      <c r="G1436" s="22">
        <v>141</v>
      </c>
      <c r="H1436" s="23">
        <v>318830.15639999998</v>
      </c>
      <c r="I1436" s="116">
        <v>-0.14802852999999999</v>
      </c>
      <c r="J1436" s="116">
        <v>-0.164285714</v>
      </c>
      <c r="K1436" s="116">
        <v>1.9453041399999999E-2</v>
      </c>
      <c r="L1436" s="116">
        <v>0.18168088739999999</v>
      </c>
      <c r="M1436" s="116">
        <v>0.20512820509999999</v>
      </c>
      <c r="N1436" s="116">
        <v>-1.9456285E-2</v>
      </c>
      <c r="O1436" s="24">
        <v>-8.5895299999999997E-4</v>
      </c>
      <c r="P1436" s="24">
        <v>2.9618572000000001E-3</v>
      </c>
      <c r="Q1436" s="24">
        <v>2.2438000000000001E-5</v>
      </c>
      <c r="R1436" s="24">
        <v>4.75546E-5</v>
      </c>
    </row>
    <row r="1437" spans="1:18" ht="33.75" x14ac:dyDescent="0.2">
      <c r="A1437" s="13" t="s">
        <v>2424</v>
      </c>
      <c r="B1437" s="11" t="str">
        <f>VLOOKUP(A1437,[2]Feuil1!$A$4:$B$2591,2,FALSE)</f>
        <v>Certains curages lymphonodaux pour des affections de la peau, des tissus sous-cutanés ou des seins, niveau 3</v>
      </c>
      <c r="C1437" s="22">
        <v>41</v>
      </c>
      <c r="D1437" s="23">
        <v>114808.325</v>
      </c>
      <c r="E1437" s="22">
        <v>41</v>
      </c>
      <c r="F1437" s="23">
        <v>114508.372</v>
      </c>
      <c r="G1437" s="22">
        <v>39</v>
      </c>
      <c r="H1437" s="23">
        <v>118793.541</v>
      </c>
      <c r="I1437" s="116">
        <v>-2.6126420000000001E-3</v>
      </c>
      <c r="J1437" s="116">
        <v>0</v>
      </c>
      <c r="K1437" s="116">
        <v>-2.6126420000000001E-3</v>
      </c>
      <c r="L1437" s="116">
        <v>3.7422320500000002E-2</v>
      </c>
      <c r="M1437" s="116">
        <v>-4.8780487999999997E-2</v>
      </c>
      <c r="N1437" s="116">
        <v>9.0623465200000003E-2</v>
      </c>
      <c r="O1437" s="24">
        <v>7.1579400000000001E-5</v>
      </c>
      <c r="P1437" s="24">
        <v>2.5891880000000002E-4</v>
      </c>
      <c r="Q1437" s="24">
        <v>6.2062577999999996E-6</v>
      </c>
      <c r="R1437" s="24">
        <v>1.77185E-5</v>
      </c>
    </row>
    <row r="1438" spans="1:18" ht="33.75" x14ac:dyDescent="0.2">
      <c r="A1438" s="13" t="s">
        <v>2425</v>
      </c>
      <c r="B1438" s="11" t="str">
        <f>VLOOKUP(A1438,[2]Feuil1!$A$4:$B$2591,2,FALSE)</f>
        <v>Certains curages lymphonodaux pour des affections de la peau, des tissus sous-cutanés ou des seins, niveau 4</v>
      </c>
      <c r="C1438" s="22">
        <v>5</v>
      </c>
      <c r="D1438" s="23">
        <v>21051.17</v>
      </c>
      <c r="E1438" s="22">
        <v>6</v>
      </c>
      <c r="F1438" s="23">
        <v>23445.982</v>
      </c>
      <c r="G1438" s="22">
        <v>5</v>
      </c>
      <c r="H1438" s="23">
        <v>19583.382000000001</v>
      </c>
      <c r="I1438" s="116">
        <v>0.1137614679</v>
      </c>
      <c r="J1438" s="116">
        <v>0.2</v>
      </c>
      <c r="K1438" s="116">
        <v>-7.1865443000000001E-2</v>
      </c>
      <c r="L1438" s="116">
        <v>-0.16474464599999999</v>
      </c>
      <c r="M1438" s="116">
        <v>-0.16666666699999999</v>
      </c>
      <c r="N1438" s="116">
        <v>2.306425E-3</v>
      </c>
      <c r="O1438" s="24">
        <v>3.5789700000000001E-5</v>
      </c>
      <c r="P1438" s="24">
        <v>-2.33386E-4</v>
      </c>
      <c r="Q1438" s="24">
        <v>7.9567407999999995E-7</v>
      </c>
      <c r="R1438" s="24">
        <v>2.9209287000000002E-6</v>
      </c>
    </row>
    <row r="1439" spans="1:18" ht="33.75" x14ac:dyDescent="0.2">
      <c r="A1439" s="13" t="s">
        <v>2426</v>
      </c>
      <c r="B1439" s="11" t="str">
        <f>VLOOKUP(A1439,[2]Feuil1!$A$4:$B$2591,2,FALSE)</f>
        <v>Certains curages lymphonodaux pour des affections de la peau, des tissus sous-cutanés ou des seins, en ambulatoire</v>
      </c>
      <c r="C1439" s="22">
        <v>292</v>
      </c>
      <c r="D1439" s="23">
        <v>172189.8063</v>
      </c>
      <c r="E1439" s="22">
        <v>336</v>
      </c>
      <c r="F1439" s="23">
        <v>198557.51130000001</v>
      </c>
      <c r="G1439" s="22">
        <v>394</v>
      </c>
      <c r="H1439" s="23">
        <v>231995.2383</v>
      </c>
      <c r="I1439" s="116">
        <v>0.15313162590000001</v>
      </c>
      <c r="J1439" s="116">
        <v>0.15068493150000001</v>
      </c>
      <c r="K1439" s="116">
        <v>2.1262938999999999E-3</v>
      </c>
      <c r="L1439" s="116">
        <v>0.1684032338</v>
      </c>
      <c r="M1439" s="116">
        <v>0.17261904759999999</v>
      </c>
      <c r="N1439" s="116">
        <v>-3.595212E-3</v>
      </c>
      <c r="O1439" s="24">
        <v>-2.0758030000000002E-3</v>
      </c>
      <c r="P1439" s="24">
        <v>2.0203770999999999E-3</v>
      </c>
      <c r="Q1439" s="24">
        <v>6.2699099999999997E-5</v>
      </c>
      <c r="R1439" s="24">
        <v>3.46029E-5</v>
      </c>
    </row>
    <row r="1440" spans="1:18" ht="33.75" x14ac:dyDescent="0.2">
      <c r="A1440" s="13" t="s">
        <v>2427</v>
      </c>
      <c r="B1440" s="11" t="str">
        <f>VLOOKUP(A1440,[2]Feuil1!$A$4:$B$2591,2,FALSE)</f>
        <v>Interventions sur la peau, les tissus sous-cutanés ou les seins pour lésions traumatiques, niveau 1</v>
      </c>
      <c r="C1440" s="22">
        <v>1335</v>
      </c>
      <c r="D1440" s="23">
        <v>1022031.6189</v>
      </c>
      <c r="E1440" s="22">
        <v>1245</v>
      </c>
      <c r="F1440" s="23">
        <v>951322.7648</v>
      </c>
      <c r="G1440" s="22">
        <v>1235</v>
      </c>
      <c r="H1440" s="23">
        <v>938408.91890000005</v>
      </c>
      <c r="I1440" s="116">
        <v>-6.9184604999999996E-2</v>
      </c>
      <c r="J1440" s="116">
        <v>-6.7415729999999993E-2</v>
      </c>
      <c r="K1440" s="116">
        <v>-1.896745E-3</v>
      </c>
      <c r="L1440" s="116">
        <v>-1.3574621E-2</v>
      </c>
      <c r="M1440" s="116">
        <v>-8.0321290000000007E-3</v>
      </c>
      <c r="N1440" s="116">
        <v>-5.5873709999999998E-3</v>
      </c>
      <c r="O1440" s="24">
        <v>3.5789699999999998E-4</v>
      </c>
      <c r="P1440" s="24">
        <v>-7.8028099999999997E-4</v>
      </c>
      <c r="Q1440" s="24">
        <v>1.9653149999999999E-4</v>
      </c>
      <c r="R1440" s="24">
        <v>1.399669E-4</v>
      </c>
    </row>
    <row r="1441" spans="1:18" ht="33.75" x14ac:dyDescent="0.2">
      <c r="A1441" s="13" t="s">
        <v>2428</v>
      </c>
      <c r="B1441" s="11" t="str">
        <f>VLOOKUP(A1441,[2]Feuil1!$A$4:$B$2591,2,FALSE)</f>
        <v>Interventions sur la peau, les tissus sous-cutanés ou les seins pour lésions traumatiques, niveau 2</v>
      </c>
      <c r="C1441" s="22">
        <v>642</v>
      </c>
      <c r="D1441" s="23">
        <v>1477178.9354999999</v>
      </c>
      <c r="E1441" s="22">
        <v>676</v>
      </c>
      <c r="F1441" s="23">
        <v>1553778.6314999999</v>
      </c>
      <c r="G1441" s="22">
        <v>625</v>
      </c>
      <c r="H1441" s="23">
        <v>1443760.4546999999</v>
      </c>
      <c r="I1441" s="116">
        <v>5.1855394200000002E-2</v>
      </c>
      <c r="J1441" s="116">
        <v>5.29595016E-2</v>
      </c>
      <c r="K1441" s="116">
        <v>-1.0485749999999999E-3</v>
      </c>
      <c r="L1441" s="116">
        <v>-7.0806854000000002E-2</v>
      </c>
      <c r="M1441" s="116">
        <v>-7.5443786999999998E-2</v>
      </c>
      <c r="N1441" s="116">
        <v>5.0153067000000004E-3</v>
      </c>
      <c r="O1441" s="24">
        <v>1.8252747E-3</v>
      </c>
      <c r="P1441" s="24">
        <v>-6.6475270000000003E-3</v>
      </c>
      <c r="Q1441" s="24">
        <v>9.9459300000000005E-5</v>
      </c>
      <c r="R1441" s="24">
        <v>2.153418E-4</v>
      </c>
    </row>
    <row r="1442" spans="1:18" ht="33.75" x14ac:dyDescent="0.2">
      <c r="A1442" s="13" t="s">
        <v>2429</v>
      </c>
      <c r="B1442" s="11" t="str">
        <f>VLOOKUP(A1442,[2]Feuil1!$A$4:$B$2591,2,FALSE)</f>
        <v>Interventions sur la peau, les tissus sous-cutanés ou les seins pour lésions traumatiques, niveau 3</v>
      </c>
      <c r="C1442" s="22">
        <v>245</v>
      </c>
      <c r="D1442" s="23">
        <v>788520.39170000004</v>
      </c>
      <c r="E1442" s="22">
        <v>257</v>
      </c>
      <c r="F1442" s="23">
        <v>829762.65500000003</v>
      </c>
      <c r="G1442" s="22">
        <v>214</v>
      </c>
      <c r="H1442" s="23">
        <v>692643.42799999996</v>
      </c>
      <c r="I1442" s="116">
        <v>5.2303356699999998E-2</v>
      </c>
      <c r="J1442" s="116">
        <v>4.89795918E-2</v>
      </c>
      <c r="K1442" s="116">
        <v>3.1685696000000002E-3</v>
      </c>
      <c r="L1442" s="116">
        <v>-0.16525114299999999</v>
      </c>
      <c r="M1442" s="116">
        <v>-0.16731517500000001</v>
      </c>
      <c r="N1442" s="116">
        <v>2.4787677E-3</v>
      </c>
      <c r="O1442" s="24">
        <v>1.5389570999999999E-3</v>
      </c>
      <c r="P1442" s="24">
        <v>-8.2850289999999993E-3</v>
      </c>
      <c r="Q1442" s="24">
        <v>3.4054899999999998E-5</v>
      </c>
      <c r="R1442" s="24">
        <v>1.0331010000000001E-4</v>
      </c>
    </row>
    <row r="1443" spans="1:18" ht="33.75" x14ac:dyDescent="0.2">
      <c r="A1443" s="13" t="s">
        <v>2430</v>
      </c>
      <c r="B1443" s="11" t="str">
        <f>VLOOKUP(A1443,[2]Feuil1!$A$4:$B$2591,2,FALSE)</f>
        <v>Interventions sur la peau, les tissus sous-cutanés ou les seins pour lésions traumatiques, niveau 4</v>
      </c>
      <c r="C1443" s="22">
        <v>37</v>
      </c>
      <c r="D1443" s="23">
        <v>150718.549</v>
      </c>
      <c r="E1443" s="22">
        <v>43</v>
      </c>
      <c r="F1443" s="23">
        <v>170098.158</v>
      </c>
      <c r="G1443" s="22">
        <v>58</v>
      </c>
      <c r="H1443" s="23">
        <v>229155.1545</v>
      </c>
      <c r="I1443" s="116">
        <v>0.1285814462</v>
      </c>
      <c r="J1443" s="116">
        <v>0.16216216219999999</v>
      </c>
      <c r="K1443" s="116">
        <v>-2.8895034999999999E-2</v>
      </c>
      <c r="L1443" s="116">
        <v>0.34719362749999999</v>
      </c>
      <c r="M1443" s="116">
        <v>0.34883720930000001</v>
      </c>
      <c r="N1443" s="116">
        <v>-1.218518E-3</v>
      </c>
      <c r="O1443" s="24">
        <v>-5.3684499999999999E-4</v>
      </c>
      <c r="P1443" s="24">
        <v>3.5683467999999999E-3</v>
      </c>
      <c r="Q1443" s="24">
        <v>9.2298192999999994E-6</v>
      </c>
      <c r="R1443" s="24">
        <v>3.41793E-5</v>
      </c>
    </row>
    <row r="1444" spans="1:18" ht="33.75" x14ac:dyDescent="0.2">
      <c r="A1444" s="13" t="s">
        <v>2431</v>
      </c>
      <c r="B1444" s="11" t="str">
        <f>VLOOKUP(A1444,[2]Feuil1!$A$4:$B$2591,2,FALSE)</f>
        <v>Interventions sur la peau, les tissus sous-cutanés ou les seins pour lésions traumatiques, en ambulatoire</v>
      </c>
      <c r="C1444" s="22">
        <v>1049</v>
      </c>
      <c r="D1444" s="23">
        <v>790860.62760000001</v>
      </c>
      <c r="E1444" s="22">
        <v>998</v>
      </c>
      <c r="F1444" s="23">
        <v>754472.40599999996</v>
      </c>
      <c r="G1444" s="22">
        <v>1066</v>
      </c>
      <c r="H1444" s="23">
        <v>807568.89839999995</v>
      </c>
      <c r="I1444" s="116">
        <v>-4.6010915999999999E-2</v>
      </c>
      <c r="J1444" s="116">
        <v>-4.8617730999999997E-2</v>
      </c>
      <c r="K1444" s="116">
        <v>2.7400295999999999E-3</v>
      </c>
      <c r="L1444" s="116">
        <v>7.0375658499999993E-2</v>
      </c>
      <c r="M1444" s="116">
        <v>6.8136272499999997E-2</v>
      </c>
      <c r="N1444" s="116">
        <v>2.0965357999999999E-3</v>
      </c>
      <c r="O1444" s="24">
        <v>-2.4337E-3</v>
      </c>
      <c r="P1444" s="24">
        <v>3.2082006999999998E-3</v>
      </c>
      <c r="Q1444" s="24">
        <v>1.6963770000000001E-4</v>
      </c>
      <c r="R1444" s="24">
        <v>1.204517E-4</v>
      </c>
    </row>
    <row r="1445" spans="1:18" ht="45" x14ac:dyDescent="0.2">
      <c r="A1445" s="13" t="s">
        <v>1340</v>
      </c>
      <c r="B1445" s="11" t="str">
        <f>VLOOKUP(A1445,[2]Feuil1!$A$4:$B$2591,2,FALSE)</f>
        <v>Affections de la peau, des tissus sous-cutanés et des seins sans acte opératoire de la CMD 09, avec anesthésie, en ambulatoire</v>
      </c>
      <c r="C1445" s="22">
        <v>25394</v>
      </c>
      <c r="D1445" s="23">
        <v>7932921.4263000004</v>
      </c>
      <c r="E1445" s="22">
        <v>27096</v>
      </c>
      <c r="F1445" s="23">
        <v>8461102.6707000006</v>
      </c>
      <c r="G1445" s="22">
        <v>27945</v>
      </c>
      <c r="H1445" s="23">
        <v>8727727.8344999999</v>
      </c>
      <c r="I1445" s="116">
        <v>6.6580924700000002E-2</v>
      </c>
      <c r="J1445" s="116">
        <v>6.7023706399999994E-2</v>
      </c>
      <c r="K1445" s="116">
        <v>-4.14969E-4</v>
      </c>
      <c r="L1445" s="116">
        <v>3.1511869599999999E-2</v>
      </c>
      <c r="M1445" s="116">
        <v>3.1333038100000002E-2</v>
      </c>
      <c r="N1445" s="116">
        <v>1.7339840000000001E-4</v>
      </c>
      <c r="O1445" s="24">
        <v>-3.0385454999999999E-2</v>
      </c>
      <c r="P1445" s="24">
        <v>1.61100479E-2</v>
      </c>
      <c r="Q1445" s="24">
        <v>4.4470224000000003E-3</v>
      </c>
      <c r="R1445" s="24">
        <v>1.3017706E-3</v>
      </c>
    </row>
    <row r="1446" spans="1:18" ht="33.75" x14ac:dyDescent="0.2">
      <c r="A1446" s="13" t="s">
        <v>1341</v>
      </c>
      <c r="B1446" s="11" t="str">
        <f>VLOOKUP(A1446,[2]Feuil1!$A$4:$B$2591,2,FALSE)</f>
        <v>Traumatismes de la peau et des tissus sous-cutanés, âge inférieur à 18 ans, niveau 1</v>
      </c>
      <c r="C1446" s="22">
        <v>424</v>
      </c>
      <c r="D1446" s="23">
        <v>186877.38800000001</v>
      </c>
      <c r="E1446" s="22">
        <v>338</v>
      </c>
      <c r="F1446" s="23">
        <v>145576.37530000001</v>
      </c>
      <c r="G1446" s="22">
        <v>296</v>
      </c>
      <c r="H1446" s="23">
        <v>128282.46829999999</v>
      </c>
      <c r="I1446" s="116">
        <v>-0.22100593900000001</v>
      </c>
      <c r="J1446" s="116">
        <v>-0.20283018899999999</v>
      </c>
      <c r="K1446" s="116">
        <v>-2.280035E-2</v>
      </c>
      <c r="L1446" s="116">
        <v>-0.118796109</v>
      </c>
      <c r="M1446" s="116">
        <v>-0.124260355</v>
      </c>
      <c r="N1446" s="116">
        <v>6.2395777999999999E-3</v>
      </c>
      <c r="O1446" s="24">
        <v>1.5031674000000001E-3</v>
      </c>
      <c r="P1446" s="24">
        <v>-1.044934E-3</v>
      </c>
      <c r="Q1446" s="24">
        <v>4.7103900000000001E-5</v>
      </c>
      <c r="R1446" s="24">
        <v>1.91338E-5</v>
      </c>
    </row>
    <row r="1447" spans="1:18" ht="33.75" x14ac:dyDescent="0.2">
      <c r="A1447" s="13" t="s">
        <v>1342</v>
      </c>
      <c r="B1447" s="11" t="str">
        <f>VLOOKUP(A1447,[2]Feuil1!$A$4:$B$2591,2,FALSE)</f>
        <v>Traumatismes de la peau et des tissus sous-cutanés, âge inférieur à 18 ans, niveau 2</v>
      </c>
      <c r="C1447" s="22">
        <v>5</v>
      </c>
      <c r="D1447" s="23">
        <v>6733.6</v>
      </c>
      <c r="E1447" s="22">
        <v>14</v>
      </c>
      <c r="F1447" s="23">
        <v>19150.358400000001</v>
      </c>
      <c r="G1447" s="22">
        <v>9</v>
      </c>
      <c r="H1447" s="23">
        <v>12322.487999999999</v>
      </c>
      <c r="I1447" s="116">
        <v>1.8440000000000001</v>
      </c>
      <c r="J1447" s="116">
        <v>1.8</v>
      </c>
      <c r="K1447" s="116">
        <v>1.57142857E-2</v>
      </c>
      <c r="L1447" s="116">
        <v>-0.35654008399999998</v>
      </c>
      <c r="M1447" s="116">
        <v>-0.35714285699999998</v>
      </c>
      <c r="N1447" s="116">
        <v>9.3764650000000005E-4</v>
      </c>
      <c r="O1447" s="24">
        <v>1.7894849999999999E-4</v>
      </c>
      <c r="P1447" s="24">
        <v>-4.1255399999999998E-4</v>
      </c>
      <c r="Q1447" s="24">
        <v>1.4322133E-6</v>
      </c>
      <c r="R1447" s="24">
        <v>1.8379414000000001E-6</v>
      </c>
    </row>
    <row r="1448" spans="1:18" ht="33.75" x14ac:dyDescent="0.2">
      <c r="A1448" s="13" t="s">
        <v>1343</v>
      </c>
      <c r="B1448" s="11" t="str">
        <f>VLOOKUP(A1448,[2]Feuil1!$A$4:$B$2591,2,FALSE)</f>
        <v>Traumatismes de la peau et des tissus sous-cutanés, âge inférieur à 18 ans, niveau 3</v>
      </c>
      <c r="C1448" s="22">
        <v>1</v>
      </c>
      <c r="D1448" s="23">
        <v>1985.5</v>
      </c>
      <c r="E1448" s="22">
        <v>2</v>
      </c>
      <c r="F1448" s="23">
        <v>4129.84</v>
      </c>
      <c r="G1448" s="22">
        <v>2</v>
      </c>
      <c r="H1448" s="23">
        <v>3971</v>
      </c>
      <c r="I1448" s="116">
        <v>1.08</v>
      </c>
      <c r="J1448" s="116">
        <v>1</v>
      </c>
      <c r="K1448" s="116">
        <v>0.04</v>
      </c>
      <c r="L1448" s="116">
        <v>-3.8461538000000003E-2</v>
      </c>
      <c r="M1448" s="116">
        <v>0</v>
      </c>
      <c r="N1448" s="116">
        <v>-3.8461538000000003E-2</v>
      </c>
      <c r="O1448" s="24">
        <v>0</v>
      </c>
      <c r="P1448" s="24">
        <v>-9.5974439999999993E-6</v>
      </c>
      <c r="Q1448" s="24">
        <v>3.1826962999999999E-7</v>
      </c>
      <c r="R1448" s="24">
        <v>5.9228830000000005E-7</v>
      </c>
    </row>
    <row r="1449" spans="1:18" ht="33.75" x14ac:dyDescent="0.2">
      <c r="A1449" s="13" t="s">
        <v>1344</v>
      </c>
      <c r="B1449" s="11" t="str">
        <f>VLOOKUP(A1449,[2]Feuil1!$A$4:$B$2591,2,FALSE)</f>
        <v>Traumatismes de la peau et des tissus sous-cutanés, âge inférieur à 18 ans, très courte durée</v>
      </c>
      <c r="C1449" s="22">
        <v>412</v>
      </c>
      <c r="D1449" s="23">
        <v>100837.1272</v>
      </c>
      <c r="E1449" s="22">
        <v>441</v>
      </c>
      <c r="F1449" s="23">
        <v>107578.416</v>
      </c>
      <c r="G1449" s="22">
        <v>575</v>
      </c>
      <c r="H1449" s="23">
        <v>140360.39600000001</v>
      </c>
      <c r="I1449" s="116">
        <v>6.6853241300000005E-2</v>
      </c>
      <c r="J1449" s="116">
        <v>7.0388349500000003E-2</v>
      </c>
      <c r="K1449" s="116">
        <v>-3.3026409999999998E-3</v>
      </c>
      <c r="L1449" s="116">
        <v>0.30472636819999999</v>
      </c>
      <c r="M1449" s="116">
        <v>0.30385487529999999</v>
      </c>
      <c r="N1449" s="116">
        <v>6.6839709999999997E-4</v>
      </c>
      <c r="O1449" s="24">
        <v>-4.7958200000000001E-3</v>
      </c>
      <c r="P1449" s="24">
        <v>1.9807555E-3</v>
      </c>
      <c r="Q1449" s="24">
        <v>9.15025E-5</v>
      </c>
      <c r="R1449" s="24">
        <v>2.0935199999999999E-5</v>
      </c>
    </row>
    <row r="1450" spans="1:18" ht="33.75" x14ac:dyDescent="0.2">
      <c r="A1450" s="13" t="s">
        <v>1345</v>
      </c>
      <c r="B1450" s="11" t="str">
        <f>VLOOKUP(A1450,[2]Feuil1!$A$4:$B$2591,2,FALSE)</f>
        <v>Traumatismes de la peau et des tissus sous-cutanés, âge supérieur à 17 ans, niveau 1</v>
      </c>
      <c r="C1450" s="22">
        <v>4032</v>
      </c>
      <c r="D1450" s="23">
        <v>1889865.4069000001</v>
      </c>
      <c r="E1450" s="22">
        <v>3825</v>
      </c>
      <c r="F1450" s="23">
        <v>1741318.6004999999</v>
      </c>
      <c r="G1450" s="22">
        <v>3562</v>
      </c>
      <c r="H1450" s="23">
        <v>1545026.7903</v>
      </c>
      <c r="I1450" s="116">
        <v>-7.8601791000000004E-2</v>
      </c>
      <c r="J1450" s="116">
        <v>-5.1339285999999998E-2</v>
      </c>
      <c r="K1450" s="116">
        <v>-2.8737888E-2</v>
      </c>
      <c r="L1450" s="116">
        <v>-0.11272596</v>
      </c>
      <c r="M1450" s="116">
        <v>-6.8758169999999993E-2</v>
      </c>
      <c r="N1450" s="116">
        <v>-4.7214147999999997E-2</v>
      </c>
      <c r="O1450" s="24">
        <v>9.4126910000000008E-3</v>
      </c>
      <c r="P1450" s="24">
        <v>-1.186036E-2</v>
      </c>
      <c r="Q1450" s="24">
        <v>5.6683820000000002E-4</v>
      </c>
      <c r="R1450" s="24">
        <v>2.3044609999999999E-4</v>
      </c>
    </row>
    <row r="1451" spans="1:18" ht="33.75" x14ac:dyDescent="0.2">
      <c r="A1451" s="13" t="s">
        <v>1346</v>
      </c>
      <c r="B1451" s="11" t="str">
        <f>VLOOKUP(A1451,[2]Feuil1!$A$4:$B$2591,2,FALSE)</f>
        <v>Traumatismes de la peau et des tissus sous-cutanés, âge supérieur à 17 ans, niveau 2</v>
      </c>
      <c r="C1451" s="22">
        <v>1317</v>
      </c>
      <c r="D1451" s="23">
        <v>1971379.4708</v>
      </c>
      <c r="E1451" s="22">
        <v>1365</v>
      </c>
      <c r="F1451" s="23">
        <v>2043450.6196000001</v>
      </c>
      <c r="G1451" s="22">
        <v>1273</v>
      </c>
      <c r="H1451" s="23">
        <v>1901786.8921999999</v>
      </c>
      <c r="I1451" s="116">
        <v>3.6558739600000001E-2</v>
      </c>
      <c r="J1451" s="116">
        <v>3.6446469199999998E-2</v>
      </c>
      <c r="K1451" s="116">
        <v>1.083224E-4</v>
      </c>
      <c r="L1451" s="116">
        <v>-6.9325740999999996E-2</v>
      </c>
      <c r="M1451" s="116">
        <v>-6.7399266999999999E-2</v>
      </c>
      <c r="N1451" s="116">
        <v>-2.0657000000000002E-3</v>
      </c>
      <c r="O1451" s="24">
        <v>3.2926524000000002E-3</v>
      </c>
      <c r="P1451" s="24">
        <v>-8.5596179999999997E-3</v>
      </c>
      <c r="Q1451" s="24">
        <v>2.0257860000000001E-4</v>
      </c>
      <c r="R1451" s="24">
        <v>2.8365809999999998E-4</v>
      </c>
    </row>
    <row r="1452" spans="1:18" ht="33.75" x14ac:dyDescent="0.2">
      <c r="A1452" s="13" t="s">
        <v>1347</v>
      </c>
      <c r="B1452" s="11" t="str">
        <f>VLOOKUP(A1452,[2]Feuil1!$A$4:$B$2591,2,FALSE)</f>
        <v>Traumatismes de la peau et des tissus sous-cutanés, âge supérieur à 17 ans, niveau 3</v>
      </c>
      <c r="C1452" s="22">
        <v>512</v>
      </c>
      <c r="D1452" s="23">
        <v>1138620.8089000001</v>
      </c>
      <c r="E1452" s="22">
        <v>536</v>
      </c>
      <c r="F1452" s="23">
        <v>1175059.3652999999</v>
      </c>
      <c r="G1452" s="22">
        <v>516</v>
      </c>
      <c r="H1452" s="23">
        <v>1129858.0667999999</v>
      </c>
      <c r="I1452" s="116">
        <v>3.2002362999999999E-2</v>
      </c>
      <c r="J1452" s="116">
        <v>4.6875E-2</v>
      </c>
      <c r="K1452" s="116">
        <v>-1.4206698E-2</v>
      </c>
      <c r="L1452" s="116">
        <v>-3.8467247000000003E-2</v>
      </c>
      <c r="M1452" s="116">
        <v>-3.7313433E-2</v>
      </c>
      <c r="N1452" s="116">
        <v>-1.1985349999999999E-3</v>
      </c>
      <c r="O1452" s="24">
        <v>7.1579399999999996E-4</v>
      </c>
      <c r="P1452" s="24">
        <v>-2.7311570000000001E-3</v>
      </c>
      <c r="Q1452" s="24">
        <v>8.2113600000000006E-5</v>
      </c>
      <c r="R1452" s="24">
        <v>1.6852220000000001E-4</v>
      </c>
    </row>
    <row r="1453" spans="1:18" ht="33.75" x14ac:dyDescent="0.2">
      <c r="A1453" s="13" t="s">
        <v>1348</v>
      </c>
      <c r="B1453" s="11" t="str">
        <f>VLOOKUP(A1453,[2]Feuil1!$A$4:$B$2591,2,FALSE)</f>
        <v>Traumatismes de la peau et des tissus sous-cutanés, âge supérieur à 17 ans, niveau 4</v>
      </c>
      <c r="C1453" s="22">
        <v>86</v>
      </c>
      <c r="D1453" s="23">
        <v>355647.19689999998</v>
      </c>
      <c r="E1453" s="22">
        <v>97</v>
      </c>
      <c r="F1453" s="23">
        <v>370150.29340000002</v>
      </c>
      <c r="G1453" s="22">
        <v>99</v>
      </c>
      <c r="H1453" s="23">
        <v>379571.3628</v>
      </c>
      <c r="I1453" s="116">
        <v>4.0779448400000001E-2</v>
      </c>
      <c r="J1453" s="116">
        <v>0.12790697670000001</v>
      </c>
      <c r="K1453" s="116">
        <v>-7.7247087000000006E-2</v>
      </c>
      <c r="L1453" s="116">
        <v>2.5452011199999999E-2</v>
      </c>
      <c r="M1453" s="116">
        <v>2.0618556699999999E-2</v>
      </c>
      <c r="N1453" s="116">
        <v>4.7358089000000001E-3</v>
      </c>
      <c r="O1453" s="24">
        <v>-7.1579E-5</v>
      </c>
      <c r="P1453" s="24">
        <v>5.6924060000000003E-4</v>
      </c>
      <c r="Q1453" s="24">
        <v>1.5754299999999999E-5</v>
      </c>
      <c r="R1453" s="24">
        <v>5.6614399999999998E-5</v>
      </c>
    </row>
    <row r="1454" spans="1:18" ht="33.75" x14ac:dyDescent="0.2">
      <c r="A1454" s="13" t="s">
        <v>1349</v>
      </c>
      <c r="B1454" s="11" t="str">
        <f>VLOOKUP(A1454,[2]Feuil1!$A$4:$B$2591,2,FALSE)</f>
        <v>Traumatismes de la peau et des tissus sous-cutanés, âge supérieur à 17 ans, très courte durée</v>
      </c>
      <c r="C1454" s="22">
        <v>2738</v>
      </c>
      <c r="D1454" s="23">
        <v>734777.66119999997</v>
      </c>
      <c r="E1454" s="22">
        <v>2799</v>
      </c>
      <c r="F1454" s="23">
        <v>752302.35739999998</v>
      </c>
      <c r="G1454" s="22">
        <v>2919</v>
      </c>
      <c r="H1454" s="23">
        <v>783591.69240000006</v>
      </c>
      <c r="I1454" s="116">
        <v>2.38503389E-2</v>
      </c>
      <c r="J1454" s="116">
        <v>2.2279035799999999E-2</v>
      </c>
      <c r="K1454" s="116">
        <v>1.5370589000000001E-3</v>
      </c>
      <c r="L1454" s="116">
        <v>4.1591435500000003E-2</v>
      </c>
      <c r="M1454" s="116">
        <v>4.2872454400000003E-2</v>
      </c>
      <c r="N1454" s="116">
        <v>-1.2283559999999999E-3</v>
      </c>
      <c r="O1454" s="24">
        <v>-4.2947640000000004E-3</v>
      </c>
      <c r="P1454" s="24">
        <v>1.8905668E-3</v>
      </c>
      <c r="Q1454" s="24">
        <v>4.6451450000000003E-4</v>
      </c>
      <c r="R1454" s="24">
        <v>1.168754E-4</v>
      </c>
    </row>
    <row r="1455" spans="1:18" ht="33.75" x14ac:dyDescent="0.2">
      <c r="A1455" s="13" t="s">
        <v>1350</v>
      </c>
      <c r="B1455" s="11" t="str">
        <f>VLOOKUP(A1455,[2]Feuil1!$A$4:$B$2591,2,FALSE)</f>
        <v>Lésions, infections et inflammations de la peau et des tissus sous-cutanés, âge inférieur à 18 ans, niveau 1</v>
      </c>
      <c r="C1455" s="22">
        <v>80</v>
      </c>
      <c r="D1455" s="23">
        <v>55762.5648</v>
      </c>
      <c r="E1455" s="22">
        <v>66</v>
      </c>
      <c r="F1455" s="23">
        <v>47356.0386</v>
      </c>
      <c r="G1455" s="22">
        <v>58</v>
      </c>
      <c r="H1455" s="23">
        <v>40251.9012</v>
      </c>
      <c r="I1455" s="116">
        <v>-0.150755731</v>
      </c>
      <c r="J1455" s="116">
        <v>-0.17499999999999999</v>
      </c>
      <c r="K1455" s="116">
        <v>2.9386993100000001E-2</v>
      </c>
      <c r="L1455" s="116">
        <v>-0.150015449</v>
      </c>
      <c r="M1455" s="116">
        <v>-0.12121212100000001</v>
      </c>
      <c r="N1455" s="116">
        <v>-3.2776200999999998E-2</v>
      </c>
      <c r="O1455" s="24">
        <v>2.863176E-4</v>
      </c>
      <c r="P1455" s="24">
        <v>-4.2924700000000001E-4</v>
      </c>
      <c r="Q1455" s="24">
        <v>9.2298192999999994E-6</v>
      </c>
      <c r="R1455" s="24">
        <v>6.0037094E-6</v>
      </c>
    </row>
    <row r="1456" spans="1:18" ht="33.75" x14ac:dyDescent="0.2">
      <c r="A1456" s="13" t="s">
        <v>1351</v>
      </c>
      <c r="B1456" s="11" t="str">
        <f>VLOOKUP(A1456,[2]Feuil1!$A$4:$B$2591,2,FALSE)</f>
        <v>Lésions, infections et inflammations de la peau et des tissus sous-cutanés, âge inférieur à 18 ans, niveau 2</v>
      </c>
      <c r="C1456" s="22">
        <v>6</v>
      </c>
      <c r="D1456" s="23">
        <v>6240.96</v>
      </c>
      <c r="E1456" s="22">
        <v>11</v>
      </c>
      <c r="F1456" s="23">
        <v>11733.004800000001</v>
      </c>
      <c r="G1456" s="22">
        <v>9</v>
      </c>
      <c r="H1456" s="23">
        <v>9361.44</v>
      </c>
      <c r="I1456" s="116">
        <v>0.88</v>
      </c>
      <c r="J1456" s="116">
        <v>0.83333333330000003</v>
      </c>
      <c r="K1456" s="116">
        <v>2.5454545499999998E-2</v>
      </c>
      <c r="L1456" s="116">
        <v>-0.20212765999999999</v>
      </c>
      <c r="M1456" s="116">
        <v>-0.18181818199999999</v>
      </c>
      <c r="N1456" s="116">
        <v>-2.4822694999999999E-2</v>
      </c>
      <c r="O1456" s="24">
        <v>7.1579400000000001E-5</v>
      </c>
      <c r="P1456" s="24">
        <v>-1.4329499999999999E-4</v>
      </c>
      <c r="Q1456" s="24">
        <v>1.4322133E-6</v>
      </c>
      <c r="R1456" s="24">
        <v>1.3962908999999999E-6</v>
      </c>
    </row>
    <row r="1457" spans="1:18" ht="33.75" x14ac:dyDescent="0.2">
      <c r="A1457" s="13" t="s">
        <v>1352</v>
      </c>
      <c r="B1457" s="11" t="str">
        <f>VLOOKUP(A1457,[2]Feuil1!$A$4:$B$2591,2,FALSE)</f>
        <v>Lésions, infections et inflammations de la peau et des tissus sous-cutanés, âge inférieur à 18 ans, niveau 3</v>
      </c>
      <c r="C1457" s="22">
        <v>2</v>
      </c>
      <c r="D1457" s="23">
        <v>2597.12</v>
      </c>
      <c r="E1457" s="22">
        <v>3</v>
      </c>
      <c r="F1457" s="23">
        <v>3895.68</v>
      </c>
      <c r="G1457" s="22">
        <v>5</v>
      </c>
      <c r="H1457" s="23">
        <v>6674.5983999999999</v>
      </c>
      <c r="I1457" s="116">
        <v>0.5</v>
      </c>
      <c r="J1457" s="116">
        <v>0.5</v>
      </c>
      <c r="K1457" s="116">
        <v>0</v>
      </c>
      <c r="L1457" s="116">
        <v>0.71333333330000004</v>
      </c>
      <c r="M1457" s="116">
        <v>0.66666666669999997</v>
      </c>
      <c r="N1457" s="116">
        <v>2.8000000000000001E-2</v>
      </c>
      <c r="O1457" s="24">
        <v>-7.1579E-5</v>
      </c>
      <c r="P1457" s="24">
        <v>1.6790800000000001E-4</v>
      </c>
      <c r="Q1457" s="24">
        <v>7.9567407999999995E-7</v>
      </c>
      <c r="R1457" s="24">
        <v>9.9553929000000005E-7</v>
      </c>
    </row>
    <row r="1458" spans="1:18" ht="33.75" x14ac:dyDescent="0.2">
      <c r="A1458" s="13" t="s">
        <v>1353</v>
      </c>
      <c r="B1458" s="11" t="str">
        <f>VLOOKUP(A1458,[2]Feuil1!$A$4:$B$2591,2,FALSE)</f>
        <v>Lésions, infections et inflammations de la peau et des tissus sous-cutanés, âge inférieur à 18 ans, niveau 4</v>
      </c>
      <c r="C1458" s="22">
        <v>5</v>
      </c>
      <c r="D1458" s="23">
        <v>9658.0085999999992</v>
      </c>
      <c r="E1458" s="22">
        <v>4</v>
      </c>
      <c r="F1458" s="23">
        <v>7647.4893000000002</v>
      </c>
      <c r="G1458" s="22">
        <v>5</v>
      </c>
      <c r="H1458" s="23">
        <v>9789.5378999999994</v>
      </c>
      <c r="I1458" s="116">
        <v>-0.208171206</v>
      </c>
      <c r="J1458" s="116">
        <v>-0.2</v>
      </c>
      <c r="K1458" s="116">
        <v>-1.0214008E-2</v>
      </c>
      <c r="L1458" s="116">
        <v>0.28009828009999999</v>
      </c>
      <c r="M1458" s="116">
        <v>0.25</v>
      </c>
      <c r="N1458" s="116">
        <v>2.4078624100000001E-2</v>
      </c>
      <c r="O1458" s="24">
        <v>-3.5790000000000001E-5</v>
      </c>
      <c r="P1458" s="24">
        <v>1.2942699999999999E-4</v>
      </c>
      <c r="Q1458" s="24">
        <v>7.9567407999999995E-7</v>
      </c>
      <c r="R1458" s="24">
        <v>1.4601432E-6</v>
      </c>
    </row>
    <row r="1459" spans="1:18" ht="33.75" x14ac:dyDescent="0.2">
      <c r="A1459" s="13" t="s">
        <v>1354</v>
      </c>
      <c r="B1459" s="11" t="str">
        <f>VLOOKUP(A1459,[2]Feuil1!$A$4:$B$2591,2,FALSE)</f>
        <v>Lésions, infections et inflammations de la peau et des tissus sous-cutanés, âge inférieur à 18 ans, très courte durée</v>
      </c>
      <c r="C1459" s="22">
        <v>175</v>
      </c>
      <c r="D1459" s="23">
        <v>46665.8246</v>
      </c>
      <c r="E1459" s="22">
        <v>149</v>
      </c>
      <c r="F1459" s="23">
        <v>39683.620499999997</v>
      </c>
      <c r="G1459" s="22">
        <v>137</v>
      </c>
      <c r="H1459" s="23">
        <v>36276.012300000002</v>
      </c>
      <c r="I1459" s="116">
        <v>-0.14962135900000001</v>
      </c>
      <c r="J1459" s="116">
        <v>-0.148571429</v>
      </c>
      <c r="K1459" s="116">
        <v>-1.23314E-3</v>
      </c>
      <c r="L1459" s="116">
        <v>-8.5869388000000005E-2</v>
      </c>
      <c r="M1459" s="116">
        <v>-8.0536913000000002E-2</v>
      </c>
      <c r="N1459" s="116">
        <v>-5.7995529999999998E-3</v>
      </c>
      <c r="O1459" s="24">
        <v>4.2947640000000001E-4</v>
      </c>
      <c r="P1459" s="24">
        <v>-2.0589499999999999E-4</v>
      </c>
      <c r="Q1459" s="24">
        <v>2.1801500000000001E-5</v>
      </c>
      <c r="R1459" s="24">
        <v>5.4106919000000004E-6</v>
      </c>
    </row>
    <row r="1460" spans="1:18" ht="33.75" x14ac:dyDescent="0.2">
      <c r="A1460" s="13" t="s">
        <v>1355</v>
      </c>
      <c r="B1460" s="11" t="str">
        <f>VLOOKUP(A1460,[2]Feuil1!$A$4:$B$2591,2,FALSE)</f>
        <v>Lésions, infections et inflammations de la peau et des tissus sous-cutanés, âge supérieur à 17 ans, niveau 1</v>
      </c>
      <c r="C1460" s="22">
        <v>1627</v>
      </c>
      <c r="D1460" s="23">
        <v>1640230.8192</v>
      </c>
      <c r="E1460" s="22">
        <v>1623</v>
      </c>
      <c r="F1460" s="23">
        <v>1619835.9946999999</v>
      </c>
      <c r="G1460" s="22">
        <v>1497</v>
      </c>
      <c r="H1460" s="23">
        <v>1497560.1383</v>
      </c>
      <c r="I1460" s="116">
        <v>-1.2434119E-2</v>
      </c>
      <c r="J1460" s="116">
        <v>-2.4585129999999998E-3</v>
      </c>
      <c r="K1460" s="116">
        <v>-1.0000192E-2</v>
      </c>
      <c r="L1460" s="116">
        <v>-7.5486566000000005E-2</v>
      </c>
      <c r="M1460" s="116">
        <v>-7.7634011000000003E-2</v>
      </c>
      <c r="N1460" s="116">
        <v>2.3281921999999998E-3</v>
      </c>
      <c r="O1460" s="24">
        <v>4.5095022000000004E-3</v>
      </c>
      <c r="P1460" s="24">
        <v>-7.3881620000000002E-3</v>
      </c>
      <c r="Q1460" s="24">
        <v>2.3822479999999999E-4</v>
      </c>
      <c r="R1460" s="24">
        <v>2.233662E-4</v>
      </c>
    </row>
    <row r="1461" spans="1:18" ht="33.75" x14ac:dyDescent="0.2">
      <c r="A1461" s="13" t="s">
        <v>1356</v>
      </c>
      <c r="B1461" s="11" t="str">
        <f>VLOOKUP(A1461,[2]Feuil1!$A$4:$B$2591,2,FALSE)</f>
        <v>Lésions, infections et inflammations de la peau et des tissus sous-cutanés, âge supérieur à 17 ans, niveau 2</v>
      </c>
      <c r="C1461" s="22">
        <v>1456</v>
      </c>
      <c r="D1461" s="23">
        <v>2639871.838</v>
      </c>
      <c r="E1461" s="22">
        <v>1343</v>
      </c>
      <c r="F1461" s="23">
        <v>2443002.7108</v>
      </c>
      <c r="G1461" s="22">
        <v>1351</v>
      </c>
      <c r="H1461" s="23">
        <v>2464783.0378</v>
      </c>
      <c r="I1461" s="116">
        <v>-7.4575259000000005E-2</v>
      </c>
      <c r="J1461" s="116">
        <v>-7.7609890000000001E-2</v>
      </c>
      <c r="K1461" s="116">
        <v>3.2899645E-3</v>
      </c>
      <c r="L1461" s="116">
        <v>8.9153921000000007E-3</v>
      </c>
      <c r="M1461" s="116">
        <v>5.9568130999999996E-3</v>
      </c>
      <c r="N1461" s="116">
        <v>2.9410596E-3</v>
      </c>
      <c r="O1461" s="24">
        <v>-2.8631799999999998E-4</v>
      </c>
      <c r="P1461" s="24">
        <v>1.3160127000000001E-3</v>
      </c>
      <c r="Q1461" s="24">
        <v>2.149911E-4</v>
      </c>
      <c r="R1461" s="24">
        <v>3.6763090000000001E-4</v>
      </c>
    </row>
    <row r="1462" spans="1:18" ht="33.75" x14ac:dyDescent="0.2">
      <c r="A1462" s="13" t="s">
        <v>1357</v>
      </c>
      <c r="B1462" s="11" t="str">
        <f>VLOOKUP(A1462,[2]Feuil1!$A$4:$B$2591,2,FALSE)</f>
        <v>Lésions, infections et inflammations de la peau et des tissus sous-cutanés, âge supérieur à 17 ans, niveau 3</v>
      </c>
      <c r="C1462" s="22">
        <v>1381</v>
      </c>
      <c r="D1462" s="23">
        <v>3635380.8849999998</v>
      </c>
      <c r="E1462" s="22">
        <v>1515</v>
      </c>
      <c r="F1462" s="23">
        <v>3991657.2250000001</v>
      </c>
      <c r="G1462" s="22">
        <v>1493</v>
      </c>
      <c r="H1462" s="23">
        <v>3942725.7075</v>
      </c>
      <c r="I1462" s="116">
        <v>9.8002479300000001E-2</v>
      </c>
      <c r="J1462" s="116">
        <v>9.7031136899999995E-2</v>
      </c>
      <c r="K1462" s="116">
        <v>8.8542829999999995E-4</v>
      </c>
      <c r="L1462" s="116">
        <v>-1.2258447E-2</v>
      </c>
      <c r="M1462" s="116">
        <v>-1.4521452000000001E-2</v>
      </c>
      <c r="N1462" s="116">
        <v>2.2963518000000001E-3</v>
      </c>
      <c r="O1462" s="24">
        <v>7.8737339999999999E-4</v>
      </c>
      <c r="P1462" s="24">
        <v>-2.9565440000000002E-3</v>
      </c>
      <c r="Q1462" s="24">
        <v>2.375883E-4</v>
      </c>
      <c r="R1462" s="24">
        <v>5.8807110000000005E-4</v>
      </c>
    </row>
    <row r="1463" spans="1:18" ht="33.75" x14ac:dyDescent="0.2">
      <c r="A1463" s="13" t="s">
        <v>1358</v>
      </c>
      <c r="B1463" s="11" t="str">
        <f>VLOOKUP(A1463,[2]Feuil1!$A$4:$B$2591,2,FALSE)</f>
        <v>Lésions, infections et inflammations de la peau et des tissus sous-cutanés, âge supérieur à 17 ans, niveau 4</v>
      </c>
      <c r="C1463" s="22">
        <v>380</v>
      </c>
      <c r="D1463" s="23">
        <v>1463871.0308000001</v>
      </c>
      <c r="E1463" s="22">
        <v>369</v>
      </c>
      <c r="F1463" s="23">
        <v>1402709.7308</v>
      </c>
      <c r="G1463" s="22">
        <v>380</v>
      </c>
      <c r="H1463" s="23">
        <v>1440919.2908000001</v>
      </c>
      <c r="I1463" s="116">
        <v>-4.1780524999999999E-2</v>
      </c>
      <c r="J1463" s="116">
        <v>-2.8947368000000001E-2</v>
      </c>
      <c r="K1463" s="116">
        <v>-1.3215717E-2</v>
      </c>
      <c r="L1463" s="116">
        <v>2.72398196E-2</v>
      </c>
      <c r="M1463" s="116">
        <v>2.98102981E-2</v>
      </c>
      <c r="N1463" s="116">
        <v>-2.49607E-3</v>
      </c>
      <c r="O1463" s="24">
        <v>-3.9368699999999999E-4</v>
      </c>
      <c r="P1463" s="24">
        <v>2.3087011999999999E-3</v>
      </c>
      <c r="Q1463" s="24">
        <v>6.0471199999999998E-5</v>
      </c>
      <c r="R1463" s="24">
        <v>2.1491810000000001E-4</v>
      </c>
    </row>
    <row r="1464" spans="1:18" ht="33.75" x14ac:dyDescent="0.2">
      <c r="A1464" s="13" t="s">
        <v>1359</v>
      </c>
      <c r="B1464" s="11" t="str">
        <f>VLOOKUP(A1464,[2]Feuil1!$A$4:$B$2591,2,FALSE)</f>
        <v>Lésions, infections et inflammations de la peau et des tissus sous-cutanés, âge supérieur à 17 ans, très courte durée</v>
      </c>
      <c r="C1464" s="22">
        <v>1903</v>
      </c>
      <c r="D1464" s="23">
        <v>599711.81969999999</v>
      </c>
      <c r="E1464" s="22">
        <v>1956</v>
      </c>
      <c r="F1464" s="23">
        <v>616968.48679999996</v>
      </c>
      <c r="G1464" s="22">
        <v>1903</v>
      </c>
      <c r="H1464" s="23">
        <v>600569.75719999999</v>
      </c>
      <c r="I1464" s="116">
        <v>2.8774932400000001E-2</v>
      </c>
      <c r="J1464" s="116">
        <v>2.7850762000000001E-2</v>
      </c>
      <c r="K1464" s="116">
        <v>8.9912909999999996E-4</v>
      </c>
      <c r="L1464" s="116">
        <v>-2.6579525E-2</v>
      </c>
      <c r="M1464" s="116">
        <v>-2.7096115E-2</v>
      </c>
      <c r="N1464" s="116">
        <v>5.3097650000000001E-4</v>
      </c>
      <c r="O1464" s="24">
        <v>1.8968540999999999E-3</v>
      </c>
      <c r="P1464" s="24">
        <v>-9.9084499999999996E-4</v>
      </c>
      <c r="Q1464" s="24">
        <v>3.0283360000000001E-4</v>
      </c>
      <c r="R1464" s="24">
        <v>8.9577E-5</v>
      </c>
    </row>
    <row r="1465" spans="1:18" x14ac:dyDescent="0.2">
      <c r="A1465" s="13" t="s">
        <v>1360</v>
      </c>
      <c r="B1465" s="11" t="str">
        <f>VLOOKUP(A1465,[2]Feuil1!$A$4:$B$2591,2,FALSE)</f>
        <v>Ulcères cutanés, niveau 1</v>
      </c>
      <c r="C1465" s="22">
        <v>335</v>
      </c>
      <c r="D1465" s="23">
        <v>373004.42560000002</v>
      </c>
      <c r="E1465" s="22">
        <v>352</v>
      </c>
      <c r="F1465" s="23">
        <v>380916.02730000002</v>
      </c>
      <c r="G1465" s="22">
        <v>300</v>
      </c>
      <c r="H1465" s="23">
        <v>308492.5428</v>
      </c>
      <c r="I1465" s="116">
        <v>2.1210476799999999E-2</v>
      </c>
      <c r="J1465" s="116">
        <v>5.07462687E-2</v>
      </c>
      <c r="K1465" s="116">
        <v>-2.8109347E-2</v>
      </c>
      <c r="L1465" s="116">
        <v>-0.19012979099999999</v>
      </c>
      <c r="M1465" s="116">
        <v>-0.14772727299999999</v>
      </c>
      <c r="N1465" s="116">
        <v>-4.9752287999999999E-2</v>
      </c>
      <c r="O1465" s="24">
        <v>1.8610644000000001E-3</v>
      </c>
      <c r="P1465" s="24">
        <v>-4.375978E-3</v>
      </c>
      <c r="Q1465" s="24">
        <v>4.7740400000000001E-5</v>
      </c>
      <c r="R1465" s="24">
        <v>4.6012700000000001E-5</v>
      </c>
    </row>
    <row r="1466" spans="1:18" x14ac:dyDescent="0.2">
      <c r="A1466" s="13" t="s">
        <v>1361</v>
      </c>
      <c r="B1466" s="11" t="str">
        <f>VLOOKUP(A1466,[2]Feuil1!$A$4:$B$2591,2,FALSE)</f>
        <v>Ulcères cutanés, niveau 2</v>
      </c>
      <c r="C1466" s="22">
        <v>447</v>
      </c>
      <c r="D1466" s="23">
        <v>1446885.7398000001</v>
      </c>
      <c r="E1466" s="22">
        <v>392</v>
      </c>
      <c r="F1466" s="23">
        <v>1272598.8884999999</v>
      </c>
      <c r="G1466" s="22">
        <v>390</v>
      </c>
      <c r="H1466" s="23">
        <v>1248637.2812999999</v>
      </c>
      <c r="I1466" s="116">
        <v>-0.120456541</v>
      </c>
      <c r="J1466" s="116">
        <v>-0.123042506</v>
      </c>
      <c r="K1466" s="116">
        <v>2.9487913999999998E-3</v>
      </c>
      <c r="L1466" s="116">
        <v>-1.8828876000000001E-2</v>
      </c>
      <c r="M1466" s="116">
        <v>-5.1020409999999999E-3</v>
      </c>
      <c r="N1466" s="116">
        <v>-1.3797230000000001E-2</v>
      </c>
      <c r="O1466" s="24">
        <v>7.1579400000000001E-5</v>
      </c>
      <c r="P1466" s="24">
        <v>-1.4478099999999999E-3</v>
      </c>
      <c r="Q1466" s="24">
        <v>6.2062600000000004E-5</v>
      </c>
      <c r="R1466" s="24">
        <v>1.8623850000000001E-4</v>
      </c>
    </row>
    <row r="1467" spans="1:18" x14ac:dyDescent="0.2">
      <c r="A1467" s="13" t="s">
        <v>1362</v>
      </c>
      <c r="B1467" s="11" t="str">
        <f>VLOOKUP(A1467,[2]Feuil1!$A$4:$B$2591,2,FALSE)</f>
        <v>Ulcères cutanés, niveau 3</v>
      </c>
      <c r="C1467" s="22">
        <v>471</v>
      </c>
      <c r="D1467" s="23">
        <v>2150385.2880000002</v>
      </c>
      <c r="E1467" s="22">
        <v>477</v>
      </c>
      <c r="F1467" s="23">
        <v>2190255.2154999999</v>
      </c>
      <c r="G1467" s="22">
        <v>516</v>
      </c>
      <c r="H1467" s="23">
        <v>2346791.1812</v>
      </c>
      <c r="I1467" s="116">
        <v>1.8540829700000001E-2</v>
      </c>
      <c r="J1467" s="116">
        <v>1.2738853499999999E-2</v>
      </c>
      <c r="K1467" s="116">
        <v>5.7289953999999999E-3</v>
      </c>
      <c r="L1467" s="116">
        <v>7.1469281100000004E-2</v>
      </c>
      <c r="M1467" s="116">
        <v>8.1761006299999994E-2</v>
      </c>
      <c r="N1467" s="116">
        <v>-9.5138619999999997E-3</v>
      </c>
      <c r="O1467" s="24">
        <v>-1.395798E-3</v>
      </c>
      <c r="P1467" s="24">
        <v>9.4582291999999995E-3</v>
      </c>
      <c r="Q1467" s="24">
        <v>8.2113600000000006E-5</v>
      </c>
      <c r="R1467" s="24">
        <v>3.5003200000000001E-4</v>
      </c>
    </row>
    <row r="1468" spans="1:18" x14ac:dyDescent="0.2">
      <c r="A1468" s="13" t="s">
        <v>1363</v>
      </c>
      <c r="B1468" s="11" t="str">
        <f>VLOOKUP(A1468,[2]Feuil1!$A$4:$B$2591,2,FALSE)</f>
        <v>Ulcères cutanés, niveau 4</v>
      </c>
      <c r="C1468" s="22">
        <v>214</v>
      </c>
      <c r="D1468" s="23">
        <v>1421009.8569</v>
      </c>
      <c r="E1468" s="22">
        <v>266</v>
      </c>
      <c r="F1468" s="23">
        <v>1794968.5692</v>
      </c>
      <c r="G1468" s="22">
        <v>270</v>
      </c>
      <c r="H1468" s="23">
        <v>1817565.5022</v>
      </c>
      <c r="I1468" s="116">
        <v>0.26316405230000001</v>
      </c>
      <c r="J1468" s="116">
        <v>0.24299065419999999</v>
      </c>
      <c r="K1468" s="116">
        <v>1.62297263E-2</v>
      </c>
      <c r="L1468" s="116">
        <v>1.2589041E-2</v>
      </c>
      <c r="M1468" s="116">
        <v>1.5037594E-2</v>
      </c>
      <c r="N1468" s="116">
        <v>-2.4122779999999999E-3</v>
      </c>
      <c r="O1468" s="24">
        <v>-1.4315899999999999E-4</v>
      </c>
      <c r="P1468" s="24">
        <v>1.3653538E-3</v>
      </c>
      <c r="Q1468" s="24">
        <v>4.2966400000000003E-5</v>
      </c>
      <c r="R1468" s="24">
        <v>2.710961E-4</v>
      </c>
    </row>
    <row r="1469" spans="1:18" x14ac:dyDescent="0.2">
      <c r="A1469" s="13" t="s">
        <v>1364</v>
      </c>
      <c r="B1469" s="11" t="str">
        <f>VLOOKUP(A1469,[2]Feuil1!$A$4:$B$2591,2,FALSE)</f>
        <v>Ulcères cutanés, très courte durée</v>
      </c>
      <c r="C1469" s="22">
        <v>89</v>
      </c>
      <c r="D1469" s="23">
        <v>51380.397499999999</v>
      </c>
      <c r="E1469" s="22">
        <v>136</v>
      </c>
      <c r="F1469" s="23">
        <v>78655.632500000007</v>
      </c>
      <c r="G1469" s="22">
        <v>229</v>
      </c>
      <c r="H1469" s="23">
        <v>131767.245</v>
      </c>
      <c r="I1469" s="116">
        <v>0.53084904610000005</v>
      </c>
      <c r="J1469" s="116">
        <v>0.52808988759999997</v>
      </c>
      <c r="K1469" s="116">
        <v>1.8056257E-3</v>
      </c>
      <c r="L1469" s="116">
        <v>0.67524232930000005</v>
      </c>
      <c r="M1469" s="116">
        <v>0.68382352940000002</v>
      </c>
      <c r="N1469" s="116">
        <v>-5.0962589999999997E-3</v>
      </c>
      <c r="O1469" s="24">
        <v>-3.328442E-3</v>
      </c>
      <c r="P1469" s="24">
        <v>3.2091143E-3</v>
      </c>
      <c r="Q1469" s="24">
        <v>3.6441900000000001E-5</v>
      </c>
      <c r="R1469" s="24">
        <v>1.9653500000000001E-5</v>
      </c>
    </row>
    <row r="1470" spans="1:18" ht="22.5" x14ac:dyDescent="0.2">
      <c r="A1470" s="13" t="s">
        <v>1365</v>
      </c>
      <c r="B1470" s="11" t="str">
        <f>VLOOKUP(A1470,[2]Feuil1!$A$4:$B$2591,2,FALSE)</f>
        <v>Autres affections dermatologiques, niveau 1</v>
      </c>
      <c r="C1470" s="22">
        <v>1182</v>
      </c>
      <c r="D1470" s="23">
        <v>604032.22510000004</v>
      </c>
      <c r="E1470" s="22">
        <v>1207</v>
      </c>
      <c r="F1470" s="23">
        <v>618107.15179999999</v>
      </c>
      <c r="G1470" s="22">
        <v>1098</v>
      </c>
      <c r="H1470" s="23">
        <v>555457.71200000006</v>
      </c>
      <c r="I1470" s="116">
        <v>2.3301615599999999E-2</v>
      </c>
      <c r="J1470" s="116">
        <v>2.1150592199999999E-2</v>
      </c>
      <c r="K1470" s="116">
        <v>2.1064703000000001E-3</v>
      </c>
      <c r="L1470" s="116">
        <v>-0.101356924</v>
      </c>
      <c r="M1470" s="116">
        <v>-9.0306545000000002E-2</v>
      </c>
      <c r="N1470" s="116">
        <v>-1.2147366E-2</v>
      </c>
      <c r="O1470" s="24">
        <v>3.9010772999999999E-3</v>
      </c>
      <c r="P1470" s="24">
        <v>-3.7854099999999999E-3</v>
      </c>
      <c r="Q1470" s="24">
        <v>1.7473E-4</v>
      </c>
      <c r="R1470" s="24">
        <v>8.2848400000000005E-5</v>
      </c>
    </row>
    <row r="1471" spans="1:18" ht="22.5" x14ac:dyDescent="0.2">
      <c r="A1471" s="13" t="s">
        <v>1366</v>
      </c>
      <c r="B1471" s="11" t="str">
        <f>VLOOKUP(A1471,[2]Feuil1!$A$4:$B$2591,2,FALSE)</f>
        <v>Autres affections dermatologiques, niveau 2</v>
      </c>
      <c r="C1471" s="22">
        <v>262</v>
      </c>
      <c r="D1471" s="23">
        <v>410067.28460000001</v>
      </c>
      <c r="E1471" s="22">
        <v>252</v>
      </c>
      <c r="F1471" s="23">
        <v>391450.50900000002</v>
      </c>
      <c r="G1471" s="22">
        <v>243</v>
      </c>
      <c r="H1471" s="23">
        <v>380645.5968</v>
      </c>
      <c r="I1471" s="116">
        <v>-4.5399319E-2</v>
      </c>
      <c r="J1471" s="116">
        <v>-3.8167938999999998E-2</v>
      </c>
      <c r="K1471" s="116">
        <v>-7.5183400000000001E-3</v>
      </c>
      <c r="L1471" s="116">
        <v>-2.7602242999999999E-2</v>
      </c>
      <c r="M1471" s="116">
        <v>-3.5714285999999998E-2</v>
      </c>
      <c r="N1471" s="116">
        <v>8.4124883999999994E-3</v>
      </c>
      <c r="O1471" s="24">
        <v>3.2210730000000002E-4</v>
      </c>
      <c r="P1471" s="24">
        <v>-6.5285500000000004E-4</v>
      </c>
      <c r="Q1471" s="24">
        <v>3.86698E-5</v>
      </c>
      <c r="R1471" s="24">
        <v>5.6774599999999997E-5</v>
      </c>
    </row>
    <row r="1472" spans="1:18" ht="22.5" x14ac:dyDescent="0.2">
      <c r="A1472" s="13" t="s">
        <v>1367</v>
      </c>
      <c r="B1472" s="11" t="str">
        <f>VLOOKUP(A1472,[2]Feuil1!$A$4:$B$2591,2,FALSE)</f>
        <v>Autres affections dermatologiques, niveau 3</v>
      </c>
      <c r="C1472" s="22">
        <v>276</v>
      </c>
      <c r="D1472" s="23">
        <v>650705.43819999998</v>
      </c>
      <c r="E1472" s="22">
        <v>249</v>
      </c>
      <c r="F1472" s="23">
        <v>582577.63329999999</v>
      </c>
      <c r="G1472" s="22">
        <v>263</v>
      </c>
      <c r="H1472" s="23">
        <v>647098.02590000001</v>
      </c>
      <c r="I1472" s="116">
        <v>-0.10469837899999999</v>
      </c>
      <c r="J1472" s="116">
        <v>-9.7826087000000006E-2</v>
      </c>
      <c r="K1472" s="116">
        <v>-7.6174809999999997E-3</v>
      </c>
      <c r="L1472" s="116">
        <v>0.11074986219999999</v>
      </c>
      <c r="M1472" s="116">
        <v>5.6224899600000003E-2</v>
      </c>
      <c r="N1472" s="116">
        <v>5.16224931E-2</v>
      </c>
      <c r="O1472" s="24">
        <v>-5.0105600000000005E-4</v>
      </c>
      <c r="P1472" s="24">
        <v>3.8984565E-3</v>
      </c>
      <c r="Q1472" s="24">
        <v>4.18525E-5</v>
      </c>
      <c r="R1472" s="24">
        <v>9.6516900000000004E-5</v>
      </c>
    </row>
    <row r="1473" spans="1:18" ht="22.5" x14ac:dyDescent="0.2">
      <c r="A1473" s="13" t="s">
        <v>1368</v>
      </c>
      <c r="B1473" s="11" t="str">
        <f>VLOOKUP(A1473,[2]Feuil1!$A$4:$B$2591,2,FALSE)</f>
        <v>Autres affections dermatologiques, niveau 4</v>
      </c>
      <c r="C1473" s="22">
        <v>45</v>
      </c>
      <c r="D1473" s="23">
        <v>136918.11679999999</v>
      </c>
      <c r="E1473" s="22">
        <v>26</v>
      </c>
      <c r="F1473" s="23">
        <v>79042.393400000001</v>
      </c>
      <c r="G1473" s="22">
        <v>32</v>
      </c>
      <c r="H1473" s="23">
        <v>98122.6345</v>
      </c>
      <c r="I1473" s="116">
        <v>-0.42270318000000001</v>
      </c>
      <c r="J1473" s="116">
        <v>-0.42222222199999998</v>
      </c>
      <c r="K1473" s="116">
        <v>-8.3242699999999995E-4</v>
      </c>
      <c r="L1473" s="116">
        <v>0.2413925019</v>
      </c>
      <c r="M1473" s="116">
        <v>0.2307692308</v>
      </c>
      <c r="N1473" s="116">
        <v>8.6314077999999992E-3</v>
      </c>
      <c r="O1473" s="24">
        <v>-2.1473799999999999E-4</v>
      </c>
      <c r="P1473" s="24">
        <v>1.1528679E-3</v>
      </c>
      <c r="Q1473" s="24">
        <v>5.0923141000000003E-6</v>
      </c>
      <c r="R1473" s="24">
        <v>1.46353E-5</v>
      </c>
    </row>
    <row r="1474" spans="1:18" ht="22.5" x14ac:dyDescent="0.2">
      <c r="A1474" s="13" t="s">
        <v>1369</v>
      </c>
      <c r="B1474" s="11" t="str">
        <f>VLOOKUP(A1474,[2]Feuil1!$A$4:$B$2591,2,FALSE)</f>
        <v>Autres affections dermatologiques, très courte durée</v>
      </c>
      <c r="C1474" s="22">
        <v>1038</v>
      </c>
      <c r="D1474" s="23">
        <v>294026.14020000002</v>
      </c>
      <c r="E1474" s="22">
        <v>1034</v>
      </c>
      <c r="F1474" s="23">
        <v>292873.2378</v>
      </c>
      <c r="G1474" s="22">
        <v>1018</v>
      </c>
      <c r="H1474" s="23">
        <v>289860.72600000002</v>
      </c>
      <c r="I1474" s="116">
        <v>-3.9210879999999997E-3</v>
      </c>
      <c r="J1474" s="116">
        <v>-3.8535650000000002E-3</v>
      </c>
      <c r="K1474" s="116">
        <v>-6.7785000000000002E-5</v>
      </c>
      <c r="L1474" s="116">
        <v>-1.028606E-2</v>
      </c>
      <c r="M1474" s="116">
        <v>-1.5473888E-2</v>
      </c>
      <c r="N1474" s="116">
        <v>5.2693649999999998E-3</v>
      </c>
      <c r="O1474" s="24">
        <v>5.7263520000000001E-4</v>
      </c>
      <c r="P1474" s="24">
        <v>-1.82022E-4</v>
      </c>
      <c r="Q1474" s="24">
        <v>1.6199920000000001E-4</v>
      </c>
      <c r="R1474" s="24">
        <v>4.3233699999999999E-5</v>
      </c>
    </row>
    <row r="1475" spans="1:18" ht="22.5" x14ac:dyDescent="0.2">
      <c r="A1475" s="13" t="s">
        <v>1370</v>
      </c>
      <c r="B1475" s="11" t="str">
        <f>VLOOKUP(A1475,[2]Feuil1!$A$4:$B$2591,2,FALSE)</f>
        <v>Affections dermatologiques sévères, niveau 1</v>
      </c>
      <c r="C1475" s="22">
        <v>55</v>
      </c>
      <c r="D1475" s="23">
        <v>44236.213799999998</v>
      </c>
      <c r="E1475" s="22">
        <v>59</v>
      </c>
      <c r="F1475" s="23">
        <v>46590.665999999997</v>
      </c>
      <c r="G1475" s="22">
        <v>60</v>
      </c>
      <c r="H1475" s="23">
        <v>47380.6152</v>
      </c>
      <c r="I1475" s="116">
        <v>5.3224541600000001E-2</v>
      </c>
      <c r="J1475" s="116">
        <v>7.2727272699999998E-2</v>
      </c>
      <c r="K1475" s="116">
        <v>-1.8180511999999999E-2</v>
      </c>
      <c r="L1475" s="116">
        <v>1.6955095699999999E-2</v>
      </c>
      <c r="M1475" s="116">
        <v>1.6949152499999998E-2</v>
      </c>
      <c r="N1475" s="116">
        <v>5.8440890000000004E-6</v>
      </c>
      <c r="O1475" s="24">
        <v>-3.5790000000000001E-5</v>
      </c>
      <c r="P1475" s="24">
        <v>4.77304E-5</v>
      </c>
      <c r="Q1475" s="24">
        <v>9.5480888999999992E-6</v>
      </c>
      <c r="R1475" s="24">
        <v>7.0669815999999996E-6</v>
      </c>
    </row>
    <row r="1476" spans="1:18" ht="22.5" x14ac:dyDescent="0.2">
      <c r="A1476" s="13" t="s">
        <v>1371</v>
      </c>
      <c r="B1476" s="11" t="str">
        <f>VLOOKUP(A1476,[2]Feuil1!$A$4:$B$2591,2,FALSE)</f>
        <v>Affections dermatologiques sévères, niveau 2</v>
      </c>
      <c r="C1476" s="22">
        <v>52</v>
      </c>
      <c r="D1476" s="23">
        <v>80010.081000000006</v>
      </c>
      <c r="E1476" s="22">
        <v>60</v>
      </c>
      <c r="F1476" s="23">
        <v>94241.25</v>
      </c>
      <c r="G1476" s="22">
        <v>58</v>
      </c>
      <c r="H1476" s="23">
        <v>88260.399000000005</v>
      </c>
      <c r="I1476" s="116">
        <v>0.177867199</v>
      </c>
      <c r="J1476" s="116">
        <v>0.1538461538</v>
      </c>
      <c r="K1476" s="116">
        <v>2.08182391E-2</v>
      </c>
      <c r="L1476" s="116">
        <v>-6.3463196999999999E-2</v>
      </c>
      <c r="M1476" s="116">
        <v>-3.3333333E-2</v>
      </c>
      <c r="N1476" s="116">
        <v>-3.1168824000000001E-2</v>
      </c>
      <c r="O1476" s="24">
        <v>7.1579400000000001E-5</v>
      </c>
      <c r="P1476" s="24">
        <v>-3.6137499999999999E-4</v>
      </c>
      <c r="Q1476" s="24">
        <v>9.2298192999999994E-6</v>
      </c>
      <c r="R1476" s="24">
        <v>1.31643E-5</v>
      </c>
    </row>
    <row r="1477" spans="1:18" ht="22.5" x14ac:dyDescent="0.2">
      <c r="A1477" s="13" t="s">
        <v>1372</v>
      </c>
      <c r="B1477" s="11" t="str">
        <f>VLOOKUP(A1477,[2]Feuil1!$A$4:$B$2591,2,FALSE)</f>
        <v>Affections dermatologiques sévères, niveau 3</v>
      </c>
      <c r="C1477" s="22">
        <v>65</v>
      </c>
      <c r="D1477" s="23">
        <v>141057.201</v>
      </c>
      <c r="E1477" s="22">
        <v>62</v>
      </c>
      <c r="F1477" s="23">
        <v>125824.023</v>
      </c>
      <c r="G1477" s="22">
        <v>62</v>
      </c>
      <c r="H1477" s="23">
        <v>125303.841</v>
      </c>
      <c r="I1477" s="116">
        <v>-0.107992913</v>
      </c>
      <c r="J1477" s="116">
        <v>-4.6153845999999998E-2</v>
      </c>
      <c r="K1477" s="116">
        <v>-6.4831279000000006E-2</v>
      </c>
      <c r="L1477" s="116">
        <v>-4.1342030000000004E-3</v>
      </c>
      <c r="M1477" s="116">
        <v>0</v>
      </c>
      <c r="N1477" s="116">
        <v>-4.1342030000000004E-3</v>
      </c>
      <c r="O1477" s="24">
        <v>0</v>
      </c>
      <c r="P1477" s="24">
        <v>-3.1430000000000002E-5</v>
      </c>
      <c r="Q1477" s="24">
        <v>9.8663586000000007E-6</v>
      </c>
      <c r="R1477" s="24">
        <v>1.8689500000000001E-5</v>
      </c>
    </row>
    <row r="1478" spans="1:18" ht="22.5" x14ac:dyDescent="0.2">
      <c r="A1478" s="13" t="s">
        <v>1373</v>
      </c>
      <c r="B1478" s="11" t="str">
        <f>VLOOKUP(A1478,[2]Feuil1!$A$4:$B$2591,2,FALSE)</f>
        <v>Affections dermatologiques sévères, niveau 4</v>
      </c>
      <c r="C1478" s="22">
        <v>1</v>
      </c>
      <c r="D1478" s="23">
        <v>2818.32</v>
      </c>
      <c r="E1478" s="22">
        <v>3</v>
      </c>
      <c r="F1478" s="23">
        <v>9525.9215999999997</v>
      </c>
      <c r="G1478" s="22">
        <v>9</v>
      </c>
      <c r="H1478" s="23">
        <v>25364.880000000001</v>
      </c>
      <c r="I1478" s="116">
        <v>2.38</v>
      </c>
      <c r="J1478" s="116">
        <v>2</v>
      </c>
      <c r="K1478" s="116">
        <v>0.12666666670000001</v>
      </c>
      <c r="L1478" s="116">
        <v>1.6627218935000001</v>
      </c>
      <c r="M1478" s="116">
        <v>2</v>
      </c>
      <c r="N1478" s="116">
        <v>-0.11242603599999999</v>
      </c>
      <c r="O1478" s="24">
        <v>-2.1473799999999999E-4</v>
      </c>
      <c r="P1478" s="24">
        <v>9.5702289999999995E-4</v>
      </c>
      <c r="Q1478" s="24">
        <v>1.4322133E-6</v>
      </c>
      <c r="R1478" s="24">
        <v>3.7832590000000002E-6</v>
      </c>
    </row>
    <row r="1479" spans="1:18" ht="22.5" x14ac:dyDescent="0.2">
      <c r="A1479" s="13" t="s">
        <v>1374</v>
      </c>
      <c r="B1479" s="11" t="str">
        <f>VLOOKUP(A1479,[2]Feuil1!$A$4:$B$2591,2,FALSE)</f>
        <v>Affections dermatologiques sévères, très courte durée</v>
      </c>
      <c r="C1479" s="22">
        <v>60</v>
      </c>
      <c r="D1479" s="23">
        <v>11811.947399999999</v>
      </c>
      <c r="E1479" s="22">
        <v>53</v>
      </c>
      <c r="F1479" s="23">
        <v>10342.6191</v>
      </c>
      <c r="G1479" s="22">
        <v>58</v>
      </c>
      <c r="H1479" s="23">
        <v>11414.5218</v>
      </c>
      <c r="I1479" s="116">
        <v>-0.1243934</v>
      </c>
      <c r="J1479" s="116">
        <v>-0.116666667</v>
      </c>
      <c r="K1479" s="116">
        <v>-8.7472460000000002E-3</v>
      </c>
      <c r="L1479" s="116">
        <v>0.1036393867</v>
      </c>
      <c r="M1479" s="116">
        <v>9.4339622600000006E-2</v>
      </c>
      <c r="N1479" s="116">
        <v>8.4980601999999992E-3</v>
      </c>
      <c r="O1479" s="24">
        <v>-1.7894800000000001E-4</v>
      </c>
      <c r="P1479" s="24">
        <v>6.4766599999999998E-5</v>
      </c>
      <c r="Q1479" s="24">
        <v>9.2298192999999994E-6</v>
      </c>
      <c r="R1479" s="24">
        <v>1.7025152000000001E-6</v>
      </c>
    </row>
    <row r="1480" spans="1:18" ht="22.5" x14ac:dyDescent="0.2">
      <c r="A1480" s="13" t="s">
        <v>1375</v>
      </c>
      <c r="B1480" s="11" t="str">
        <f>VLOOKUP(A1480,[2]Feuil1!$A$4:$B$2591,2,FALSE)</f>
        <v>Affections non malignes des seins, niveau 1</v>
      </c>
      <c r="C1480" s="22">
        <v>373</v>
      </c>
      <c r="D1480" s="23">
        <v>221938.44260000001</v>
      </c>
      <c r="E1480" s="22">
        <v>405</v>
      </c>
      <c r="F1480" s="23">
        <v>240369.1103</v>
      </c>
      <c r="G1480" s="22">
        <v>348</v>
      </c>
      <c r="H1480" s="23">
        <v>207221.3149</v>
      </c>
      <c r="I1480" s="116">
        <v>8.3044052600000001E-2</v>
      </c>
      <c r="J1480" s="116">
        <v>8.57908847E-2</v>
      </c>
      <c r="K1480" s="116">
        <v>-2.5297980000000002E-3</v>
      </c>
      <c r="L1480" s="116">
        <v>-0.13790372400000001</v>
      </c>
      <c r="M1480" s="116">
        <v>-0.140740741</v>
      </c>
      <c r="N1480" s="116">
        <v>3.3017007000000001E-3</v>
      </c>
      <c r="O1480" s="24">
        <v>2.0400129000000002E-3</v>
      </c>
      <c r="P1480" s="24">
        <v>-2.0028590000000001E-3</v>
      </c>
      <c r="Q1480" s="24">
        <v>5.5378899999999999E-5</v>
      </c>
      <c r="R1480" s="24">
        <v>3.0907800000000002E-5</v>
      </c>
    </row>
    <row r="1481" spans="1:18" ht="22.5" x14ac:dyDescent="0.2">
      <c r="A1481" s="13" t="s">
        <v>1376</v>
      </c>
      <c r="B1481" s="11" t="str">
        <f>VLOOKUP(A1481,[2]Feuil1!$A$4:$B$2591,2,FALSE)</f>
        <v>Affections non malignes des seins, niveau 2</v>
      </c>
      <c r="C1481" s="22">
        <v>136</v>
      </c>
      <c r="D1481" s="23">
        <v>176688.6024</v>
      </c>
      <c r="E1481" s="22">
        <v>153</v>
      </c>
      <c r="F1481" s="23">
        <v>200357.1354</v>
      </c>
      <c r="G1481" s="22">
        <v>146</v>
      </c>
      <c r="H1481" s="23">
        <v>193075.08600000001</v>
      </c>
      <c r="I1481" s="116">
        <v>0.1339561957</v>
      </c>
      <c r="J1481" s="116">
        <v>0.125</v>
      </c>
      <c r="K1481" s="116">
        <v>7.9610627999999999E-3</v>
      </c>
      <c r="L1481" s="116">
        <v>-3.6345346000000001E-2</v>
      </c>
      <c r="M1481" s="116">
        <v>-4.5751633999999999E-2</v>
      </c>
      <c r="N1481" s="116">
        <v>9.8572743999999993E-3</v>
      </c>
      <c r="O1481" s="24">
        <v>2.5052789999999999E-4</v>
      </c>
      <c r="P1481" s="24">
        <v>-4.3999700000000002E-4</v>
      </c>
      <c r="Q1481" s="24">
        <v>2.3233700000000001E-5</v>
      </c>
      <c r="R1481" s="24">
        <v>2.8797800000000001E-5</v>
      </c>
    </row>
    <row r="1482" spans="1:18" ht="22.5" x14ac:dyDescent="0.2">
      <c r="A1482" s="13" t="s">
        <v>1377</v>
      </c>
      <c r="B1482" s="11" t="str">
        <f>VLOOKUP(A1482,[2]Feuil1!$A$4:$B$2591,2,FALSE)</f>
        <v>Affections non malignes des seins, niveau 3</v>
      </c>
      <c r="C1482" s="22">
        <v>90</v>
      </c>
      <c r="D1482" s="23">
        <v>181527.772</v>
      </c>
      <c r="E1482" s="22">
        <v>85</v>
      </c>
      <c r="F1482" s="23">
        <v>173003.64840000001</v>
      </c>
      <c r="G1482" s="22">
        <v>86</v>
      </c>
      <c r="H1482" s="23">
        <v>177208.09099999999</v>
      </c>
      <c r="I1482" s="116">
        <v>-4.6957683E-2</v>
      </c>
      <c r="J1482" s="116">
        <v>-5.5555555999999999E-2</v>
      </c>
      <c r="K1482" s="116">
        <v>9.1036295999999996E-3</v>
      </c>
      <c r="L1482" s="116">
        <v>2.4302623900000001E-2</v>
      </c>
      <c r="M1482" s="116">
        <v>1.17647059E-2</v>
      </c>
      <c r="N1482" s="116">
        <v>1.2392128299999999E-2</v>
      </c>
      <c r="O1482" s="24">
        <v>-3.5790000000000001E-5</v>
      </c>
      <c r="P1482" s="24">
        <v>2.540412E-4</v>
      </c>
      <c r="Q1482" s="24">
        <v>1.36856E-5</v>
      </c>
      <c r="R1482" s="24">
        <v>2.6431199999999999E-5</v>
      </c>
    </row>
    <row r="1483" spans="1:18" ht="22.5" x14ac:dyDescent="0.2">
      <c r="A1483" s="13" t="s">
        <v>1378</v>
      </c>
      <c r="B1483" s="11" t="str">
        <f>VLOOKUP(A1483,[2]Feuil1!$A$4:$B$2591,2,FALSE)</f>
        <v>Affections non malignes des seins, niveau 4</v>
      </c>
      <c r="C1483" s="22">
        <v>17</v>
      </c>
      <c r="D1483" s="23">
        <v>42081.031499999997</v>
      </c>
      <c r="E1483" s="22">
        <v>13</v>
      </c>
      <c r="F1483" s="23">
        <v>31982.562000000002</v>
      </c>
      <c r="G1483" s="22">
        <v>26</v>
      </c>
      <c r="H1483" s="23">
        <v>64723.120499999997</v>
      </c>
      <c r="I1483" s="116">
        <v>-0.23997675800000001</v>
      </c>
      <c r="J1483" s="116">
        <v>-0.235294118</v>
      </c>
      <c r="K1483" s="116">
        <v>-6.1234519999999997E-3</v>
      </c>
      <c r="L1483" s="116">
        <v>1.0237003058</v>
      </c>
      <c r="M1483" s="116">
        <v>1</v>
      </c>
      <c r="N1483" s="116">
        <v>1.1850152900000001E-2</v>
      </c>
      <c r="O1483" s="24">
        <v>-4.6526599999999999E-4</v>
      </c>
      <c r="P1483" s="24">
        <v>1.9782528000000001E-3</v>
      </c>
      <c r="Q1483" s="24">
        <v>4.1375052E-6</v>
      </c>
      <c r="R1483" s="24">
        <v>9.6536758999999998E-6</v>
      </c>
    </row>
    <row r="1484" spans="1:18" ht="22.5" x14ac:dyDescent="0.2">
      <c r="A1484" s="13" t="s">
        <v>1379</v>
      </c>
      <c r="B1484" s="11" t="str">
        <f>VLOOKUP(A1484,[2]Feuil1!$A$4:$B$2591,2,FALSE)</f>
        <v>Affections non malignes des seins, très courte durée</v>
      </c>
      <c r="C1484" s="22">
        <v>751</v>
      </c>
      <c r="D1484" s="23">
        <v>274842.61249999999</v>
      </c>
      <c r="E1484" s="22">
        <v>709</v>
      </c>
      <c r="F1484" s="23">
        <v>259695.4</v>
      </c>
      <c r="G1484" s="22">
        <v>718</v>
      </c>
      <c r="H1484" s="23">
        <v>263311.51250000001</v>
      </c>
      <c r="I1484" s="116">
        <v>-5.5112315000000002E-2</v>
      </c>
      <c r="J1484" s="116">
        <v>-5.5925432999999997E-2</v>
      </c>
      <c r="K1484" s="116">
        <v>8.6128599999999995E-4</v>
      </c>
      <c r="L1484" s="116">
        <v>1.3924438000000001E-2</v>
      </c>
      <c r="M1484" s="116">
        <v>1.26939351E-2</v>
      </c>
      <c r="N1484" s="116">
        <v>1.2150787999999999E-3</v>
      </c>
      <c r="O1484" s="24">
        <v>-3.2210700000000002E-4</v>
      </c>
      <c r="P1484" s="24">
        <v>2.184931E-4</v>
      </c>
      <c r="Q1484" s="24">
        <v>1.142588E-4</v>
      </c>
      <c r="R1484" s="24">
        <v>3.9273800000000003E-5</v>
      </c>
    </row>
    <row r="1485" spans="1:18" x14ac:dyDescent="0.2">
      <c r="A1485" s="13" t="s">
        <v>1380</v>
      </c>
      <c r="B1485" s="11" t="str">
        <f>VLOOKUP(A1485,[2]Feuil1!$A$4:$B$2591,2,FALSE)</f>
        <v>Tumeurs malignes des seins, niveau 1</v>
      </c>
      <c r="C1485" s="22">
        <v>245</v>
      </c>
      <c r="D1485" s="23">
        <v>212749.6678</v>
      </c>
      <c r="E1485" s="22">
        <v>225</v>
      </c>
      <c r="F1485" s="23">
        <v>194634.5999</v>
      </c>
      <c r="G1485" s="22">
        <v>199</v>
      </c>
      <c r="H1485" s="23">
        <v>166816.82399999999</v>
      </c>
      <c r="I1485" s="116">
        <v>-8.5147338000000003E-2</v>
      </c>
      <c r="J1485" s="116">
        <v>-8.1632652999999999E-2</v>
      </c>
      <c r="K1485" s="116">
        <v>-3.8271020000000002E-3</v>
      </c>
      <c r="L1485" s="116">
        <v>-0.14292307700000001</v>
      </c>
      <c r="M1485" s="116">
        <v>-0.115555556</v>
      </c>
      <c r="N1485" s="116">
        <v>-3.0943176999999999E-2</v>
      </c>
      <c r="O1485" s="24">
        <v>9.3053220000000004E-4</v>
      </c>
      <c r="P1485" s="24">
        <v>-1.680808E-3</v>
      </c>
      <c r="Q1485" s="24">
        <v>3.1667800000000002E-5</v>
      </c>
      <c r="R1485" s="24">
        <v>2.4881299999999998E-5</v>
      </c>
    </row>
    <row r="1486" spans="1:18" x14ac:dyDescent="0.2">
      <c r="A1486" s="13" t="s">
        <v>1381</v>
      </c>
      <c r="B1486" s="11" t="str">
        <f>VLOOKUP(A1486,[2]Feuil1!$A$4:$B$2591,2,FALSE)</f>
        <v>Tumeurs malignes des seins, niveau 2</v>
      </c>
      <c r="C1486" s="22">
        <v>132</v>
      </c>
      <c r="D1486" s="23">
        <v>268848.02</v>
      </c>
      <c r="E1486" s="22">
        <v>146</v>
      </c>
      <c r="F1486" s="23">
        <v>294596.36139999999</v>
      </c>
      <c r="G1486" s="22">
        <v>152</v>
      </c>
      <c r="H1486" s="23">
        <v>308926.77</v>
      </c>
      <c r="I1486" s="116">
        <v>9.57728511E-2</v>
      </c>
      <c r="J1486" s="116">
        <v>0.1060606061</v>
      </c>
      <c r="K1486" s="116">
        <v>-9.3012579999999997E-3</v>
      </c>
      <c r="L1486" s="116">
        <v>4.8644214499999998E-2</v>
      </c>
      <c r="M1486" s="116">
        <v>4.1095890400000001E-2</v>
      </c>
      <c r="N1486" s="116">
        <v>7.2503639E-3</v>
      </c>
      <c r="O1486" s="24">
        <v>-2.1473799999999999E-4</v>
      </c>
      <c r="P1486" s="24">
        <v>8.658731E-4</v>
      </c>
      <c r="Q1486" s="24">
        <v>2.4188500000000001E-5</v>
      </c>
      <c r="R1486" s="24">
        <v>4.6077500000000001E-5</v>
      </c>
    </row>
    <row r="1487" spans="1:18" x14ac:dyDescent="0.2">
      <c r="A1487" s="13" t="s">
        <v>1382</v>
      </c>
      <c r="B1487" s="11" t="str">
        <f>VLOOKUP(A1487,[2]Feuil1!$A$4:$B$2591,2,FALSE)</f>
        <v>Tumeurs malignes des seins, niveau 3</v>
      </c>
      <c r="C1487" s="22">
        <v>213</v>
      </c>
      <c r="D1487" s="23">
        <v>634083.09400000004</v>
      </c>
      <c r="E1487" s="22">
        <v>204</v>
      </c>
      <c r="F1487" s="23">
        <v>614360.69530000002</v>
      </c>
      <c r="G1487" s="22">
        <v>243</v>
      </c>
      <c r="H1487" s="23">
        <v>727275.73829999997</v>
      </c>
      <c r="I1487" s="116">
        <v>-3.1103808E-2</v>
      </c>
      <c r="J1487" s="116">
        <v>-4.2253521000000002E-2</v>
      </c>
      <c r="K1487" s="116">
        <v>1.1641612399999999E-2</v>
      </c>
      <c r="L1487" s="116">
        <v>0.18379275210000001</v>
      </c>
      <c r="M1487" s="116">
        <v>0.19117647060000001</v>
      </c>
      <c r="N1487" s="116">
        <v>-6.1986769999999997E-3</v>
      </c>
      <c r="O1487" s="24">
        <v>-1.395798E-3</v>
      </c>
      <c r="P1487" s="24">
        <v>6.8225621000000004E-3</v>
      </c>
      <c r="Q1487" s="24">
        <v>3.86698E-5</v>
      </c>
      <c r="R1487" s="24">
        <v>1.084757E-4</v>
      </c>
    </row>
    <row r="1488" spans="1:18" x14ac:dyDescent="0.2">
      <c r="A1488" s="13" t="s">
        <v>1383</v>
      </c>
      <c r="B1488" s="11" t="str">
        <f>VLOOKUP(A1488,[2]Feuil1!$A$4:$B$2591,2,FALSE)</f>
        <v>Tumeurs malignes des seins, niveau 4</v>
      </c>
      <c r="C1488" s="22">
        <v>49</v>
      </c>
      <c r="D1488" s="23">
        <v>201103.3504</v>
      </c>
      <c r="E1488" s="22">
        <v>59</v>
      </c>
      <c r="F1488" s="23">
        <v>253405.0667</v>
      </c>
      <c r="G1488" s="22">
        <v>62</v>
      </c>
      <c r="H1488" s="23">
        <v>274790.79210000002</v>
      </c>
      <c r="I1488" s="116">
        <v>0.26007381870000001</v>
      </c>
      <c r="J1488" s="116">
        <v>0.20408163269999999</v>
      </c>
      <c r="K1488" s="116">
        <v>4.6501985099999997E-2</v>
      </c>
      <c r="L1488" s="116">
        <v>8.4393440400000005E-2</v>
      </c>
      <c r="M1488" s="116">
        <v>5.08474576E-2</v>
      </c>
      <c r="N1488" s="116">
        <v>3.1922790100000001E-2</v>
      </c>
      <c r="O1488" s="24">
        <v>-1.0736899999999999E-4</v>
      </c>
      <c r="P1488" s="24">
        <v>1.2921701000000001E-3</v>
      </c>
      <c r="Q1488" s="24">
        <v>9.8663586000000007E-6</v>
      </c>
      <c r="R1488" s="24">
        <v>4.0985999999999997E-5</v>
      </c>
    </row>
    <row r="1489" spans="1:18" ht="22.5" x14ac:dyDescent="0.2">
      <c r="A1489" s="13" t="s">
        <v>1384</v>
      </c>
      <c r="B1489" s="11" t="str">
        <f>VLOOKUP(A1489,[2]Feuil1!$A$4:$B$2591,2,FALSE)</f>
        <v>Tumeurs malignes des seins, très courte durée</v>
      </c>
      <c r="C1489" s="22">
        <v>324</v>
      </c>
      <c r="D1489" s="23">
        <v>152265.63769999999</v>
      </c>
      <c r="E1489" s="22">
        <v>275</v>
      </c>
      <c r="F1489" s="23">
        <v>126763.44779999999</v>
      </c>
      <c r="G1489" s="22">
        <v>213</v>
      </c>
      <c r="H1489" s="23">
        <v>98312.5242</v>
      </c>
      <c r="I1489" s="116">
        <v>-0.16748486600000001</v>
      </c>
      <c r="J1489" s="116">
        <v>-0.15123456800000001</v>
      </c>
      <c r="K1489" s="116">
        <v>-1.9145806000000001E-2</v>
      </c>
      <c r="L1489" s="116">
        <v>-0.22444106799999999</v>
      </c>
      <c r="M1489" s="116">
        <v>-0.22545454500000001</v>
      </c>
      <c r="N1489" s="116">
        <v>1.3084804E-3</v>
      </c>
      <c r="O1489" s="24">
        <v>2.2189613999999999E-3</v>
      </c>
      <c r="P1489" s="24">
        <v>-1.719064E-3</v>
      </c>
      <c r="Q1489" s="24">
        <v>3.3895700000000001E-5</v>
      </c>
      <c r="R1489" s="24">
        <v>1.46637E-5</v>
      </c>
    </row>
    <row r="1490" spans="1:18" x14ac:dyDescent="0.2">
      <c r="A1490" s="13" t="s">
        <v>1385</v>
      </c>
      <c r="B1490" s="11" t="str">
        <f>VLOOKUP(A1490,[2]Feuil1!$A$4:$B$2591,2,FALSE)</f>
        <v>Tumeurs de la peau, niveau 1</v>
      </c>
      <c r="C1490" s="22">
        <v>164</v>
      </c>
      <c r="D1490" s="23">
        <v>65185.649700000002</v>
      </c>
      <c r="E1490" s="22">
        <v>152</v>
      </c>
      <c r="F1490" s="23">
        <v>61204.529199999997</v>
      </c>
      <c r="G1490" s="22">
        <v>145</v>
      </c>
      <c r="H1490" s="23">
        <v>54949.442499999997</v>
      </c>
      <c r="I1490" s="116">
        <v>-6.1073572E-2</v>
      </c>
      <c r="J1490" s="116">
        <v>-7.3170732000000002E-2</v>
      </c>
      <c r="K1490" s="116">
        <v>1.3052198100000001E-2</v>
      </c>
      <c r="L1490" s="116">
        <v>-0.102199736</v>
      </c>
      <c r="M1490" s="116">
        <v>-4.6052632000000003E-2</v>
      </c>
      <c r="N1490" s="116">
        <v>-5.8857654000000002E-2</v>
      </c>
      <c r="O1490" s="24">
        <v>2.5052789999999999E-4</v>
      </c>
      <c r="P1490" s="24">
        <v>-3.7794499999999997E-4</v>
      </c>
      <c r="Q1490" s="24">
        <v>2.3074500000000001E-5</v>
      </c>
      <c r="R1490" s="24">
        <v>8.1958982E-6</v>
      </c>
    </row>
    <row r="1491" spans="1:18" x14ac:dyDescent="0.2">
      <c r="A1491" s="13" t="s">
        <v>1386</v>
      </c>
      <c r="B1491" s="11" t="str">
        <f>VLOOKUP(A1491,[2]Feuil1!$A$4:$B$2591,2,FALSE)</f>
        <v>Tumeurs de la peau, niveau 2</v>
      </c>
      <c r="C1491" s="22">
        <v>32</v>
      </c>
      <c r="D1491" s="23">
        <v>34007.688000000002</v>
      </c>
      <c r="E1491" s="22">
        <v>26</v>
      </c>
      <c r="F1491" s="23">
        <v>28129.815999999999</v>
      </c>
      <c r="G1491" s="22">
        <v>28</v>
      </c>
      <c r="H1491" s="23">
        <v>30113.5978</v>
      </c>
      <c r="I1491" s="116">
        <v>-0.172839506</v>
      </c>
      <c r="J1491" s="116">
        <v>-0.1875</v>
      </c>
      <c r="K1491" s="116">
        <v>1.80436847E-2</v>
      </c>
      <c r="L1491" s="116">
        <v>7.05223881E-2</v>
      </c>
      <c r="M1491" s="116">
        <v>7.6923076899999998E-2</v>
      </c>
      <c r="N1491" s="116">
        <v>-5.9434969999999998E-3</v>
      </c>
      <c r="O1491" s="24">
        <v>-7.1579E-5</v>
      </c>
      <c r="P1491" s="24">
        <v>1.198642E-4</v>
      </c>
      <c r="Q1491" s="24">
        <v>4.4557747999999998E-6</v>
      </c>
      <c r="R1491" s="24">
        <v>4.4915465999999997E-6</v>
      </c>
    </row>
    <row r="1492" spans="1:18" x14ac:dyDescent="0.2">
      <c r="A1492" s="13" t="s">
        <v>1387</v>
      </c>
      <c r="B1492" s="11" t="str">
        <f>VLOOKUP(A1492,[2]Feuil1!$A$4:$B$2591,2,FALSE)</f>
        <v>Tumeurs de la peau, niveau 3</v>
      </c>
      <c r="C1492" s="22">
        <v>30</v>
      </c>
      <c r="D1492" s="23">
        <v>47523.110800000002</v>
      </c>
      <c r="E1492" s="22">
        <v>18</v>
      </c>
      <c r="F1492" s="23">
        <v>28287.934399999998</v>
      </c>
      <c r="G1492" s="22">
        <v>26</v>
      </c>
      <c r="H1492" s="23">
        <v>41039.169600000001</v>
      </c>
      <c r="I1492" s="116">
        <v>-0.40475415199999998</v>
      </c>
      <c r="J1492" s="116">
        <v>-0.4</v>
      </c>
      <c r="K1492" s="116">
        <v>-7.9235859999999998E-3</v>
      </c>
      <c r="L1492" s="116">
        <v>0.45076586429999999</v>
      </c>
      <c r="M1492" s="116">
        <v>0.44444444440000003</v>
      </c>
      <c r="N1492" s="116">
        <v>4.3763676000000001E-3</v>
      </c>
      <c r="O1492" s="24">
        <v>-2.8631799999999998E-4</v>
      </c>
      <c r="P1492" s="24">
        <v>7.7045620000000005E-4</v>
      </c>
      <c r="Q1492" s="24">
        <v>4.1375052E-6</v>
      </c>
      <c r="R1492" s="24">
        <v>6.1211331999999999E-6</v>
      </c>
    </row>
    <row r="1493" spans="1:18" x14ac:dyDescent="0.2">
      <c r="A1493" s="13" t="s">
        <v>1388</v>
      </c>
      <c r="B1493" s="11" t="str">
        <f>VLOOKUP(A1493,[2]Feuil1!$A$4:$B$2591,2,FALSE)</f>
        <v>Tumeurs de la peau, niveau 4</v>
      </c>
      <c r="C1493" s="22">
        <v>8</v>
      </c>
      <c r="D1493" s="23">
        <v>16775.52</v>
      </c>
      <c r="E1493" s="22">
        <v>7</v>
      </c>
      <c r="F1493" s="23">
        <v>14972.151599999999</v>
      </c>
      <c r="G1493" s="22">
        <v>10</v>
      </c>
      <c r="H1493" s="23">
        <v>21116.185799999999</v>
      </c>
      <c r="I1493" s="116">
        <v>-0.1075</v>
      </c>
      <c r="J1493" s="116">
        <v>-0.125</v>
      </c>
      <c r="K1493" s="116">
        <v>0.02</v>
      </c>
      <c r="L1493" s="116">
        <v>0.41036414570000002</v>
      </c>
      <c r="M1493" s="116">
        <v>0.42857142860000003</v>
      </c>
      <c r="N1493" s="116">
        <v>-1.2745098E-2</v>
      </c>
      <c r="O1493" s="24">
        <v>-1.0736899999999999E-4</v>
      </c>
      <c r="P1493" s="24">
        <v>3.7123530000000003E-4</v>
      </c>
      <c r="Q1493" s="24">
        <v>1.5913482000000001E-6</v>
      </c>
      <c r="R1493" s="24">
        <v>3.1495517E-6</v>
      </c>
    </row>
    <row r="1494" spans="1:18" x14ac:dyDescent="0.2">
      <c r="A1494" s="13" t="s">
        <v>1389</v>
      </c>
      <c r="B1494" s="11" t="str">
        <f>VLOOKUP(A1494,[2]Feuil1!$A$4:$B$2591,2,FALSE)</f>
        <v>Tumeurs de la peau, très courte durée</v>
      </c>
      <c r="C1494" s="22">
        <v>168</v>
      </c>
      <c r="D1494" s="23">
        <v>46820.073199999999</v>
      </c>
      <c r="E1494" s="22">
        <v>144</v>
      </c>
      <c r="F1494" s="23">
        <v>40225.428800000002</v>
      </c>
      <c r="G1494" s="22">
        <v>120</v>
      </c>
      <c r="H1494" s="23">
        <v>33532.965199999999</v>
      </c>
      <c r="I1494" s="116">
        <v>-0.140850792</v>
      </c>
      <c r="J1494" s="116">
        <v>-0.14285714299999999</v>
      </c>
      <c r="K1494" s="116">
        <v>2.3407425E-3</v>
      </c>
      <c r="L1494" s="116">
        <v>-0.16637395299999999</v>
      </c>
      <c r="M1494" s="116">
        <v>-0.16666666699999999</v>
      </c>
      <c r="N1494" s="116">
        <v>3.5125640000000001E-4</v>
      </c>
      <c r="O1494" s="24">
        <v>8.5895280000000001E-4</v>
      </c>
      <c r="P1494" s="24">
        <v>-4.0437300000000003E-4</v>
      </c>
      <c r="Q1494" s="24">
        <v>1.9096199999999999E-5</v>
      </c>
      <c r="R1494" s="24">
        <v>5.0015570000000004E-6</v>
      </c>
    </row>
    <row r="1495" spans="1:18" ht="22.5" x14ac:dyDescent="0.2">
      <c r="A1495" s="13" t="s">
        <v>1390</v>
      </c>
      <c r="B1495" s="11" t="str">
        <f>VLOOKUP(A1495,[2]Feuil1!$A$4:$B$2591,2,FALSE)</f>
        <v>Explorations et surveillance des affections de la peau</v>
      </c>
      <c r="C1495" s="22">
        <v>15</v>
      </c>
      <c r="D1495" s="23">
        <v>9498.6450000000004</v>
      </c>
      <c r="E1495" s="22">
        <v>32</v>
      </c>
      <c r="F1495" s="23">
        <v>20115.145</v>
      </c>
      <c r="G1495" s="22">
        <v>93</v>
      </c>
      <c r="H1495" s="23">
        <v>58521.894999999997</v>
      </c>
      <c r="I1495" s="116">
        <v>1.1176857331000001</v>
      </c>
      <c r="J1495" s="116">
        <v>1.1333333333</v>
      </c>
      <c r="K1495" s="116">
        <v>-7.3348129999999999E-3</v>
      </c>
      <c r="L1495" s="116">
        <v>1.9093449239</v>
      </c>
      <c r="M1495" s="116">
        <v>1.90625</v>
      </c>
      <c r="N1495" s="116">
        <v>1.0649201E-3</v>
      </c>
      <c r="O1495" s="24">
        <v>-2.1831720000000002E-3</v>
      </c>
      <c r="P1495" s="24">
        <v>2.3206159000000001E-3</v>
      </c>
      <c r="Q1495" s="24">
        <v>1.47995E-5</v>
      </c>
      <c r="R1495" s="24">
        <v>8.7287418E-6</v>
      </c>
    </row>
    <row r="1496" spans="1:18" ht="22.5" x14ac:dyDescent="0.2">
      <c r="A1496" s="13" t="s">
        <v>1391</v>
      </c>
      <c r="B1496" s="11" t="str">
        <f>VLOOKUP(A1496,[2]Feuil1!$A$4:$B$2591,2,FALSE)</f>
        <v>Explorations et surveillance des affections des seins</v>
      </c>
      <c r="C1496" s="22">
        <v>223</v>
      </c>
      <c r="D1496" s="23">
        <v>124602.6403</v>
      </c>
      <c r="E1496" s="22">
        <v>233</v>
      </c>
      <c r="F1496" s="23">
        <v>119469.3653</v>
      </c>
      <c r="G1496" s="22">
        <v>186</v>
      </c>
      <c r="H1496" s="23">
        <v>94286.151100000003</v>
      </c>
      <c r="I1496" s="116">
        <v>-4.1197161000000003E-2</v>
      </c>
      <c r="J1496" s="116">
        <v>4.48430493E-2</v>
      </c>
      <c r="K1496" s="116">
        <v>-8.2347497000000006E-2</v>
      </c>
      <c r="L1496" s="116">
        <v>-0.210792232</v>
      </c>
      <c r="M1496" s="116">
        <v>-0.20171673800000001</v>
      </c>
      <c r="N1496" s="116">
        <v>-1.1368764E-2</v>
      </c>
      <c r="O1496" s="24">
        <v>1.6821159E-3</v>
      </c>
      <c r="P1496" s="24">
        <v>-1.521622E-3</v>
      </c>
      <c r="Q1496" s="24">
        <v>2.9599099999999999E-5</v>
      </c>
      <c r="R1496" s="24">
        <v>1.4063099999999999E-5</v>
      </c>
    </row>
    <row r="1497" spans="1:18" ht="33.75" x14ac:dyDescent="0.2">
      <c r="A1497" s="13" t="s">
        <v>1392</v>
      </c>
      <c r="B1497" s="11" t="str">
        <f>VLOOKUP(A1497,[2]Feuil1!$A$4:$B$2591,2,FALSE)</f>
        <v>Symptômes et autres recours aux soins concernant les affections de la peau, très courte durée</v>
      </c>
      <c r="C1497" s="22">
        <v>127</v>
      </c>
      <c r="D1497" s="23">
        <v>20702.723999999998</v>
      </c>
      <c r="E1497" s="22">
        <v>64</v>
      </c>
      <c r="F1497" s="23">
        <v>10471.3308</v>
      </c>
      <c r="G1497" s="22">
        <v>65</v>
      </c>
      <c r="H1497" s="23">
        <v>10774.495199999999</v>
      </c>
      <c r="I1497" s="116">
        <v>-0.49420516799999997</v>
      </c>
      <c r="J1497" s="116">
        <v>-0.49606299199999998</v>
      </c>
      <c r="K1497" s="116">
        <v>3.6866189999999999E-3</v>
      </c>
      <c r="L1497" s="116">
        <v>2.8951850099999999E-2</v>
      </c>
      <c r="M1497" s="116">
        <v>1.5625E-2</v>
      </c>
      <c r="N1497" s="116">
        <v>1.3121821699999999E-2</v>
      </c>
      <c r="O1497" s="24">
        <v>-3.5790000000000001E-5</v>
      </c>
      <c r="P1497" s="24">
        <v>1.8317799999999999E-5</v>
      </c>
      <c r="Q1497" s="24">
        <v>1.0343800000000001E-5</v>
      </c>
      <c r="R1497" s="24">
        <v>1.607053E-6</v>
      </c>
    </row>
    <row r="1498" spans="1:18" ht="22.5" x14ac:dyDescent="0.2">
      <c r="A1498" s="13" t="s">
        <v>1393</v>
      </c>
      <c r="B1498" s="11" t="str">
        <f>VLOOKUP(A1498,[2]Feuil1!$A$4:$B$2591,2,FALSE)</f>
        <v>Symptômes et autres recours aux soins concernant les affections de la peau</v>
      </c>
      <c r="C1498" s="22">
        <v>193</v>
      </c>
      <c r="D1498" s="23">
        <v>122024.39479999999</v>
      </c>
      <c r="E1498" s="22">
        <v>178</v>
      </c>
      <c r="F1498" s="23">
        <v>110735.62639999999</v>
      </c>
      <c r="G1498" s="22">
        <v>149</v>
      </c>
      <c r="H1498" s="23">
        <v>104152.4884</v>
      </c>
      <c r="I1498" s="116">
        <v>-9.251239E-2</v>
      </c>
      <c r="J1498" s="116">
        <v>-7.7720206999999999E-2</v>
      </c>
      <c r="K1498" s="116">
        <v>-1.6038714999999999E-2</v>
      </c>
      <c r="L1498" s="116">
        <v>-5.9449142000000003E-2</v>
      </c>
      <c r="M1498" s="116">
        <v>-0.16292134799999999</v>
      </c>
      <c r="N1498" s="116">
        <v>0.1236110919</v>
      </c>
      <c r="O1498" s="24">
        <v>1.0379013E-3</v>
      </c>
      <c r="P1498" s="24">
        <v>-3.9776699999999999E-4</v>
      </c>
      <c r="Q1498" s="24">
        <v>2.3711100000000001E-5</v>
      </c>
      <c r="R1498" s="24">
        <v>1.5534699999999999E-5</v>
      </c>
    </row>
    <row r="1499" spans="1:18" ht="22.5" x14ac:dyDescent="0.2">
      <c r="A1499" s="13" t="s">
        <v>1394</v>
      </c>
      <c r="B1499" s="11" t="str">
        <f>VLOOKUP(A1499,[2]Feuil1!$A$4:$B$2591,2,FALSE)</f>
        <v>Symptômes et autres recours aux soins concernant les affections des seins</v>
      </c>
      <c r="C1499" s="22">
        <v>135</v>
      </c>
      <c r="D1499" s="23">
        <v>63446.33</v>
      </c>
      <c r="E1499" s="22">
        <v>164</v>
      </c>
      <c r="F1499" s="23">
        <v>77138.353000000003</v>
      </c>
      <c r="G1499" s="22">
        <v>156</v>
      </c>
      <c r="H1499" s="23">
        <v>72979.452999999994</v>
      </c>
      <c r="I1499" s="116">
        <v>0.21580480699999999</v>
      </c>
      <c r="J1499" s="116">
        <v>0.2148148148</v>
      </c>
      <c r="K1499" s="116">
        <v>8.1493259999999997E-4</v>
      </c>
      <c r="L1499" s="116">
        <v>-5.3914814999999998E-2</v>
      </c>
      <c r="M1499" s="116">
        <v>-4.8780487999999997E-2</v>
      </c>
      <c r="N1499" s="116">
        <v>-5.397626E-3</v>
      </c>
      <c r="O1499" s="24">
        <v>2.863176E-4</v>
      </c>
      <c r="P1499" s="24">
        <v>-2.5128900000000003E-4</v>
      </c>
      <c r="Q1499" s="24">
        <v>2.4825E-5</v>
      </c>
      <c r="R1499" s="24">
        <v>1.08851E-5</v>
      </c>
    </row>
    <row r="1500" spans="1:18" ht="22.5" x14ac:dyDescent="0.2">
      <c r="A1500" s="13" t="s">
        <v>2432</v>
      </c>
      <c r="B1500" s="11" t="str">
        <f>VLOOKUP(A1500,[2]Feuil1!$A$4:$B$2591,2,FALSE)</f>
        <v>Chirurgie esthétique, avec complication significative</v>
      </c>
      <c r="C1500" s="22">
        <v>5</v>
      </c>
      <c r="D1500" s="23">
        <v>9374.4863999999998</v>
      </c>
      <c r="E1500" s="22">
        <v>3</v>
      </c>
      <c r="F1500" s="23">
        <v>5296.32</v>
      </c>
      <c r="G1500" s="22">
        <v>13</v>
      </c>
      <c r="H1500" s="23">
        <v>23745.168000000001</v>
      </c>
      <c r="I1500" s="116">
        <v>-0.43502824899999998</v>
      </c>
      <c r="J1500" s="116">
        <v>-0.4</v>
      </c>
      <c r="K1500" s="116">
        <v>-5.8380413999999999E-2</v>
      </c>
      <c r="L1500" s="116">
        <v>3.4833333333000001</v>
      </c>
      <c r="M1500" s="116">
        <v>3.3333333333000001</v>
      </c>
      <c r="N1500" s="116">
        <v>3.46153846E-2</v>
      </c>
      <c r="O1500" s="24">
        <v>-3.5789699999999998E-4</v>
      </c>
      <c r="P1500" s="24">
        <v>1.1147177999999999E-3</v>
      </c>
      <c r="Q1500" s="24">
        <v>2.0687526E-6</v>
      </c>
      <c r="R1500" s="24">
        <v>3.5416734E-6</v>
      </c>
    </row>
    <row r="1501" spans="1:18" x14ac:dyDescent="0.2">
      <c r="A1501" s="13" t="s">
        <v>1395</v>
      </c>
      <c r="B1501" s="11" t="str">
        <f>VLOOKUP(A1501,[2]Feuil1!$A$4:$B$2591,2,FALSE)</f>
        <v>Interventions sur l'hypophyse, niveau 1</v>
      </c>
      <c r="C1501" s="22">
        <v>41</v>
      </c>
      <c r="D1501" s="23">
        <v>103398.1676</v>
      </c>
      <c r="E1501" s="22">
        <v>33</v>
      </c>
      <c r="F1501" s="23">
        <v>84186.867599999998</v>
      </c>
      <c r="G1501" s="22">
        <v>39</v>
      </c>
      <c r="H1501" s="23">
        <v>98873.1976</v>
      </c>
      <c r="I1501" s="116">
        <v>-0.18579923100000001</v>
      </c>
      <c r="J1501" s="116">
        <v>-0.19512195099999999</v>
      </c>
      <c r="K1501" s="116">
        <v>1.1582773899999999E-2</v>
      </c>
      <c r="L1501" s="116">
        <v>0.17444917979999999</v>
      </c>
      <c r="M1501" s="116">
        <v>0.18181818180000001</v>
      </c>
      <c r="N1501" s="116">
        <v>-6.2353089999999996E-3</v>
      </c>
      <c r="O1501" s="24">
        <v>-2.1473799999999999E-4</v>
      </c>
      <c r="P1501" s="24">
        <v>8.873787E-4</v>
      </c>
      <c r="Q1501" s="24">
        <v>6.2062577999999996E-6</v>
      </c>
      <c r="R1501" s="24">
        <v>1.47473E-5</v>
      </c>
    </row>
    <row r="1502" spans="1:18" x14ac:dyDescent="0.2">
      <c r="A1502" s="13" t="s">
        <v>1396</v>
      </c>
      <c r="B1502" s="11" t="str">
        <f>VLOOKUP(A1502,[2]Feuil1!$A$4:$B$2591,2,FALSE)</f>
        <v>Interventions sur l'hypophyse, niveau 2</v>
      </c>
      <c r="C1502" s="22">
        <v>17</v>
      </c>
      <c r="D1502" s="23">
        <v>74166.760200000004</v>
      </c>
      <c r="E1502" s="22">
        <v>24</v>
      </c>
      <c r="F1502" s="23">
        <v>104580.78019999999</v>
      </c>
      <c r="G1502" s="22">
        <v>19</v>
      </c>
      <c r="H1502" s="23">
        <v>83768.900800000003</v>
      </c>
      <c r="I1502" s="116">
        <v>0.410076157</v>
      </c>
      <c r="J1502" s="116">
        <v>0.41176470590000003</v>
      </c>
      <c r="K1502" s="116">
        <v>-1.1960549999999999E-3</v>
      </c>
      <c r="L1502" s="116">
        <v>-0.19900290800000001</v>
      </c>
      <c r="M1502" s="116">
        <v>-0.20833333300000001</v>
      </c>
      <c r="N1502" s="116">
        <v>1.17858002E-2</v>
      </c>
      <c r="O1502" s="24">
        <v>1.7894849999999999E-4</v>
      </c>
      <c r="P1502" s="24">
        <v>-1.257497E-3</v>
      </c>
      <c r="Q1502" s="24">
        <v>3.0235614999999998E-6</v>
      </c>
      <c r="R1502" s="24">
        <v>1.24944E-5</v>
      </c>
    </row>
    <row r="1503" spans="1:18" x14ac:dyDescent="0.2">
      <c r="A1503" s="13" t="s">
        <v>1397</v>
      </c>
      <c r="B1503" s="11" t="str">
        <f>VLOOKUP(A1503,[2]Feuil1!$A$4:$B$2591,2,FALSE)</f>
        <v>Interventions sur l'hypophyse, niveau 3</v>
      </c>
      <c r="C1503" s="22">
        <v>2</v>
      </c>
      <c r="D1503" s="23">
        <v>14958.28</v>
      </c>
      <c r="E1503" s="22">
        <v>3</v>
      </c>
      <c r="F1503" s="23">
        <v>22437.42</v>
      </c>
      <c r="G1503" s="22">
        <v>1</v>
      </c>
      <c r="H1503" s="23">
        <v>7479.14</v>
      </c>
      <c r="I1503" s="116">
        <v>0.5</v>
      </c>
      <c r="J1503" s="116">
        <v>0.5</v>
      </c>
      <c r="K1503" s="116">
        <v>0</v>
      </c>
      <c r="L1503" s="116">
        <v>-0.66666666699999999</v>
      </c>
      <c r="M1503" s="116">
        <v>-0.66666666699999999</v>
      </c>
      <c r="N1503" s="116">
        <v>0</v>
      </c>
      <c r="O1503" s="24">
        <v>7.1579400000000001E-5</v>
      </c>
      <c r="P1503" s="24">
        <v>-9.0381000000000001E-4</v>
      </c>
      <c r="Q1503" s="24">
        <v>1.5913482000000001E-7</v>
      </c>
      <c r="R1503" s="24">
        <v>1.1155393999999999E-6</v>
      </c>
    </row>
    <row r="1504" spans="1:18" x14ac:dyDescent="0.2">
      <c r="A1504" s="13" t="s">
        <v>1398</v>
      </c>
      <c r="B1504" s="11" t="str">
        <f>VLOOKUP(A1504,[2]Feuil1!$A$4:$B$2591,2,FALSE)</f>
        <v>Interventions sur l'hypophyse, niveau 4</v>
      </c>
      <c r="C1504" s="22">
        <v>3</v>
      </c>
      <c r="D1504" s="23">
        <v>45969.780899999998</v>
      </c>
      <c r="E1504" s="22">
        <v>2</v>
      </c>
      <c r="F1504" s="23">
        <v>29947.74</v>
      </c>
      <c r="G1504" s="22">
        <v>1</v>
      </c>
      <c r="H1504" s="23">
        <v>16022.0409</v>
      </c>
      <c r="I1504" s="116">
        <v>-0.34853420200000002</v>
      </c>
      <c r="J1504" s="116">
        <v>-0.33333333300000001</v>
      </c>
      <c r="K1504" s="116">
        <v>-2.2801302999999998E-2</v>
      </c>
      <c r="L1504" s="116">
        <v>-0.46500000000000002</v>
      </c>
      <c r="M1504" s="116">
        <v>-0.5</v>
      </c>
      <c r="N1504" s="116">
        <v>7.0000000000000007E-2</v>
      </c>
      <c r="O1504" s="24">
        <v>3.5789700000000001E-5</v>
      </c>
      <c r="P1504" s="24">
        <v>-8.4141999999999995E-4</v>
      </c>
      <c r="Q1504" s="24">
        <v>1.5913482000000001E-7</v>
      </c>
      <c r="R1504" s="24">
        <v>2.3897425000000002E-6</v>
      </c>
    </row>
    <row r="1505" spans="1:18" ht="22.5" x14ac:dyDescent="0.2">
      <c r="A1505" s="13" t="s">
        <v>1399</v>
      </c>
      <c r="B1505" s="11" t="str">
        <f>VLOOKUP(A1505,[2]Feuil1!$A$4:$B$2591,2,FALSE)</f>
        <v>Interventions sur les glandes surrénales, niveau 1</v>
      </c>
      <c r="C1505" s="22">
        <v>201</v>
      </c>
      <c r="D1505" s="23">
        <v>422574.63630000001</v>
      </c>
      <c r="E1505" s="22">
        <v>183</v>
      </c>
      <c r="F1505" s="23">
        <v>379165.01669999998</v>
      </c>
      <c r="G1505" s="22">
        <v>196</v>
      </c>
      <c r="H1505" s="23">
        <v>401684.44660000002</v>
      </c>
      <c r="I1505" s="116">
        <v>-0.102726515</v>
      </c>
      <c r="J1505" s="116">
        <v>-8.9552239000000006E-2</v>
      </c>
      <c r="K1505" s="116">
        <v>-1.4470106E-2</v>
      </c>
      <c r="L1505" s="116">
        <v>5.9392161499999999E-2</v>
      </c>
      <c r="M1505" s="116">
        <v>7.1038251400000002E-2</v>
      </c>
      <c r="N1505" s="116">
        <v>-1.0873644999999999E-2</v>
      </c>
      <c r="O1505" s="24">
        <v>-4.6526599999999999E-4</v>
      </c>
      <c r="P1505" s="24">
        <v>1.3606708999999999E-3</v>
      </c>
      <c r="Q1505" s="24">
        <v>3.1190399999999999E-5</v>
      </c>
      <c r="R1505" s="24">
        <v>5.99126E-5</v>
      </c>
    </row>
    <row r="1506" spans="1:18" ht="22.5" x14ac:dyDescent="0.2">
      <c r="A1506" s="13" t="s">
        <v>1400</v>
      </c>
      <c r="B1506" s="11" t="str">
        <f>VLOOKUP(A1506,[2]Feuil1!$A$4:$B$2591,2,FALSE)</f>
        <v>Interventions sur les glandes surrénales, niveau 2</v>
      </c>
      <c r="C1506" s="22">
        <v>88</v>
      </c>
      <c r="D1506" s="23">
        <v>326315.81079999998</v>
      </c>
      <c r="E1506" s="22">
        <v>82</v>
      </c>
      <c r="F1506" s="23">
        <v>298179.13439999998</v>
      </c>
      <c r="G1506" s="22">
        <v>69</v>
      </c>
      <c r="H1506" s="23">
        <v>250094.75020000001</v>
      </c>
      <c r="I1506" s="116">
        <v>-8.6225292999999995E-2</v>
      </c>
      <c r="J1506" s="116">
        <v>-6.8181818000000005E-2</v>
      </c>
      <c r="K1506" s="116">
        <v>-1.9363729E-2</v>
      </c>
      <c r="L1506" s="116">
        <v>-0.16126005700000001</v>
      </c>
      <c r="M1506" s="116">
        <v>-0.15853658500000001</v>
      </c>
      <c r="N1506" s="116">
        <v>-3.2365889999999998E-3</v>
      </c>
      <c r="O1506" s="24">
        <v>4.6526610000000002E-4</v>
      </c>
      <c r="P1506" s="24">
        <v>-2.9053590000000002E-3</v>
      </c>
      <c r="Q1506" s="24">
        <v>1.0980300000000001E-5</v>
      </c>
      <c r="R1506" s="24">
        <v>3.7302499999999997E-5</v>
      </c>
    </row>
    <row r="1507" spans="1:18" ht="22.5" x14ac:dyDescent="0.2">
      <c r="A1507" s="13" t="s">
        <v>1401</v>
      </c>
      <c r="B1507" s="11" t="str">
        <f>VLOOKUP(A1507,[2]Feuil1!$A$4:$B$2591,2,FALSE)</f>
        <v>Interventions sur les glandes surrénales, niveau 3</v>
      </c>
      <c r="C1507" s="22">
        <v>16</v>
      </c>
      <c r="D1507" s="23">
        <v>119243.5782</v>
      </c>
      <c r="E1507" s="22">
        <v>25</v>
      </c>
      <c r="F1507" s="23">
        <v>187064.75459999999</v>
      </c>
      <c r="G1507" s="22">
        <v>18</v>
      </c>
      <c r="H1507" s="23">
        <v>134084.09820000001</v>
      </c>
      <c r="I1507" s="116">
        <v>0.56876166770000003</v>
      </c>
      <c r="J1507" s="116">
        <v>0.5625</v>
      </c>
      <c r="K1507" s="116">
        <v>4.0074673000000003E-3</v>
      </c>
      <c r="L1507" s="116">
        <v>-0.28322094399999997</v>
      </c>
      <c r="M1507" s="116">
        <v>-0.28000000000000003</v>
      </c>
      <c r="N1507" s="116">
        <v>-4.473533E-3</v>
      </c>
      <c r="O1507" s="24">
        <v>2.5052789999999999E-4</v>
      </c>
      <c r="P1507" s="24">
        <v>-3.2012020000000002E-3</v>
      </c>
      <c r="Q1507" s="24">
        <v>2.8644266999999999E-6</v>
      </c>
      <c r="R1507" s="24">
        <v>1.99991E-5</v>
      </c>
    </row>
    <row r="1508" spans="1:18" ht="22.5" x14ac:dyDescent="0.2">
      <c r="A1508" s="13" t="s">
        <v>1402</v>
      </c>
      <c r="B1508" s="11" t="str">
        <f>VLOOKUP(A1508,[2]Feuil1!$A$4:$B$2591,2,FALSE)</f>
        <v>Interventions sur les glandes surrénales, niveau 4</v>
      </c>
      <c r="C1508" s="22">
        <v>7</v>
      </c>
      <c r="D1508" s="23">
        <v>60383.479800000001</v>
      </c>
      <c r="E1508" s="22">
        <v>3</v>
      </c>
      <c r="F1508" s="23">
        <v>25371.21</v>
      </c>
      <c r="G1508" s="22">
        <v>9</v>
      </c>
      <c r="H1508" s="23">
        <v>77297.6198</v>
      </c>
      <c r="I1508" s="116">
        <v>-0.57983193300000002</v>
      </c>
      <c r="J1508" s="116">
        <v>-0.571428571</v>
      </c>
      <c r="K1508" s="116">
        <v>-1.9607843E-2</v>
      </c>
      <c r="L1508" s="116">
        <v>2.0466666667000002</v>
      </c>
      <c r="M1508" s="116">
        <v>2</v>
      </c>
      <c r="N1508" s="116">
        <v>1.55555556E-2</v>
      </c>
      <c r="O1508" s="24">
        <v>-2.1473799999999999E-4</v>
      </c>
      <c r="P1508" s="24">
        <v>3.1375018999999999E-3</v>
      </c>
      <c r="Q1508" s="24">
        <v>1.4322133E-6</v>
      </c>
      <c r="R1508" s="24">
        <v>1.15292E-5</v>
      </c>
    </row>
    <row r="1509" spans="1:18" ht="22.5" x14ac:dyDescent="0.2">
      <c r="A1509" s="13" t="s">
        <v>1403</v>
      </c>
      <c r="B1509" s="11" t="str">
        <f>VLOOKUP(A1509,[2]Feuil1!$A$4:$B$2591,2,FALSE)</f>
        <v>Interventions sur les parathyroïdes, niveau 1</v>
      </c>
      <c r="C1509" s="22">
        <v>1561</v>
      </c>
      <c r="D1509" s="23">
        <v>2784620.5251000002</v>
      </c>
      <c r="E1509" s="22">
        <v>1717</v>
      </c>
      <c r="F1509" s="23">
        <v>3068116.2252000002</v>
      </c>
      <c r="G1509" s="22">
        <v>1822</v>
      </c>
      <c r="H1509" s="23">
        <v>3247517.4177000001</v>
      </c>
      <c r="I1509" s="116">
        <v>0.1018076602</v>
      </c>
      <c r="J1509" s="116">
        <v>9.9935938500000002E-2</v>
      </c>
      <c r="K1509" s="116">
        <v>1.7016641999999999E-3</v>
      </c>
      <c r="L1509" s="116">
        <v>5.8472749800000001E-2</v>
      </c>
      <c r="M1509" s="116">
        <v>6.1153174099999999E-2</v>
      </c>
      <c r="N1509" s="116">
        <v>-2.525954E-3</v>
      </c>
      <c r="O1509" s="24">
        <v>-3.7579179999999998E-3</v>
      </c>
      <c r="P1509" s="24">
        <v>1.0839793800000001E-2</v>
      </c>
      <c r="Q1509" s="24">
        <v>2.8994360000000001E-4</v>
      </c>
      <c r="R1509" s="24">
        <v>4.8437840000000002E-4</v>
      </c>
    </row>
    <row r="1510" spans="1:18" ht="22.5" x14ac:dyDescent="0.2">
      <c r="A1510" s="13" t="s">
        <v>1404</v>
      </c>
      <c r="B1510" s="11" t="str">
        <f>VLOOKUP(A1510,[2]Feuil1!$A$4:$B$2591,2,FALSE)</f>
        <v>Interventions sur les parathyroïdes, niveau 2</v>
      </c>
      <c r="C1510" s="22">
        <v>173</v>
      </c>
      <c r="D1510" s="23">
        <v>471107.5857</v>
      </c>
      <c r="E1510" s="22">
        <v>180</v>
      </c>
      <c r="F1510" s="23">
        <v>491560.59759999998</v>
      </c>
      <c r="G1510" s="22">
        <v>164</v>
      </c>
      <c r="H1510" s="23">
        <v>455298.16279999999</v>
      </c>
      <c r="I1510" s="116">
        <v>4.3414736900000001E-2</v>
      </c>
      <c r="J1510" s="116">
        <v>4.0462427699999998E-2</v>
      </c>
      <c r="K1510" s="116">
        <v>2.8374972000000001E-3</v>
      </c>
      <c r="L1510" s="116">
        <v>-7.3770019000000006E-2</v>
      </c>
      <c r="M1510" s="116">
        <v>-8.8888888999999999E-2</v>
      </c>
      <c r="N1510" s="116">
        <v>1.65938812E-2</v>
      </c>
      <c r="O1510" s="24">
        <v>5.7263520000000001E-4</v>
      </c>
      <c r="P1510" s="24">
        <v>-2.1910520000000002E-3</v>
      </c>
      <c r="Q1510" s="24">
        <v>2.60981E-5</v>
      </c>
      <c r="R1510" s="24">
        <v>6.7909299999999997E-5</v>
      </c>
    </row>
    <row r="1511" spans="1:18" ht="22.5" x14ac:dyDescent="0.2">
      <c r="A1511" s="13" t="s">
        <v>1405</v>
      </c>
      <c r="B1511" s="11" t="str">
        <f>VLOOKUP(A1511,[2]Feuil1!$A$4:$B$2591,2,FALSE)</f>
        <v>Interventions sur les parathyroïdes, niveau 3</v>
      </c>
      <c r="C1511" s="22">
        <v>28</v>
      </c>
      <c r="D1511" s="23">
        <v>140183.42800000001</v>
      </c>
      <c r="E1511" s="22">
        <v>33</v>
      </c>
      <c r="F1511" s="23">
        <v>163237.98480000001</v>
      </c>
      <c r="G1511" s="22">
        <v>21</v>
      </c>
      <c r="H1511" s="23">
        <v>102915.1508</v>
      </c>
      <c r="I1511" s="116">
        <v>0.1644599303</v>
      </c>
      <c r="J1511" s="116">
        <v>0.1785714286</v>
      </c>
      <c r="K1511" s="116">
        <v>-1.1973391999999999E-2</v>
      </c>
      <c r="L1511" s="116">
        <v>-0.36953919800000001</v>
      </c>
      <c r="M1511" s="116">
        <v>-0.36363636399999999</v>
      </c>
      <c r="N1511" s="116">
        <v>-9.2758830000000004E-3</v>
      </c>
      <c r="O1511" s="24">
        <v>4.2947640000000001E-4</v>
      </c>
      <c r="P1511" s="24">
        <v>-3.6448309999999999E-3</v>
      </c>
      <c r="Q1511" s="24">
        <v>3.3418311000000001E-6</v>
      </c>
      <c r="R1511" s="24">
        <v>1.5350100000000001E-5</v>
      </c>
    </row>
    <row r="1512" spans="1:18" ht="22.5" x14ac:dyDescent="0.2">
      <c r="A1512" s="13" t="s">
        <v>1406</v>
      </c>
      <c r="B1512" s="11" t="str">
        <f>VLOOKUP(A1512,[2]Feuil1!$A$4:$B$2591,2,FALSE)</f>
        <v>Interventions sur les parathyroïdes, niveau 4</v>
      </c>
      <c r="C1512" s="22">
        <v>4</v>
      </c>
      <c r="D1512" s="23">
        <v>31044.535500000002</v>
      </c>
      <c r="E1512" s="22">
        <v>4</v>
      </c>
      <c r="F1512" s="23">
        <v>31578.471000000001</v>
      </c>
      <c r="G1512" s="22">
        <v>3</v>
      </c>
      <c r="H1512" s="23">
        <v>22882.95</v>
      </c>
      <c r="I1512" s="116">
        <v>1.71990172E-2</v>
      </c>
      <c r="J1512" s="116">
        <v>0</v>
      </c>
      <c r="K1512" s="116">
        <v>1.71990172E-2</v>
      </c>
      <c r="L1512" s="116">
        <v>-0.27536231900000002</v>
      </c>
      <c r="M1512" s="116">
        <v>-0.25</v>
      </c>
      <c r="N1512" s="116">
        <v>-3.3816424999999997E-2</v>
      </c>
      <c r="O1512" s="24">
        <v>3.5789700000000001E-5</v>
      </c>
      <c r="P1512" s="24">
        <v>-5.2540099999999999E-4</v>
      </c>
      <c r="Q1512" s="24">
        <v>4.7740445000000002E-7</v>
      </c>
      <c r="R1512" s="24">
        <v>3.4130706000000001E-6</v>
      </c>
    </row>
    <row r="1513" spans="1:18" ht="22.5" x14ac:dyDescent="0.2">
      <c r="A1513" s="13" t="s">
        <v>1407</v>
      </c>
      <c r="B1513" s="11" t="str">
        <f>VLOOKUP(A1513,[2]Feuil1!$A$4:$B$2591,2,FALSE)</f>
        <v>Interventions sur le tractus thyréoglosse, niveau 1</v>
      </c>
      <c r="C1513" s="22">
        <v>782</v>
      </c>
      <c r="D1513" s="23">
        <v>726459.02919999999</v>
      </c>
      <c r="E1513" s="22">
        <v>798</v>
      </c>
      <c r="F1513" s="23">
        <v>744019.29579999996</v>
      </c>
      <c r="G1513" s="22">
        <v>749</v>
      </c>
      <c r="H1513" s="23">
        <v>692472.75829999999</v>
      </c>
      <c r="I1513" s="116">
        <v>2.4172411500000001E-2</v>
      </c>
      <c r="J1513" s="116">
        <v>2.0460358099999999E-2</v>
      </c>
      <c r="K1513" s="116">
        <v>3.6376262999999998E-3</v>
      </c>
      <c r="L1513" s="116">
        <v>-6.9281183999999996E-2</v>
      </c>
      <c r="M1513" s="116">
        <v>-6.1403509000000002E-2</v>
      </c>
      <c r="N1513" s="116">
        <v>-8.3930370000000008E-3</v>
      </c>
      <c r="O1513" s="24">
        <v>1.7536953000000001E-3</v>
      </c>
      <c r="P1513" s="24">
        <v>-3.1145489999999999E-3</v>
      </c>
      <c r="Q1513" s="24">
        <v>1.1919200000000001E-4</v>
      </c>
      <c r="R1513" s="24">
        <v>1.032847E-4</v>
      </c>
    </row>
    <row r="1514" spans="1:18" ht="22.5" x14ac:dyDescent="0.2">
      <c r="A1514" s="13" t="s">
        <v>1408</v>
      </c>
      <c r="B1514" s="11" t="str">
        <f>VLOOKUP(A1514,[2]Feuil1!$A$4:$B$2591,2,FALSE)</f>
        <v>Interventions sur le tractus thyréoglosse, niveau 2</v>
      </c>
      <c r="C1514" s="22">
        <v>21</v>
      </c>
      <c r="D1514" s="23">
        <v>29144.874</v>
      </c>
      <c r="E1514" s="22">
        <v>23</v>
      </c>
      <c r="F1514" s="23">
        <v>32358.981599999999</v>
      </c>
      <c r="G1514" s="22">
        <v>25</v>
      </c>
      <c r="H1514" s="23">
        <v>34143.083700000003</v>
      </c>
      <c r="I1514" s="116">
        <v>0.1102803738</v>
      </c>
      <c r="J1514" s="116">
        <v>9.5238095199999998E-2</v>
      </c>
      <c r="K1514" s="116">
        <v>1.37342544E-2</v>
      </c>
      <c r="L1514" s="116">
        <v>5.51346801E-2</v>
      </c>
      <c r="M1514" s="116">
        <v>8.6956521699999997E-2</v>
      </c>
      <c r="N1514" s="116">
        <v>-2.9276093999999999E-2</v>
      </c>
      <c r="O1514" s="24">
        <v>-7.1579E-5</v>
      </c>
      <c r="P1514" s="24">
        <v>1.077992E-4</v>
      </c>
      <c r="Q1514" s="24">
        <v>3.9783704000000001E-6</v>
      </c>
      <c r="R1514" s="24">
        <v>5.0925583000000001E-6</v>
      </c>
    </row>
    <row r="1515" spans="1:18" ht="22.5" x14ac:dyDescent="0.2">
      <c r="A1515" s="13" t="s">
        <v>1409</v>
      </c>
      <c r="B1515" s="11" t="str">
        <f>VLOOKUP(A1515,[2]Feuil1!$A$4:$B$2591,2,FALSE)</f>
        <v>Interventions sur le tractus thyréoglosse, niveau 3</v>
      </c>
      <c r="C1515" s="22">
        <v>4</v>
      </c>
      <c r="D1515" s="23">
        <v>10440.92</v>
      </c>
      <c r="E1515" s="22">
        <v>5</v>
      </c>
      <c r="F1515" s="23">
        <v>13233.866099999999</v>
      </c>
      <c r="G1515" s="22">
        <v>5</v>
      </c>
      <c r="H1515" s="23">
        <v>13051.15</v>
      </c>
      <c r="I1515" s="116">
        <v>0.26750000000000002</v>
      </c>
      <c r="J1515" s="116">
        <v>0.25</v>
      </c>
      <c r="K1515" s="116">
        <v>1.4E-2</v>
      </c>
      <c r="L1515" s="116">
        <v>-1.3806706E-2</v>
      </c>
      <c r="M1515" s="116">
        <v>0</v>
      </c>
      <c r="N1515" s="116">
        <v>-1.3806706E-2</v>
      </c>
      <c r="O1515" s="24">
        <v>0</v>
      </c>
      <c r="P1515" s="24">
        <v>-1.1039999999999999E-5</v>
      </c>
      <c r="Q1515" s="24">
        <v>7.9567407999999995E-7</v>
      </c>
      <c r="R1515" s="24">
        <v>1.9466239E-6</v>
      </c>
    </row>
    <row r="1516" spans="1:18" ht="33.75" x14ac:dyDescent="0.2">
      <c r="A1516" s="13" t="s">
        <v>1410</v>
      </c>
      <c r="B1516" s="11" t="str">
        <f>VLOOKUP(A1516,[2]Feuil1!$A$4:$B$2591,2,FALSE)</f>
        <v>Autres interventions pour troubles endocriniens, métaboliques ou nutritionnels, niveau 1</v>
      </c>
      <c r="C1516" s="22">
        <v>431</v>
      </c>
      <c r="D1516" s="23">
        <v>641948.34</v>
      </c>
      <c r="E1516" s="22">
        <v>477</v>
      </c>
      <c r="F1516" s="23">
        <v>711014.89229999995</v>
      </c>
      <c r="G1516" s="22">
        <v>392</v>
      </c>
      <c r="H1516" s="23">
        <v>578292.03670000006</v>
      </c>
      <c r="I1516" s="116">
        <v>0.1075889569</v>
      </c>
      <c r="J1516" s="116">
        <v>0.10672853829999999</v>
      </c>
      <c r="K1516" s="116">
        <v>7.7744330000000005E-4</v>
      </c>
      <c r="L1516" s="116">
        <v>-0.18666677300000001</v>
      </c>
      <c r="M1516" s="116">
        <v>-0.17819706499999999</v>
      </c>
      <c r="N1516" s="116">
        <v>-1.0306252E-2</v>
      </c>
      <c r="O1516" s="24">
        <v>3.0421245E-3</v>
      </c>
      <c r="P1516" s="24">
        <v>-8.0193910000000007E-3</v>
      </c>
      <c r="Q1516" s="24">
        <v>6.2380799999999997E-5</v>
      </c>
      <c r="R1516" s="24">
        <v>8.6254200000000005E-5</v>
      </c>
    </row>
    <row r="1517" spans="1:18" ht="33.75" x14ac:dyDescent="0.2">
      <c r="A1517" s="13" t="s">
        <v>1411</v>
      </c>
      <c r="B1517" s="11" t="str">
        <f>VLOOKUP(A1517,[2]Feuil1!$A$4:$B$2591,2,FALSE)</f>
        <v>Autres interventions pour troubles endocriniens, métaboliques ou nutritionnels, niveau 2</v>
      </c>
      <c r="C1517" s="22">
        <v>68</v>
      </c>
      <c r="D1517" s="23">
        <v>152502.61319999999</v>
      </c>
      <c r="E1517" s="22">
        <v>68</v>
      </c>
      <c r="F1517" s="23">
        <v>153072.2444</v>
      </c>
      <c r="G1517" s="22">
        <v>62</v>
      </c>
      <c r="H1517" s="23">
        <v>140258.5716</v>
      </c>
      <c r="I1517" s="116">
        <v>3.7352226000000001E-3</v>
      </c>
      <c r="J1517" s="116">
        <v>0</v>
      </c>
      <c r="K1517" s="116">
        <v>3.7352226000000001E-3</v>
      </c>
      <c r="L1517" s="116">
        <v>-8.3709968999999995E-2</v>
      </c>
      <c r="M1517" s="116">
        <v>-8.8235294000000006E-2</v>
      </c>
      <c r="N1517" s="116">
        <v>4.9632599999999997E-3</v>
      </c>
      <c r="O1517" s="24">
        <v>2.147382E-4</v>
      </c>
      <c r="P1517" s="24">
        <v>-7.7422899999999998E-4</v>
      </c>
      <c r="Q1517" s="24">
        <v>9.8663586000000007E-6</v>
      </c>
      <c r="R1517" s="24">
        <v>2.092E-5</v>
      </c>
    </row>
    <row r="1518" spans="1:18" ht="33.75" x14ac:dyDescent="0.2">
      <c r="A1518" s="13" t="s">
        <v>1412</v>
      </c>
      <c r="B1518" s="11" t="str">
        <f>VLOOKUP(A1518,[2]Feuil1!$A$4:$B$2591,2,FALSE)</f>
        <v>Autres interventions pour troubles endocriniens, métaboliques ou nutritionnels, niveau 3</v>
      </c>
      <c r="C1518" s="22">
        <v>36</v>
      </c>
      <c r="D1518" s="23">
        <v>154565.95559999999</v>
      </c>
      <c r="E1518" s="22">
        <v>44</v>
      </c>
      <c r="F1518" s="23">
        <v>189566.00399999999</v>
      </c>
      <c r="G1518" s="22">
        <v>33</v>
      </c>
      <c r="H1518" s="23">
        <v>141013.46400000001</v>
      </c>
      <c r="I1518" s="116">
        <v>0.22644086320000001</v>
      </c>
      <c r="J1518" s="116">
        <v>0.22222222220000001</v>
      </c>
      <c r="K1518" s="116">
        <v>3.4516153E-3</v>
      </c>
      <c r="L1518" s="116">
        <v>-0.25612472200000003</v>
      </c>
      <c r="M1518" s="116">
        <v>-0.25</v>
      </c>
      <c r="N1518" s="116">
        <v>-8.1662950000000005E-3</v>
      </c>
      <c r="O1518" s="24">
        <v>3.9368669999999999E-4</v>
      </c>
      <c r="P1518" s="24">
        <v>-2.9336459999999998E-3</v>
      </c>
      <c r="Q1518" s="24">
        <v>5.2514489000000002E-6</v>
      </c>
      <c r="R1518" s="24">
        <v>2.1032599999999999E-5</v>
      </c>
    </row>
    <row r="1519" spans="1:18" ht="33.75" x14ac:dyDescent="0.2">
      <c r="A1519" s="13" t="s">
        <v>1413</v>
      </c>
      <c r="B1519" s="11" t="str">
        <f>VLOOKUP(A1519,[2]Feuil1!$A$4:$B$2591,2,FALSE)</f>
        <v>Autres interventions pour troubles endocriniens, métaboliques ou nutritionnels, niveau 4</v>
      </c>
      <c r="C1519" s="22">
        <v>28</v>
      </c>
      <c r="D1519" s="23">
        <v>186453.43359999999</v>
      </c>
      <c r="E1519" s="22">
        <v>30</v>
      </c>
      <c r="F1519" s="23">
        <v>200167.1232</v>
      </c>
      <c r="G1519" s="22">
        <v>30</v>
      </c>
      <c r="H1519" s="23">
        <v>201683.54079999999</v>
      </c>
      <c r="I1519" s="116">
        <v>7.3550212200000006E-2</v>
      </c>
      <c r="J1519" s="116">
        <v>7.1428571400000002E-2</v>
      </c>
      <c r="K1519" s="116">
        <v>1.9801979999999999E-3</v>
      </c>
      <c r="L1519" s="116">
        <v>7.5757576E-3</v>
      </c>
      <c r="M1519" s="116">
        <v>0</v>
      </c>
      <c r="N1519" s="116">
        <v>7.5757576E-3</v>
      </c>
      <c r="O1519" s="24">
        <v>0</v>
      </c>
      <c r="P1519" s="24">
        <v>9.1625099999999998E-5</v>
      </c>
      <c r="Q1519" s="24">
        <v>4.7740444999999996E-6</v>
      </c>
      <c r="R1519" s="24">
        <v>3.0081800000000001E-5</v>
      </c>
    </row>
    <row r="1520" spans="1:18" ht="33.75" x14ac:dyDescent="0.2">
      <c r="A1520" s="13" t="s">
        <v>1414</v>
      </c>
      <c r="B1520" s="11" t="str">
        <f>VLOOKUP(A1520,[2]Feuil1!$A$4:$B$2591,2,FALSE)</f>
        <v>Autres interventions pour troubles endocriniens, métaboliques ou nutritionnels, en ambulatoire</v>
      </c>
      <c r="C1520" s="22">
        <v>98</v>
      </c>
      <c r="D1520" s="23">
        <v>51586.418400000002</v>
      </c>
      <c r="E1520" s="22">
        <v>104</v>
      </c>
      <c r="F1520" s="23">
        <v>55173.078399999999</v>
      </c>
      <c r="G1520" s="22">
        <v>106</v>
      </c>
      <c r="H1520" s="23">
        <v>55629.096599999997</v>
      </c>
      <c r="I1520" s="116">
        <v>6.9527214899999995E-2</v>
      </c>
      <c r="J1520" s="116">
        <v>6.1224489799999997E-2</v>
      </c>
      <c r="K1520" s="116">
        <v>7.8237218000000008E-3</v>
      </c>
      <c r="L1520" s="116">
        <v>8.2652303000000007E-3</v>
      </c>
      <c r="M1520" s="116">
        <v>1.9230769200000001E-2</v>
      </c>
      <c r="N1520" s="116">
        <v>-1.0758642000000001E-2</v>
      </c>
      <c r="O1520" s="24">
        <v>-7.1579E-5</v>
      </c>
      <c r="P1520" s="24">
        <v>2.75536E-5</v>
      </c>
      <c r="Q1520" s="24">
        <v>1.6868299999999999E-5</v>
      </c>
      <c r="R1520" s="24">
        <v>8.2972709000000001E-6</v>
      </c>
    </row>
    <row r="1521" spans="1:18" x14ac:dyDescent="0.2">
      <c r="A1521" s="13" t="s">
        <v>1415</v>
      </c>
      <c r="B1521" s="11" t="str">
        <f>VLOOKUP(A1521,[2]Feuil1!$A$4:$B$2591,2,FALSE)</f>
        <v>Gastroplasties pour obésité, niveau 1</v>
      </c>
      <c r="C1521" s="22">
        <v>6521</v>
      </c>
      <c r="D1521" s="23">
        <v>11835477.505000001</v>
      </c>
      <c r="E1521" s="22">
        <v>5937</v>
      </c>
      <c r="F1521" s="23">
        <v>10784018.441</v>
      </c>
      <c r="G1521" s="22">
        <v>4630</v>
      </c>
      <c r="H1521" s="23">
        <v>8391200.8323999997</v>
      </c>
      <c r="I1521" s="116">
        <v>-8.8839598000000006E-2</v>
      </c>
      <c r="J1521" s="116">
        <v>-8.9556815999999997E-2</v>
      </c>
      <c r="K1521" s="116">
        <v>7.8776849999999995E-4</v>
      </c>
      <c r="L1521" s="116">
        <v>-0.221885526</v>
      </c>
      <c r="M1521" s="116">
        <v>-0.220144854</v>
      </c>
      <c r="N1521" s="116">
        <v>-2.2320450000000002E-3</v>
      </c>
      <c r="O1521" s="24">
        <v>4.6777137500000003E-2</v>
      </c>
      <c r="P1521" s="24">
        <v>-0.144579025</v>
      </c>
      <c r="Q1521" s="24">
        <v>7.3679419999999999E-4</v>
      </c>
      <c r="R1521" s="24">
        <v>1.2515764E-3</v>
      </c>
    </row>
    <row r="1522" spans="1:18" x14ac:dyDescent="0.2">
      <c r="A1522" s="13" t="s">
        <v>1416</v>
      </c>
      <c r="B1522" s="11" t="str">
        <f>VLOOKUP(A1522,[2]Feuil1!$A$4:$B$2591,2,FALSE)</f>
        <v>Gastroplasties pour obésité, niveau 2</v>
      </c>
      <c r="C1522" s="22">
        <v>411</v>
      </c>
      <c r="D1522" s="23">
        <v>1094455.878</v>
      </c>
      <c r="E1522" s="22">
        <v>263</v>
      </c>
      <c r="F1522" s="23">
        <v>698993.67290000001</v>
      </c>
      <c r="G1522" s="22">
        <v>205</v>
      </c>
      <c r="H1522" s="23">
        <v>543480.87179999996</v>
      </c>
      <c r="I1522" s="116">
        <v>-0.36133225000000002</v>
      </c>
      <c r="J1522" s="116">
        <v>-0.360097324</v>
      </c>
      <c r="K1522" s="116">
        <v>-1.9298659999999999E-3</v>
      </c>
      <c r="L1522" s="116">
        <v>-0.22248098499999999</v>
      </c>
      <c r="M1522" s="116">
        <v>-0.220532319</v>
      </c>
      <c r="N1522" s="116">
        <v>-2.499996E-3</v>
      </c>
      <c r="O1522" s="24">
        <v>2.0758026000000001E-3</v>
      </c>
      <c r="P1522" s="24">
        <v>-9.3964070000000007E-3</v>
      </c>
      <c r="Q1522" s="24">
        <v>3.2622600000000002E-5</v>
      </c>
      <c r="R1522" s="24">
        <v>8.1062000000000004E-5</v>
      </c>
    </row>
    <row r="1523" spans="1:18" x14ac:dyDescent="0.2">
      <c r="A1523" s="13" t="s">
        <v>1417</v>
      </c>
      <c r="B1523" s="11" t="str">
        <f>VLOOKUP(A1523,[2]Feuil1!$A$4:$B$2591,2,FALSE)</f>
        <v>Gastroplasties pour obésité, niveau 3</v>
      </c>
      <c r="C1523" s="22">
        <v>34</v>
      </c>
      <c r="D1523" s="23">
        <v>160961.424</v>
      </c>
      <c r="E1523" s="22">
        <v>23</v>
      </c>
      <c r="F1523" s="23">
        <v>107818.4715</v>
      </c>
      <c r="G1523" s="22">
        <v>16</v>
      </c>
      <c r="H1523" s="23">
        <v>70469.039099999995</v>
      </c>
      <c r="I1523" s="116">
        <v>-0.33015955699999999</v>
      </c>
      <c r="J1523" s="116">
        <v>-0.32352941200000002</v>
      </c>
      <c r="K1523" s="116">
        <v>-9.8010849999999993E-3</v>
      </c>
      <c r="L1523" s="116">
        <v>-0.34641033100000002</v>
      </c>
      <c r="M1523" s="116">
        <v>-0.30434782599999999</v>
      </c>
      <c r="N1523" s="116">
        <v>-6.0464851E-2</v>
      </c>
      <c r="O1523" s="24">
        <v>2.5052789999999999E-4</v>
      </c>
      <c r="P1523" s="24">
        <v>-2.2567310000000001E-3</v>
      </c>
      <c r="Q1523" s="24">
        <v>2.5461571000000001E-6</v>
      </c>
      <c r="R1523" s="24">
        <v>1.0510699999999999E-5</v>
      </c>
    </row>
    <row r="1524" spans="1:18" x14ac:dyDescent="0.2">
      <c r="A1524" s="13" t="s">
        <v>1418</v>
      </c>
      <c r="B1524" s="11" t="str">
        <f>VLOOKUP(A1524,[2]Feuil1!$A$4:$B$2591,2,FALSE)</f>
        <v>Gastroplasties pour obésité, niveau 4</v>
      </c>
      <c r="C1524" s="22">
        <v>6</v>
      </c>
      <c r="D1524" s="23">
        <v>41087.339999999997</v>
      </c>
      <c r="E1524" s="22">
        <v>5</v>
      </c>
      <c r="F1524" s="23">
        <v>34239.449999999997</v>
      </c>
      <c r="G1524" s="22">
        <v>6</v>
      </c>
      <c r="H1524" s="23">
        <v>41087.339999999997</v>
      </c>
      <c r="I1524" s="116">
        <v>-0.16666666699999999</v>
      </c>
      <c r="J1524" s="116">
        <v>-0.16666666699999999</v>
      </c>
      <c r="K1524" s="116">
        <v>3.3285009999999999E-17</v>
      </c>
      <c r="L1524" s="116">
        <v>0.2</v>
      </c>
      <c r="M1524" s="116">
        <v>0.2</v>
      </c>
      <c r="N1524" s="116">
        <v>-4.62412E-17</v>
      </c>
      <c r="O1524" s="24">
        <v>-3.5790000000000001E-5</v>
      </c>
      <c r="P1524" s="24">
        <v>4.1376379999999999E-4</v>
      </c>
      <c r="Q1524" s="24">
        <v>9.5480889000000001E-7</v>
      </c>
      <c r="R1524" s="24">
        <v>6.1283180000000003E-6</v>
      </c>
    </row>
    <row r="1525" spans="1:18" ht="22.5" x14ac:dyDescent="0.2">
      <c r="A1525" s="13" t="s">
        <v>1419</v>
      </c>
      <c r="B1525" s="11" t="str">
        <f>VLOOKUP(A1525,[2]Feuil1!$A$4:$B$2591,2,FALSE)</f>
        <v>Autres interventions pour obésité, niveau 1</v>
      </c>
      <c r="C1525" s="22">
        <v>6358</v>
      </c>
      <c r="D1525" s="23">
        <v>8842372.8791000005</v>
      </c>
      <c r="E1525" s="22">
        <v>6533</v>
      </c>
      <c r="F1525" s="23">
        <v>9074032.2475000005</v>
      </c>
      <c r="G1525" s="22">
        <v>6791</v>
      </c>
      <c r="H1525" s="23">
        <v>9429945.0866</v>
      </c>
      <c r="I1525" s="116">
        <v>2.6198778499999999E-2</v>
      </c>
      <c r="J1525" s="116">
        <v>2.7524378700000001E-2</v>
      </c>
      <c r="K1525" s="116">
        <v>-1.2900909999999999E-3</v>
      </c>
      <c r="L1525" s="116">
        <v>3.9223228399999997E-2</v>
      </c>
      <c r="M1525" s="116">
        <v>3.9491810799999999E-2</v>
      </c>
      <c r="N1525" s="116">
        <v>-2.5837899999999999E-4</v>
      </c>
      <c r="O1525" s="24">
        <v>-9.2337430000000009E-3</v>
      </c>
      <c r="P1525" s="24">
        <v>2.15049953E-2</v>
      </c>
      <c r="Q1525" s="24">
        <v>1.0806844999999999E-3</v>
      </c>
      <c r="R1525" s="24">
        <v>1.4065086999999999E-3</v>
      </c>
    </row>
    <row r="1526" spans="1:18" ht="22.5" x14ac:dyDescent="0.2">
      <c r="A1526" s="13" t="s">
        <v>1420</v>
      </c>
      <c r="B1526" s="11" t="str">
        <f>VLOOKUP(A1526,[2]Feuil1!$A$4:$B$2591,2,FALSE)</f>
        <v>Autres interventions pour obésité, niveau 2</v>
      </c>
      <c r="C1526" s="22">
        <v>728</v>
      </c>
      <c r="D1526" s="23">
        <v>1470567.2745000001</v>
      </c>
      <c r="E1526" s="22">
        <v>867</v>
      </c>
      <c r="F1526" s="23">
        <v>1750475.2867999999</v>
      </c>
      <c r="G1526" s="22">
        <v>733</v>
      </c>
      <c r="H1526" s="23">
        <v>1475236.9780999999</v>
      </c>
      <c r="I1526" s="116">
        <v>0.1903401613</v>
      </c>
      <c r="J1526" s="116">
        <v>0.19093406590000001</v>
      </c>
      <c r="K1526" s="116">
        <v>-4.9868799999999995E-4</v>
      </c>
      <c r="L1526" s="116">
        <v>-0.15723632900000001</v>
      </c>
      <c r="M1526" s="116">
        <v>-0.15455594</v>
      </c>
      <c r="N1526" s="116">
        <v>-3.1703920000000002E-3</v>
      </c>
      <c r="O1526" s="24">
        <v>4.7958198E-3</v>
      </c>
      <c r="P1526" s="24">
        <v>-1.6630472E-2</v>
      </c>
      <c r="Q1526" s="24">
        <v>1.1664579999999999E-4</v>
      </c>
      <c r="R1526" s="24">
        <v>2.200367E-4</v>
      </c>
    </row>
    <row r="1527" spans="1:18" ht="22.5" x14ac:dyDescent="0.2">
      <c r="A1527" s="13" t="s">
        <v>1421</v>
      </c>
      <c r="B1527" s="11" t="str">
        <f>VLOOKUP(A1527,[2]Feuil1!$A$4:$B$2591,2,FALSE)</f>
        <v>Autres interventions pour obésité, niveau 3</v>
      </c>
      <c r="C1527" s="22">
        <v>108</v>
      </c>
      <c r="D1527" s="23">
        <v>418284.2855</v>
      </c>
      <c r="E1527" s="22">
        <v>83</v>
      </c>
      <c r="F1527" s="23">
        <v>319164.45799999998</v>
      </c>
      <c r="G1527" s="22">
        <v>102</v>
      </c>
      <c r="H1527" s="23">
        <v>400648.15399999998</v>
      </c>
      <c r="I1527" s="116">
        <v>-0.23696761</v>
      </c>
      <c r="J1527" s="116">
        <v>-0.23148148099999999</v>
      </c>
      <c r="K1527" s="116">
        <v>-7.1385770000000001E-3</v>
      </c>
      <c r="L1527" s="116">
        <v>0.25530316409999998</v>
      </c>
      <c r="M1527" s="116">
        <v>0.22891566269999999</v>
      </c>
      <c r="N1527" s="116">
        <v>2.14721826E-2</v>
      </c>
      <c r="O1527" s="24">
        <v>-6.80004E-4</v>
      </c>
      <c r="P1527" s="24">
        <v>4.9234146999999999E-3</v>
      </c>
      <c r="Q1527" s="24">
        <v>1.6231799999999999E-5</v>
      </c>
      <c r="R1527" s="24">
        <v>5.9757999999999999E-5</v>
      </c>
    </row>
    <row r="1528" spans="1:18" ht="22.5" x14ac:dyDescent="0.2">
      <c r="A1528" s="13" t="s">
        <v>1422</v>
      </c>
      <c r="B1528" s="11" t="str">
        <f>VLOOKUP(A1528,[2]Feuil1!$A$4:$B$2591,2,FALSE)</f>
        <v>Autres interventions pour obésité, niveau 4</v>
      </c>
      <c r="C1528" s="22">
        <v>26</v>
      </c>
      <c r="D1528" s="23">
        <v>155116.54620000001</v>
      </c>
      <c r="E1528" s="22">
        <v>20</v>
      </c>
      <c r="F1528" s="23">
        <v>118778.67539999999</v>
      </c>
      <c r="G1528" s="22">
        <v>18</v>
      </c>
      <c r="H1528" s="23">
        <v>108895.24800000001</v>
      </c>
      <c r="I1528" s="116">
        <v>-0.234261732</v>
      </c>
      <c r="J1528" s="116">
        <v>-0.23076923099999999</v>
      </c>
      <c r="K1528" s="116">
        <v>-4.5402519999999998E-3</v>
      </c>
      <c r="L1528" s="116">
        <v>-8.3208769000000002E-2</v>
      </c>
      <c r="M1528" s="116">
        <v>-0.1</v>
      </c>
      <c r="N1528" s="116">
        <v>1.8656922999999999E-2</v>
      </c>
      <c r="O1528" s="24">
        <v>7.1579400000000001E-5</v>
      </c>
      <c r="P1528" s="24">
        <v>-5.9717699999999995E-4</v>
      </c>
      <c r="Q1528" s="24">
        <v>2.8644266999999999E-6</v>
      </c>
      <c r="R1528" s="24">
        <v>1.6242100000000002E-5</v>
      </c>
    </row>
    <row r="1529" spans="1:18" ht="22.5" x14ac:dyDescent="0.2">
      <c r="A1529" s="13" t="s">
        <v>1423</v>
      </c>
      <c r="B1529" s="11" t="str">
        <f>VLOOKUP(A1529,[2]Feuil1!$A$4:$B$2591,2,FALSE)</f>
        <v>Interventions sur la thyroïde pour tumeurs malignes, niveau 1</v>
      </c>
      <c r="C1529" s="22">
        <v>2383</v>
      </c>
      <c r="D1529" s="23">
        <v>4238913.9595999997</v>
      </c>
      <c r="E1529" s="22">
        <v>2316</v>
      </c>
      <c r="F1529" s="23">
        <v>4059641.9391999999</v>
      </c>
      <c r="G1529" s="22">
        <v>2461</v>
      </c>
      <c r="H1529" s="23">
        <v>4304017.9186000004</v>
      </c>
      <c r="I1529" s="116">
        <v>-4.2291969999999998E-2</v>
      </c>
      <c r="J1529" s="116">
        <v>-2.811582E-2</v>
      </c>
      <c r="K1529" s="116">
        <v>-1.4586254E-2</v>
      </c>
      <c r="L1529" s="116">
        <v>6.0196436800000003E-2</v>
      </c>
      <c r="M1529" s="116">
        <v>6.2607944700000001E-2</v>
      </c>
      <c r="N1529" s="116">
        <v>-2.2694239999999999E-3</v>
      </c>
      <c r="O1529" s="24">
        <v>-5.189506E-3</v>
      </c>
      <c r="P1529" s="24">
        <v>1.4765705800000001E-2</v>
      </c>
      <c r="Q1529" s="24">
        <v>3.9163080000000002E-4</v>
      </c>
      <c r="R1529" s="24">
        <v>6.4195910000000003E-4</v>
      </c>
    </row>
    <row r="1530" spans="1:18" ht="22.5" x14ac:dyDescent="0.2">
      <c r="A1530" s="13" t="s">
        <v>1424</v>
      </c>
      <c r="B1530" s="11" t="str">
        <f>VLOOKUP(A1530,[2]Feuil1!$A$4:$B$2591,2,FALSE)</f>
        <v>Interventions sur la thyroïde pour tumeurs malignes, niveau 2</v>
      </c>
      <c r="C1530" s="22">
        <v>201</v>
      </c>
      <c r="D1530" s="23">
        <v>521334.90360000002</v>
      </c>
      <c r="E1530" s="22">
        <v>197</v>
      </c>
      <c r="F1530" s="23">
        <v>512369.60729999997</v>
      </c>
      <c r="G1530" s="22">
        <v>231</v>
      </c>
      <c r="H1530" s="23">
        <v>583726.15800000005</v>
      </c>
      <c r="I1530" s="116">
        <v>-1.7196808000000001E-2</v>
      </c>
      <c r="J1530" s="116">
        <v>-1.9900497999999999E-2</v>
      </c>
      <c r="K1530" s="116">
        <v>2.7585866000000001E-3</v>
      </c>
      <c r="L1530" s="116">
        <v>0.1392677272</v>
      </c>
      <c r="M1530" s="116">
        <v>0.17258883250000001</v>
      </c>
      <c r="N1530" s="116">
        <v>-2.84167E-2</v>
      </c>
      <c r="O1530" s="24">
        <v>-1.21685E-3</v>
      </c>
      <c r="P1530" s="24">
        <v>4.3115115000000002E-3</v>
      </c>
      <c r="Q1530" s="24">
        <v>3.6760100000000001E-5</v>
      </c>
      <c r="R1530" s="24">
        <v>8.7064799999999994E-5</v>
      </c>
    </row>
    <row r="1531" spans="1:18" ht="22.5" x14ac:dyDescent="0.2">
      <c r="A1531" s="13" t="s">
        <v>1425</v>
      </c>
      <c r="B1531" s="11" t="str">
        <f>VLOOKUP(A1531,[2]Feuil1!$A$4:$B$2591,2,FALSE)</f>
        <v>Interventions sur la thyroïde pour tumeurs malignes, niveau 3</v>
      </c>
      <c r="C1531" s="22">
        <v>25</v>
      </c>
      <c r="D1531" s="23">
        <v>106803.952</v>
      </c>
      <c r="E1531" s="22">
        <v>41</v>
      </c>
      <c r="F1531" s="23">
        <v>174166.12959999999</v>
      </c>
      <c r="G1531" s="22">
        <v>26</v>
      </c>
      <c r="H1531" s="23">
        <v>110840.63679999999</v>
      </c>
      <c r="I1531" s="116">
        <v>0.63070866140000004</v>
      </c>
      <c r="J1531" s="116">
        <v>0.64</v>
      </c>
      <c r="K1531" s="116">
        <v>-5.6654499999999998E-3</v>
      </c>
      <c r="L1531" s="116">
        <v>-0.36359246699999997</v>
      </c>
      <c r="M1531" s="116">
        <v>-0.365853659</v>
      </c>
      <c r="N1531" s="116">
        <v>3.5657244999999999E-3</v>
      </c>
      <c r="O1531" s="24">
        <v>5.3684550000000005E-4</v>
      </c>
      <c r="P1531" s="24">
        <v>-3.8262579999999999E-3</v>
      </c>
      <c r="Q1531" s="24">
        <v>4.1375052E-6</v>
      </c>
      <c r="R1531" s="24">
        <v>1.6532300000000001E-5</v>
      </c>
    </row>
    <row r="1532" spans="1:18" ht="22.5" x14ac:dyDescent="0.2">
      <c r="A1532" s="13" t="s">
        <v>1426</v>
      </c>
      <c r="B1532" s="11" t="str">
        <f>VLOOKUP(A1532,[2]Feuil1!$A$4:$B$2591,2,FALSE)</f>
        <v>Interventions sur la thyroïde pour tumeurs malignes, niveau 4</v>
      </c>
      <c r="C1532" s="22">
        <v>8</v>
      </c>
      <c r="D1532" s="23">
        <v>53450.658799999997</v>
      </c>
      <c r="E1532" s="22">
        <v>4</v>
      </c>
      <c r="F1532" s="23">
        <v>28760.919600000001</v>
      </c>
      <c r="G1532" s="22">
        <v>4</v>
      </c>
      <c r="H1532" s="23">
        <v>26725.329399999999</v>
      </c>
      <c r="I1532" s="116">
        <v>-0.46191646200000003</v>
      </c>
      <c r="J1532" s="116">
        <v>-0.5</v>
      </c>
      <c r="K1532" s="116">
        <v>7.6167076200000003E-2</v>
      </c>
      <c r="L1532" s="116">
        <v>-7.0776255999999996E-2</v>
      </c>
      <c r="M1532" s="116">
        <v>0</v>
      </c>
      <c r="N1532" s="116">
        <v>-7.0776255999999996E-2</v>
      </c>
      <c r="O1532" s="24">
        <v>0</v>
      </c>
      <c r="P1532" s="24">
        <v>-1.2299500000000001E-4</v>
      </c>
      <c r="Q1532" s="24">
        <v>6.3653925999999997E-7</v>
      </c>
      <c r="R1532" s="24">
        <v>3.9861747000000002E-6</v>
      </c>
    </row>
    <row r="1533" spans="1:18" ht="22.5" x14ac:dyDescent="0.2">
      <c r="A1533" s="13" t="s">
        <v>1427</v>
      </c>
      <c r="B1533" s="11" t="str">
        <f>VLOOKUP(A1533,[2]Feuil1!$A$4:$B$2591,2,FALSE)</f>
        <v>Interventions sur la thyroïde pour affections non malignes, niveau 1</v>
      </c>
      <c r="C1533" s="22">
        <v>14479</v>
      </c>
      <c r="D1533" s="23">
        <v>21317647.390000001</v>
      </c>
      <c r="E1533" s="22">
        <v>14126</v>
      </c>
      <c r="F1533" s="23">
        <v>20772798.644000001</v>
      </c>
      <c r="G1533" s="22">
        <v>13279</v>
      </c>
      <c r="H1533" s="23">
        <v>19501016.291999999</v>
      </c>
      <c r="I1533" s="116">
        <v>-2.5558577999999998E-2</v>
      </c>
      <c r="J1533" s="116">
        <v>-2.4380137E-2</v>
      </c>
      <c r="K1533" s="116">
        <v>-1.207889E-3</v>
      </c>
      <c r="L1533" s="116">
        <v>-6.1223448E-2</v>
      </c>
      <c r="M1533" s="116">
        <v>-5.9960356999999999E-2</v>
      </c>
      <c r="N1533" s="116">
        <v>-1.3436570000000001E-3</v>
      </c>
      <c r="O1533" s="24">
        <v>3.0313875699999999E-2</v>
      </c>
      <c r="P1533" s="24">
        <v>-7.6843738999999994E-2</v>
      </c>
      <c r="Q1533" s="24">
        <v>2.1131511999999998E-3</v>
      </c>
      <c r="R1533" s="24">
        <v>2.9086436E-3</v>
      </c>
    </row>
    <row r="1534" spans="1:18" ht="22.5" x14ac:dyDescent="0.2">
      <c r="A1534" s="13" t="s">
        <v>1428</v>
      </c>
      <c r="B1534" s="11" t="str">
        <f>VLOOKUP(A1534,[2]Feuil1!$A$4:$B$2591,2,FALSE)</f>
        <v>Interventions sur la thyroïde pour affections non malignes, niveau 2</v>
      </c>
      <c r="C1534" s="22">
        <v>1049</v>
      </c>
      <c r="D1534" s="23">
        <v>1965986.2094000001</v>
      </c>
      <c r="E1534" s="22">
        <v>1015</v>
      </c>
      <c r="F1534" s="23">
        <v>1899467.6808</v>
      </c>
      <c r="G1534" s="22">
        <v>960</v>
      </c>
      <c r="H1534" s="23">
        <v>1800257.7644</v>
      </c>
      <c r="I1534" s="116">
        <v>-3.3834687000000002E-2</v>
      </c>
      <c r="J1534" s="116">
        <v>-3.2411821E-2</v>
      </c>
      <c r="K1534" s="116">
        <v>-1.4705289999999999E-3</v>
      </c>
      <c r="L1534" s="116">
        <v>-5.2230379E-2</v>
      </c>
      <c r="M1534" s="116">
        <v>-5.4187192000000002E-2</v>
      </c>
      <c r="N1534" s="116">
        <v>2.0689225000000001E-3</v>
      </c>
      <c r="O1534" s="24">
        <v>1.9684335000000001E-3</v>
      </c>
      <c r="P1534" s="24">
        <v>-5.99447E-3</v>
      </c>
      <c r="Q1534" s="24">
        <v>1.527694E-4</v>
      </c>
      <c r="R1534" s="24">
        <v>2.6851460000000001E-4</v>
      </c>
    </row>
    <row r="1535" spans="1:18" ht="22.5" x14ac:dyDescent="0.2">
      <c r="A1535" s="13" t="s">
        <v>1429</v>
      </c>
      <c r="B1535" s="11" t="str">
        <f>VLOOKUP(A1535,[2]Feuil1!$A$4:$B$2591,2,FALSE)</f>
        <v>Interventions sur la thyroïde pour affections non malignes, niveau 3</v>
      </c>
      <c r="C1535" s="22">
        <v>82</v>
      </c>
      <c r="D1535" s="23">
        <v>300966.71399999998</v>
      </c>
      <c r="E1535" s="22">
        <v>91</v>
      </c>
      <c r="F1535" s="23">
        <v>343873.43280000001</v>
      </c>
      <c r="G1535" s="22">
        <v>79</v>
      </c>
      <c r="H1535" s="23">
        <v>293335.6531</v>
      </c>
      <c r="I1535" s="116">
        <v>0.1425630038</v>
      </c>
      <c r="J1535" s="116">
        <v>0.1097560976</v>
      </c>
      <c r="K1535" s="116">
        <v>2.9562267199999999E-2</v>
      </c>
      <c r="L1535" s="116">
        <v>-0.14696622300000001</v>
      </c>
      <c r="M1535" s="116">
        <v>-0.131868132</v>
      </c>
      <c r="N1535" s="116">
        <v>-1.7391472000000002E-2</v>
      </c>
      <c r="O1535" s="24">
        <v>4.2947640000000001E-4</v>
      </c>
      <c r="P1535" s="24">
        <v>-3.0535979999999998E-3</v>
      </c>
      <c r="Q1535" s="24">
        <v>1.25717E-5</v>
      </c>
      <c r="R1535" s="24">
        <v>4.3751999999999997E-5</v>
      </c>
    </row>
    <row r="1536" spans="1:18" ht="22.5" x14ac:dyDescent="0.2">
      <c r="A1536" s="13" t="s">
        <v>1430</v>
      </c>
      <c r="B1536" s="11" t="str">
        <f>VLOOKUP(A1536,[2]Feuil1!$A$4:$B$2591,2,FALSE)</f>
        <v>Interventions sur la thyroïde pour affections non malignes, niveau 4</v>
      </c>
      <c r="C1536" s="22">
        <v>16</v>
      </c>
      <c r="D1536" s="23">
        <v>89650.035300000003</v>
      </c>
      <c r="E1536" s="22">
        <v>12</v>
      </c>
      <c r="F1536" s="23">
        <v>66344.324099999998</v>
      </c>
      <c r="G1536" s="22">
        <v>18</v>
      </c>
      <c r="H1536" s="23">
        <v>99708.868199999997</v>
      </c>
      <c r="I1536" s="116">
        <v>-0.25996321300000003</v>
      </c>
      <c r="J1536" s="116">
        <v>-0.25</v>
      </c>
      <c r="K1536" s="116">
        <v>-1.3284284E-2</v>
      </c>
      <c r="L1536" s="116">
        <v>0.50289975139999998</v>
      </c>
      <c r="M1536" s="116">
        <v>0.5</v>
      </c>
      <c r="N1536" s="116">
        <v>1.9331675999999999E-3</v>
      </c>
      <c r="O1536" s="24">
        <v>-2.1473799999999999E-4</v>
      </c>
      <c r="P1536" s="24">
        <v>2.0159552999999999E-3</v>
      </c>
      <c r="Q1536" s="24">
        <v>2.8644266999999999E-6</v>
      </c>
      <c r="R1536" s="24">
        <v>1.4871900000000001E-5</v>
      </c>
    </row>
    <row r="1537" spans="1:18" ht="22.5" x14ac:dyDescent="0.2">
      <c r="A1537" s="13" t="s">
        <v>1431</v>
      </c>
      <c r="B1537" s="11" t="str">
        <f>VLOOKUP(A1537,[2]Feuil1!$A$4:$B$2591,2,FALSE)</f>
        <v>Interventions digestives autres que les gastroplasties, pour obésité, niveau 1</v>
      </c>
      <c r="C1537" s="22">
        <v>10282</v>
      </c>
      <c r="D1537" s="23">
        <v>39733781.656999998</v>
      </c>
      <c r="E1537" s="22">
        <v>14818</v>
      </c>
      <c r="F1537" s="23">
        <v>57175154.07</v>
      </c>
      <c r="G1537" s="22">
        <v>17392</v>
      </c>
      <c r="H1537" s="23">
        <v>67124629.711999997</v>
      </c>
      <c r="I1537" s="116">
        <v>0.43895576219999999</v>
      </c>
      <c r="J1537" s="116">
        <v>0.44115930749999999</v>
      </c>
      <c r="K1537" s="116">
        <v>-1.529009E-3</v>
      </c>
      <c r="L1537" s="116">
        <v>0.17401746970000001</v>
      </c>
      <c r="M1537" s="116">
        <v>0.17370765290000001</v>
      </c>
      <c r="N1537" s="116">
        <v>2.6396429999999999E-4</v>
      </c>
      <c r="O1537" s="24">
        <v>-9.2122686999999995E-2</v>
      </c>
      <c r="P1537" s="24">
        <v>0.60116804720000006</v>
      </c>
      <c r="Q1537" s="24">
        <v>2.7676726999999999E-3</v>
      </c>
      <c r="R1537" s="24">
        <v>1.0011869200000001E-2</v>
      </c>
    </row>
    <row r="1538" spans="1:18" ht="22.5" x14ac:dyDescent="0.2">
      <c r="A1538" s="13" t="s">
        <v>1432</v>
      </c>
      <c r="B1538" s="11" t="str">
        <f>VLOOKUP(A1538,[2]Feuil1!$A$4:$B$2591,2,FALSE)</f>
        <v>Interventions digestives autres que les gastroplasties, pour obésité, niveau 2</v>
      </c>
      <c r="C1538" s="22">
        <v>2577</v>
      </c>
      <c r="D1538" s="23">
        <v>12561948.585000001</v>
      </c>
      <c r="E1538" s="22">
        <v>3271</v>
      </c>
      <c r="F1538" s="23">
        <v>15924899.648</v>
      </c>
      <c r="G1538" s="22">
        <v>4378</v>
      </c>
      <c r="H1538" s="23">
        <v>21289050.079999998</v>
      </c>
      <c r="I1538" s="116">
        <v>0.2677093478</v>
      </c>
      <c r="J1538" s="116">
        <v>0.26930539390000002</v>
      </c>
      <c r="K1538" s="116">
        <v>-1.257417E-3</v>
      </c>
      <c r="L1538" s="116">
        <v>0.33684045439999999</v>
      </c>
      <c r="M1538" s="116">
        <v>0.3384286151</v>
      </c>
      <c r="N1538" s="116">
        <v>-1.1865860000000001E-3</v>
      </c>
      <c r="O1538" s="24">
        <v>-3.9619198000000001E-2</v>
      </c>
      <c r="P1538" s="24">
        <v>0.32411314489999998</v>
      </c>
      <c r="Q1538" s="24">
        <v>6.9669220000000002E-4</v>
      </c>
      <c r="R1538" s="24">
        <v>3.175335E-3</v>
      </c>
    </row>
    <row r="1539" spans="1:18" ht="22.5" x14ac:dyDescent="0.2">
      <c r="A1539" s="13" t="s">
        <v>1433</v>
      </c>
      <c r="B1539" s="11" t="str">
        <f>VLOOKUP(A1539,[2]Feuil1!$A$4:$B$2591,2,FALSE)</f>
        <v>Interventions digestives autres que les gastroplasties, pour obésité, niveau 3</v>
      </c>
      <c r="C1539" s="22">
        <v>381</v>
      </c>
      <c r="D1539" s="23">
        <v>3579639.9537999998</v>
      </c>
      <c r="E1539" s="22">
        <v>548</v>
      </c>
      <c r="F1539" s="23">
        <v>5030930.3052000003</v>
      </c>
      <c r="G1539" s="22">
        <v>629</v>
      </c>
      <c r="H1539" s="23">
        <v>5752241.4428000003</v>
      </c>
      <c r="I1539" s="116">
        <v>0.40542914099999999</v>
      </c>
      <c r="J1539" s="116">
        <v>0.43832020999999999</v>
      </c>
      <c r="K1539" s="116">
        <v>-2.2867696E-2</v>
      </c>
      <c r="L1539" s="116">
        <v>0.1433752992</v>
      </c>
      <c r="M1539" s="116">
        <v>0.14781021899999999</v>
      </c>
      <c r="N1539" s="116">
        <v>-3.8638090000000002E-3</v>
      </c>
      <c r="O1539" s="24">
        <v>-2.8989660000000002E-3</v>
      </c>
      <c r="P1539" s="24">
        <v>4.3583121699999998E-2</v>
      </c>
      <c r="Q1539" s="24">
        <v>1.000958E-4</v>
      </c>
      <c r="R1539" s="24">
        <v>8.5796660000000003E-4</v>
      </c>
    </row>
    <row r="1540" spans="1:18" ht="22.5" x14ac:dyDescent="0.2">
      <c r="A1540" s="13" t="s">
        <v>1434</v>
      </c>
      <c r="B1540" s="11" t="str">
        <f>VLOOKUP(A1540,[2]Feuil1!$A$4:$B$2591,2,FALSE)</f>
        <v>Interventions digestives autres que les gastroplasties, pour obésité, niveau 4</v>
      </c>
      <c r="C1540" s="22">
        <v>131</v>
      </c>
      <c r="D1540" s="23">
        <v>2057378.71</v>
      </c>
      <c r="E1540" s="22">
        <v>116</v>
      </c>
      <c r="F1540" s="23">
        <v>1810432.328</v>
      </c>
      <c r="G1540" s="22">
        <v>138</v>
      </c>
      <c r="H1540" s="23">
        <v>2140557.4419999998</v>
      </c>
      <c r="I1540" s="116">
        <v>-0.120029619</v>
      </c>
      <c r="J1540" s="116">
        <v>-0.11450381699999999</v>
      </c>
      <c r="K1540" s="116">
        <v>-6.2403449999999996E-3</v>
      </c>
      <c r="L1540" s="116">
        <v>0.18234601140000001</v>
      </c>
      <c r="M1540" s="116">
        <v>0.18965517239999999</v>
      </c>
      <c r="N1540" s="116">
        <v>-6.1439320000000004E-3</v>
      </c>
      <c r="O1540" s="24">
        <v>-7.8737299999999996E-4</v>
      </c>
      <c r="P1540" s="24">
        <v>1.9946847199999999E-2</v>
      </c>
      <c r="Q1540" s="24">
        <v>2.1960600000000001E-5</v>
      </c>
      <c r="R1540" s="24">
        <v>3.1927149999999999E-4</v>
      </c>
    </row>
    <row r="1541" spans="1:18" x14ac:dyDescent="0.2">
      <c r="A1541" s="13" t="s">
        <v>1435</v>
      </c>
      <c r="B1541" s="11" t="str">
        <f>VLOOKUP(A1541,[2]Feuil1!$A$4:$B$2591,2,FALSE)</f>
        <v>Diabète, âge supérieur à 35 ans, niveau 1</v>
      </c>
      <c r="C1541" s="22">
        <v>2888</v>
      </c>
      <c r="D1541" s="23">
        <v>3212377.8558</v>
      </c>
      <c r="E1541" s="22">
        <v>2683</v>
      </c>
      <c r="F1541" s="23">
        <v>2973289.3420000002</v>
      </c>
      <c r="G1541" s="22">
        <v>2273</v>
      </c>
      <c r="H1541" s="23">
        <v>2513528.3344999999</v>
      </c>
      <c r="I1541" s="116">
        <v>-7.4427270000000004E-2</v>
      </c>
      <c r="J1541" s="116">
        <v>-7.0983379999999999E-2</v>
      </c>
      <c r="K1541" s="116">
        <v>-3.7070279999999998E-3</v>
      </c>
      <c r="L1541" s="116">
        <v>-0.15463042900000001</v>
      </c>
      <c r="M1541" s="116">
        <v>-0.152814014</v>
      </c>
      <c r="N1541" s="116">
        <v>-2.144057E-3</v>
      </c>
      <c r="O1541" s="24">
        <v>1.4673776899999999E-2</v>
      </c>
      <c r="P1541" s="24">
        <v>-2.7779717999999998E-2</v>
      </c>
      <c r="Q1541" s="24">
        <v>3.6171340000000003E-4</v>
      </c>
      <c r="R1541" s="24">
        <v>3.7490139999999999E-4</v>
      </c>
    </row>
    <row r="1542" spans="1:18" x14ac:dyDescent="0.2">
      <c r="A1542" s="13" t="s">
        <v>1436</v>
      </c>
      <c r="B1542" s="11" t="str">
        <f>VLOOKUP(A1542,[2]Feuil1!$A$4:$B$2591,2,FALSE)</f>
        <v>Diabète, âge supérieur à 35 ans, niveau 2</v>
      </c>
      <c r="C1542" s="22">
        <v>1830</v>
      </c>
      <c r="D1542" s="23">
        <v>2767869.0035999999</v>
      </c>
      <c r="E1542" s="22">
        <v>1793</v>
      </c>
      <c r="F1542" s="23">
        <v>2727533.3103999998</v>
      </c>
      <c r="G1542" s="22">
        <v>1783</v>
      </c>
      <c r="H1542" s="23">
        <v>2707131.2571999999</v>
      </c>
      <c r="I1542" s="116">
        <v>-1.4572833E-2</v>
      </c>
      <c r="J1542" s="116">
        <v>-2.0218579E-2</v>
      </c>
      <c r="K1542" s="116">
        <v>5.7622506000000002E-3</v>
      </c>
      <c r="L1542" s="116">
        <v>-7.4800379999999996E-3</v>
      </c>
      <c r="M1542" s="116">
        <v>-5.5772449999999998E-3</v>
      </c>
      <c r="N1542" s="116">
        <v>-1.913465E-3</v>
      </c>
      <c r="O1542" s="24">
        <v>3.5789699999999998E-4</v>
      </c>
      <c r="P1542" s="24">
        <v>-1.232735E-3</v>
      </c>
      <c r="Q1542" s="24">
        <v>2.8373740000000003E-4</v>
      </c>
      <c r="R1542" s="24">
        <v>4.037779E-4</v>
      </c>
    </row>
    <row r="1543" spans="1:18" x14ac:dyDescent="0.2">
      <c r="A1543" s="13" t="s">
        <v>1437</v>
      </c>
      <c r="B1543" s="11" t="str">
        <f>VLOOKUP(A1543,[2]Feuil1!$A$4:$B$2591,2,FALSE)</f>
        <v>Diabète, âge supérieur à 35 ans, niveau 3</v>
      </c>
      <c r="C1543" s="22">
        <v>678</v>
      </c>
      <c r="D1543" s="23">
        <v>1497404.3925999999</v>
      </c>
      <c r="E1543" s="22">
        <v>672</v>
      </c>
      <c r="F1543" s="23">
        <v>1491581.4542</v>
      </c>
      <c r="G1543" s="22">
        <v>695</v>
      </c>
      <c r="H1543" s="23">
        <v>1528448.2119</v>
      </c>
      <c r="I1543" s="116">
        <v>-3.888688E-3</v>
      </c>
      <c r="J1543" s="116">
        <v>-8.8495580000000004E-3</v>
      </c>
      <c r="K1543" s="116">
        <v>5.0051630999999996E-3</v>
      </c>
      <c r="L1543" s="116">
        <v>2.4716556800000001E-2</v>
      </c>
      <c r="M1543" s="116">
        <v>3.4226190500000003E-2</v>
      </c>
      <c r="N1543" s="116">
        <v>-9.1949260000000008E-3</v>
      </c>
      <c r="O1543" s="24">
        <v>-8.2316300000000002E-4</v>
      </c>
      <c r="P1543" s="24">
        <v>2.2275662999999999E-3</v>
      </c>
      <c r="Q1543" s="24">
        <v>1.105987E-4</v>
      </c>
      <c r="R1543" s="24">
        <v>2.2797329999999999E-4</v>
      </c>
    </row>
    <row r="1544" spans="1:18" x14ac:dyDescent="0.2">
      <c r="A1544" s="13" t="s">
        <v>1438</v>
      </c>
      <c r="B1544" s="11" t="str">
        <f>VLOOKUP(A1544,[2]Feuil1!$A$4:$B$2591,2,FALSE)</f>
        <v>Diabète, âge supérieur à 35 ans, niveau 4</v>
      </c>
      <c r="C1544" s="22">
        <v>54</v>
      </c>
      <c r="D1544" s="23">
        <v>208979.73800000001</v>
      </c>
      <c r="E1544" s="22">
        <v>57</v>
      </c>
      <c r="F1544" s="23">
        <v>203935.30660000001</v>
      </c>
      <c r="G1544" s="22">
        <v>70</v>
      </c>
      <c r="H1544" s="23">
        <v>240043.50279999999</v>
      </c>
      <c r="I1544" s="116">
        <v>-2.4138376E-2</v>
      </c>
      <c r="J1544" s="116">
        <v>5.5555555600000001E-2</v>
      </c>
      <c r="K1544" s="116">
        <v>-7.5499514000000004E-2</v>
      </c>
      <c r="L1544" s="116">
        <v>0.17705711090000001</v>
      </c>
      <c r="M1544" s="116">
        <v>0.22807017539999999</v>
      </c>
      <c r="N1544" s="116">
        <v>-4.153921E-2</v>
      </c>
      <c r="O1544" s="24">
        <v>-4.6526599999999999E-4</v>
      </c>
      <c r="P1544" s="24">
        <v>2.1817324000000002E-3</v>
      </c>
      <c r="Q1544" s="24">
        <v>1.11394E-5</v>
      </c>
      <c r="R1544" s="24">
        <v>3.5803300000000003E-5</v>
      </c>
    </row>
    <row r="1545" spans="1:18" ht="22.5" x14ac:dyDescent="0.2">
      <c r="A1545" s="13" t="s">
        <v>1439</v>
      </c>
      <c r="B1545" s="11" t="str">
        <f>VLOOKUP(A1545,[2]Feuil1!$A$4:$B$2591,2,FALSE)</f>
        <v>Diabète, âge supérieur à 35 ans, très courte durée</v>
      </c>
      <c r="C1545" s="22">
        <v>672</v>
      </c>
      <c r="D1545" s="23">
        <v>139807.33420000001</v>
      </c>
      <c r="E1545" s="22">
        <v>770</v>
      </c>
      <c r="F1545" s="23">
        <v>161700.27489999999</v>
      </c>
      <c r="G1545" s="22">
        <v>671</v>
      </c>
      <c r="H1545" s="23">
        <v>140646.12049999999</v>
      </c>
      <c r="I1545" s="116">
        <v>0.1565936496</v>
      </c>
      <c r="J1545" s="116">
        <v>0.14583333330000001</v>
      </c>
      <c r="K1545" s="116">
        <v>9.3908214000000007E-3</v>
      </c>
      <c r="L1545" s="116">
        <v>-0.130204815</v>
      </c>
      <c r="M1545" s="116">
        <v>-0.12857142899999999</v>
      </c>
      <c r="N1545" s="116">
        <v>-1.8743779999999999E-3</v>
      </c>
      <c r="O1545" s="24">
        <v>3.5431803E-3</v>
      </c>
      <c r="P1545" s="24">
        <v>-1.2721360000000001E-3</v>
      </c>
      <c r="Q1545" s="24">
        <v>1.067795E-4</v>
      </c>
      <c r="R1545" s="24">
        <v>2.0977900000000001E-5</v>
      </c>
    </row>
    <row r="1546" spans="1:18" x14ac:dyDescent="0.2">
      <c r="A1546" s="13" t="s">
        <v>1440</v>
      </c>
      <c r="B1546" s="11" t="str">
        <f>VLOOKUP(A1546,[2]Feuil1!$A$4:$B$2591,2,FALSE)</f>
        <v>Diabète, âge inférieur à 36 ans, niveau 1</v>
      </c>
      <c r="C1546" s="22">
        <v>242</v>
      </c>
      <c r="D1546" s="23">
        <v>214986.70050000001</v>
      </c>
      <c r="E1546" s="22">
        <v>226</v>
      </c>
      <c r="F1546" s="23">
        <v>200106.62239999999</v>
      </c>
      <c r="G1546" s="22">
        <v>210</v>
      </c>
      <c r="H1546" s="23">
        <v>185510.25330000001</v>
      </c>
      <c r="I1546" s="116">
        <v>-6.9213946999999998E-2</v>
      </c>
      <c r="J1546" s="116">
        <v>-6.6115701999999998E-2</v>
      </c>
      <c r="K1546" s="116">
        <v>-3.3175890000000001E-3</v>
      </c>
      <c r="L1546" s="116">
        <v>-7.2942959000000002E-2</v>
      </c>
      <c r="M1546" s="116">
        <v>-7.0796460000000005E-2</v>
      </c>
      <c r="N1546" s="116">
        <v>-2.3100410000000001E-3</v>
      </c>
      <c r="O1546" s="24">
        <v>5.7263520000000001E-4</v>
      </c>
      <c r="P1546" s="24">
        <v>-8.8194300000000005E-4</v>
      </c>
      <c r="Q1546" s="24">
        <v>3.3418299999999998E-5</v>
      </c>
      <c r="R1546" s="24">
        <v>2.76695E-5</v>
      </c>
    </row>
    <row r="1547" spans="1:18" x14ac:dyDescent="0.2">
      <c r="A1547" s="13" t="s">
        <v>1441</v>
      </c>
      <c r="B1547" s="11" t="str">
        <f>VLOOKUP(A1547,[2]Feuil1!$A$4:$B$2591,2,FALSE)</f>
        <v>Diabète, âge inférieur à 36 ans, niveau 2</v>
      </c>
      <c r="C1547" s="22">
        <v>72</v>
      </c>
      <c r="D1547" s="23">
        <v>89121.700800000006</v>
      </c>
      <c r="E1547" s="22">
        <v>55</v>
      </c>
      <c r="F1547" s="23">
        <v>68224.147200000007</v>
      </c>
      <c r="G1547" s="22">
        <v>69</v>
      </c>
      <c r="H1547" s="23">
        <v>85274.243199999997</v>
      </c>
      <c r="I1547" s="116">
        <v>-0.23448333499999999</v>
      </c>
      <c r="J1547" s="116">
        <v>-0.23611111100000001</v>
      </c>
      <c r="K1547" s="116">
        <v>2.1309073000000001E-3</v>
      </c>
      <c r="L1547" s="116">
        <v>0.24991292230000001</v>
      </c>
      <c r="M1547" s="116">
        <v>0.25454545449999999</v>
      </c>
      <c r="N1547" s="116">
        <v>-3.6925980000000001E-3</v>
      </c>
      <c r="O1547" s="24">
        <v>-5.0105600000000005E-4</v>
      </c>
      <c r="P1547" s="24">
        <v>1.0302022999999999E-3</v>
      </c>
      <c r="Q1547" s="24">
        <v>1.0980300000000001E-5</v>
      </c>
      <c r="R1547" s="24">
        <v>1.2718899999999999E-5</v>
      </c>
    </row>
    <row r="1548" spans="1:18" x14ac:dyDescent="0.2">
      <c r="A1548" s="13" t="s">
        <v>1442</v>
      </c>
      <c r="B1548" s="11" t="str">
        <f>VLOOKUP(A1548,[2]Feuil1!$A$4:$B$2591,2,FALSE)</f>
        <v>Diabète, âge inférieur à 36 ans, niveau 3</v>
      </c>
      <c r="C1548" s="22">
        <v>8</v>
      </c>
      <c r="D1548" s="23">
        <v>13346.8</v>
      </c>
      <c r="E1548" s="22">
        <v>6</v>
      </c>
      <c r="F1548" s="23">
        <v>10360.4535</v>
      </c>
      <c r="G1548" s="22">
        <v>9</v>
      </c>
      <c r="H1548" s="23">
        <v>15248.718999999999</v>
      </c>
      <c r="I1548" s="116">
        <v>-0.22375</v>
      </c>
      <c r="J1548" s="116">
        <v>-0.25</v>
      </c>
      <c r="K1548" s="116">
        <v>3.5000000000000003E-2</v>
      </c>
      <c r="L1548" s="116">
        <v>0.47181964570000001</v>
      </c>
      <c r="M1548" s="116">
        <v>0.5</v>
      </c>
      <c r="N1548" s="116">
        <v>-1.8786903000000001E-2</v>
      </c>
      <c r="O1548" s="24">
        <v>-1.0736899999999999E-4</v>
      </c>
      <c r="P1548" s="24">
        <v>2.9535919999999999E-4</v>
      </c>
      <c r="Q1548" s="24">
        <v>1.4322133E-6</v>
      </c>
      <c r="R1548" s="24">
        <v>2.2743988000000001E-6</v>
      </c>
    </row>
    <row r="1549" spans="1:18" x14ac:dyDescent="0.2">
      <c r="A1549" s="13" t="s">
        <v>1443</v>
      </c>
      <c r="B1549" s="11" t="str">
        <f>VLOOKUP(A1549,[2]Feuil1!$A$4:$B$2591,2,FALSE)</f>
        <v>Diabète, âge inférieur à 36 ans, niveau 4</v>
      </c>
      <c r="C1549" s="22">
        <v>1</v>
      </c>
      <c r="D1549" s="23">
        <v>2585.91</v>
      </c>
      <c r="E1549" s="22" t="s">
        <v>3213</v>
      </c>
      <c r="F1549" s="23" t="s">
        <v>3213</v>
      </c>
      <c r="G1549" s="22" t="s">
        <v>3213</v>
      </c>
      <c r="H1549" s="23" t="s">
        <v>3213</v>
      </c>
      <c r="I1549" s="116" t="s">
        <v>3213</v>
      </c>
      <c r="J1549" s="116" t="s">
        <v>3213</v>
      </c>
      <c r="K1549" s="116" t="s">
        <v>3213</v>
      </c>
      <c r="L1549" s="116" t="s">
        <v>3213</v>
      </c>
      <c r="M1549" s="116" t="s">
        <v>3213</v>
      </c>
      <c r="N1549" s="116" t="s">
        <v>3213</v>
      </c>
      <c r="O1549" s="24" t="s">
        <v>3213</v>
      </c>
      <c r="P1549" s="24" t="s">
        <v>3213</v>
      </c>
      <c r="Q1549" s="24" t="s">
        <v>3213</v>
      </c>
      <c r="R1549" s="24" t="s">
        <v>3214</v>
      </c>
    </row>
    <row r="1550" spans="1:18" ht="22.5" x14ac:dyDescent="0.2">
      <c r="A1550" s="13" t="s">
        <v>1444</v>
      </c>
      <c r="B1550" s="11" t="str">
        <f>VLOOKUP(A1550,[2]Feuil1!$A$4:$B$2591,2,FALSE)</f>
        <v>Diabète, âge inférieur à 36 ans, très courte durée</v>
      </c>
      <c r="C1550" s="22">
        <v>99</v>
      </c>
      <c r="D1550" s="23">
        <v>15895.2318</v>
      </c>
      <c r="E1550" s="22">
        <v>87</v>
      </c>
      <c r="F1550" s="23">
        <v>13964.2274</v>
      </c>
      <c r="G1550" s="22">
        <v>85</v>
      </c>
      <c r="H1550" s="23">
        <v>13613.423000000001</v>
      </c>
      <c r="I1550" s="116">
        <v>-0.121483249</v>
      </c>
      <c r="J1550" s="116">
        <v>-0.12121212100000001</v>
      </c>
      <c r="K1550" s="116">
        <v>-3.0852499999999998E-4</v>
      </c>
      <c r="L1550" s="116">
        <v>-2.5121648E-2</v>
      </c>
      <c r="M1550" s="116">
        <v>-2.2988505999999999E-2</v>
      </c>
      <c r="N1550" s="116">
        <v>-2.183333E-3</v>
      </c>
      <c r="O1550" s="24">
        <v>7.1579400000000001E-5</v>
      </c>
      <c r="P1550" s="24">
        <v>-2.1195999999999998E-5</v>
      </c>
      <c r="Q1550" s="24">
        <v>1.35265E-5</v>
      </c>
      <c r="R1550" s="24">
        <v>2.0304887999999999E-6</v>
      </c>
    </row>
    <row r="1551" spans="1:18" x14ac:dyDescent="0.2">
      <c r="A1551" s="13" t="s">
        <v>1445</v>
      </c>
      <c r="B1551" s="11" t="str">
        <f>VLOOKUP(A1551,[2]Feuil1!$A$4:$B$2591,2,FALSE)</f>
        <v>Autres troubles endocriniens, niveau 1</v>
      </c>
      <c r="C1551" s="22">
        <v>285</v>
      </c>
      <c r="D1551" s="23">
        <v>254456.87609999999</v>
      </c>
      <c r="E1551" s="22">
        <v>293</v>
      </c>
      <c r="F1551" s="23">
        <v>263229.6226</v>
      </c>
      <c r="G1551" s="22">
        <v>265</v>
      </c>
      <c r="H1551" s="23">
        <v>232629.98680000001</v>
      </c>
      <c r="I1551" s="116">
        <v>3.44763586E-2</v>
      </c>
      <c r="J1551" s="116">
        <v>2.8070175400000001E-2</v>
      </c>
      <c r="K1551" s="116">
        <v>6.2312703000000002E-3</v>
      </c>
      <c r="L1551" s="116">
        <v>-0.116246931</v>
      </c>
      <c r="M1551" s="116">
        <v>-9.5563140000000005E-2</v>
      </c>
      <c r="N1551" s="116">
        <v>-2.2869247999999998E-2</v>
      </c>
      <c r="O1551" s="24">
        <v>1.0021116E-3</v>
      </c>
      <c r="P1551" s="24">
        <v>-1.848894E-3</v>
      </c>
      <c r="Q1551" s="24">
        <v>4.2170699999999999E-5</v>
      </c>
      <c r="R1551" s="24">
        <v>3.4697599999999998E-5</v>
      </c>
    </row>
    <row r="1552" spans="1:18" x14ac:dyDescent="0.2">
      <c r="A1552" s="13" t="s">
        <v>1446</v>
      </c>
      <c r="B1552" s="11" t="str">
        <f>VLOOKUP(A1552,[2]Feuil1!$A$4:$B$2591,2,FALSE)</f>
        <v>Autres troubles endocriniens, niveau 2</v>
      </c>
      <c r="C1552" s="22">
        <v>217</v>
      </c>
      <c r="D1552" s="23">
        <v>292430.4057</v>
      </c>
      <c r="E1552" s="22">
        <v>255</v>
      </c>
      <c r="F1552" s="23">
        <v>339566.13819999999</v>
      </c>
      <c r="G1552" s="22">
        <v>185</v>
      </c>
      <c r="H1552" s="23">
        <v>246380.2524</v>
      </c>
      <c r="I1552" s="116">
        <v>0.1611861543</v>
      </c>
      <c r="J1552" s="116">
        <v>0.1751152074</v>
      </c>
      <c r="K1552" s="116">
        <v>-1.1853351E-2</v>
      </c>
      <c r="L1552" s="116">
        <v>-0.27442632</v>
      </c>
      <c r="M1552" s="116">
        <v>-0.27450980400000002</v>
      </c>
      <c r="N1552" s="116">
        <v>1.15072E-4</v>
      </c>
      <c r="O1552" s="24">
        <v>2.505279E-3</v>
      </c>
      <c r="P1552" s="24">
        <v>-5.6304850000000002E-3</v>
      </c>
      <c r="Q1552" s="24">
        <v>2.9439899999999999E-5</v>
      </c>
      <c r="R1552" s="24">
        <v>3.6748500000000002E-5</v>
      </c>
    </row>
    <row r="1553" spans="1:18" x14ac:dyDescent="0.2">
      <c r="A1553" s="13" t="s">
        <v>1447</v>
      </c>
      <c r="B1553" s="11" t="str">
        <f>VLOOKUP(A1553,[2]Feuil1!$A$4:$B$2591,2,FALSE)</f>
        <v>Autres troubles endocriniens, niveau 3</v>
      </c>
      <c r="C1553" s="22">
        <v>119</v>
      </c>
      <c r="D1553" s="23">
        <v>224066.0632</v>
      </c>
      <c r="E1553" s="22">
        <v>129</v>
      </c>
      <c r="F1553" s="23">
        <v>245553.3236</v>
      </c>
      <c r="G1553" s="22">
        <v>135</v>
      </c>
      <c r="H1553" s="23">
        <v>253807.68960000001</v>
      </c>
      <c r="I1553" s="116">
        <v>9.5896987200000006E-2</v>
      </c>
      <c r="J1553" s="116">
        <v>8.4033613399999998E-2</v>
      </c>
      <c r="K1553" s="116">
        <v>1.09437324E-2</v>
      </c>
      <c r="L1553" s="116">
        <v>3.3615370700000001E-2</v>
      </c>
      <c r="M1553" s="116">
        <v>4.6511627899999998E-2</v>
      </c>
      <c r="N1553" s="116">
        <v>-1.232309E-2</v>
      </c>
      <c r="O1553" s="24">
        <v>-2.1473799999999999E-4</v>
      </c>
      <c r="P1553" s="24">
        <v>4.98746E-4</v>
      </c>
      <c r="Q1553" s="24">
        <v>2.1483200000000001E-5</v>
      </c>
      <c r="R1553" s="24">
        <v>3.7856299999999999E-5</v>
      </c>
    </row>
    <row r="1554" spans="1:18" x14ac:dyDescent="0.2">
      <c r="A1554" s="13" t="s">
        <v>1448</v>
      </c>
      <c r="B1554" s="11" t="str">
        <f>VLOOKUP(A1554,[2]Feuil1!$A$4:$B$2591,2,FALSE)</f>
        <v>Autres troubles endocriniens, niveau 4</v>
      </c>
      <c r="C1554" s="22">
        <v>37</v>
      </c>
      <c r="D1554" s="23">
        <v>106241.61599999999</v>
      </c>
      <c r="E1554" s="22">
        <v>43</v>
      </c>
      <c r="F1554" s="23">
        <v>122952.83040000001</v>
      </c>
      <c r="G1554" s="22">
        <v>58</v>
      </c>
      <c r="H1554" s="23">
        <v>166830.33600000001</v>
      </c>
      <c r="I1554" s="116">
        <v>0.15729442969999999</v>
      </c>
      <c r="J1554" s="116">
        <v>0.16216216219999999</v>
      </c>
      <c r="K1554" s="116">
        <v>-4.188514E-3</v>
      </c>
      <c r="L1554" s="116">
        <v>0.35686454270000001</v>
      </c>
      <c r="M1554" s="116">
        <v>0.34883720930000001</v>
      </c>
      <c r="N1554" s="116">
        <v>5.9512988999999997E-3</v>
      </c>
      <c r="O1554" s="24">
        <v>-5.3684499999999999E-4</v>
      </c>
      <c r="P1554" s="24">
        <v>2.6511703000000001E-3</v>
      </c>
      <c r="Q1554" s="24">
        <v>9.2298192999999994E-6</v>
      </c>
      <c r="R1554" s="24">
        <v>2.4883299999999999E-5</v>
      </c>
    </row>
    <row r="1555" spans="1:18" ht="22.5" x14ac:dyDescent="0.2">
      <c r="A1555" s="13" t="s">
        <v>1449</v>
      </c>
      <c r="B1555" s="11" t="str">
        <f>VLOOKUP(A1555,[2]Feuil1!$A$4:$B$2591,2,FALSE)</f>
        <v>Autres troubles endocriniens, très courte durée</v>
      </c>
      <c r="C1555" s="22">
        <v>232</v>
      </c>
      <c r="D1555" s="23">
        <v>44652.279499999997</v>
      </c>
      <c r="E1555" s="22">
        <v>333</v>
      </c>
      <c r="F1555" s="23">
        <v>63978.020499999999</v>
      </c>
      <c r="G1555" s="22">
        <v>329</v>
      </c>
      <c r="H1555" s="23">
        <v>63843.6325</v>
      </c>
      <c r="I1555" s="116">
        <v>0.43280525019999999</v>
      </c>
      <c r="J1555" s="116">
        <v>0.43534482759999998</v>
      </c>
      <c r="K1555" s="116">
        <v>-1.769315E-3</v>
      </c>
      <c r="L1555" s="116">
        <v>-2.1005339999999998E-3</v>
      </c>
      <c r="M1555" s="116">
        <v>-1.2012012000000001E-2</v>
      </c>
      <c r="N1555" s="116">
        <v>1.00319824E-2</v>
      </c>
      <c r="O1555" s="24">
        <v>1.431588E-4</v>
      </c>
      <c r="P1555" s="24">
        <v>-8.1200030000000001E-6</v>
      </c>
      <c r="Q1555" s="24">
        <v>5.2355399999999997E-5</v>
      </c>
      <c r="R1555" s="24">
        <v>9.5224972000000007E-6</v>
      </c>
    </row>
    <row r="1556" spans="1:18" x14ac:dyDescent="0.2">
      <c r="A1556" s="13" t="s">
        <v>1450</v>
      </c>
      <c r="B1556" s="11" t="str">
        <f>VLOOKUP(A1556,[2]Feuil1!$A$4:$B$2591,2,FALSE)</f>
        <v>Acidocétose et coma diabétique, niveau 1</v>
      </c>
      <c r="C1556" s="22">
        <v>185</v>
      </c>
      <c r="D1556" s="23">
        <v>154373.5564</v>
      </c>
      <c r="E1556" s="22">
        <v>204</v>
      </c>
      <c r="F1556" s="23">
        <v>167035.05069999999</v>
      </c>
      <c r="G1556" s="22">
        <v>180</v>
      </c>
      <c r="H1556" s="23">
        <v>150141.3971</v>
      </c>
      <c r="I1556" s="116">
        <v>8.2018543799999996E-2</v>
      </c>
      <c r="J1556" s="116">
        <v>0.1027027027</v>
      </c>
      <c r="K1556" s="116">
        <v>-1.8757692999999999E-2</v>
      </c>
      <c r="L1556" s="116">
        <v>-0.101138375</v>
      </c>
      <c r="M1556" s="116">
        <v>-0.117647059</v>
      </c>
      <c r="N1556" s="116">
        <v>1.8709841599999999E-2</v>
      </c>
      <c r="O1556" s="24">
        <v>8.5895280000000001E-4</v>
      </c>
      <c r="P1556" s="24">
        <v>-1.02075E-3</v>
      </c>
      <c r="Q1556" s="24">
        <v>2.8644299999999999E-5</v>
      </c>
      <c r="R1556" s="24">
        <v>2.23941E-5</v>
      </c>
    </row>
    <row r="1557" spans="1:18" x14ac:dyDescent="0.2">
      <c r="A1557" s="13" t="s">
        <v>1451</v>
      </c>
      <c r="B1557" s="11" t="str">
        <f>VLOOKUP(A1557,[2]Feuil1!$A$4:$B$2591,2,FALSE)</f>
        <v>Acidocétose et coma diabétique, niveau 2</v>
      </c>
      <c r="C1557" s="22">
        <v>170</v>
      </c>
      <c r="D1557" s="23">
        <v>213555.9811</v>
      </c>
      <c r="E1557" s="22">
        <v>140</v>
      </c>
      <c r="F1557" s="23">
        <v>176090.15160000001</v>
      </c>
      <c r="G1557" s="22">
        <v>134</v>
      </c>
      <c r="H1557" s="23">
        <v>166382.17670000001</v>
      </c>
      <c r="I1557" s="116">
        <v>-0.17543797799999999</v>
      </c>
      <c r="J1557" s="116">
        <v>-0.17647058800000001</v>
      </c>
      <c r="K1557" s="116">
        <v>1.2538839E-3</v>
      </c>
      <c r="L1557" s="116">
        <v>-5.5130709E-2</v>
      </c>
      <c r="M1557" s="116">
        <v>-4.2857143E-2</v>
      </c>
      <c r="N1557" s="116">
        <v>-1.2823129000000001E-2</v>
      </c>
      <c r="O1557" s="24">
        <v>2.147382E-4</v>
      </c>
      <c r="P1557" s="24">
        <v>-5.86576E-4</v>
      </c>
      <c r="Q1557" s="24">
        <v>2.1324100000000001E-5</v>
      </c>
      <c r="R1557" s="24">
        <v>2.4816499999999999E-5</v>
      </c>
    </row>
    <row r="1558" spans="1:18" x14ac:dyDescent="0.2">
      <c r="A1558" s="13" t="s">
        <v>1452</v>
      </c>
      <c r="B1558" s="11" t="str">
        <f>VLOOKUP(A1558,[2]Feuil1!$A$4:$B$2591,2,FALSE)</f>
        <v>Acidocétose et coma diabétique, niveau 3</v>
      </c>
      <c r="C1558" s="22">
        <v>131</v>
      </c>
      <c r="D1558" s="23">
        <v>231792.60759999999</v>
      </c>
      <c r="E1558" s="22">
        <v>140</v>
      </c>
      <c r="F1558" s="23">
        <v>247986.15549999999</v>
      </c>
      <c r="G1558" s="22">
        <v>132</v>
      </c>
      <c r="H1558" s="23">
        <v>242476.11489999999</v>
      </c>
      <c r="I1558" s="116">
        <v>6.9862227599999993E-2</v>
      </c>
      <c r="J1558" s="116">
        <v>6.8702290099999994E-2</v>
      </c>
      <c r="K1558" s="116">
        <v>1.0853701E-3</v>
      </c>
      <c r="L1558" s="116">
        <v>-2.2219145999999999E-2</v>
      </c>
      <c r="M1558" s="116">
        <v>-5.7142856999999998E-2</v>
      </c>
      <c r="N1558" s="116">
        <v>3.7040299700000001E-2</v>
      </c>
      <c r="O1558" s="24">
        <v>2.863176E-4</v>
      </c>
      <c r="P1558" s="24">
        <v>-3.3292800000000002E-4</v>
      </c>
      <c r="Q1558" s="24">
        <v>2.1005800000000001E-5</v>
      </c>
      <c r="R1558" s="24">
        <v>3.6166099999999999E-5</v>
      </c>
    </row>
    <row r="1559" spans="1:18" x14ac:dyDescent="0.2">
      <c r="A1559" s="13" t="s">
        <v>1453</v>
      </c>
      <c r="B1559" s="11" t="str">
        <f>VLOOKUP(A1559,[2]Feuil1!$A$4:$B$2591,2,FALSE)</f>
        <v>Acidocétose et coma diabétique, niveau 4</v>
      </c>
      <c r="C1559" s="22">
        <v>26</v>
      </c>
      <c r="D1559" s="23">
        <v>67706.220799999996</v>
      </c>
      <c r="E1559" s="22">
        <v>28</v>
      </c>
      <c r="F1559" s="23">
        <v>72447.695600000006</v>
      </c>
      <c r="G1559" s="22">
        <v>37</v>
      </c>
      <c r="H1559" s="23">
        <v>96282.528600000005</v>
      </c>
      <c r="I1559" s="116">
        <v>7.0030120500000001E-2</v>
      </c>
      <c r="J1559" s="116">
        <v>7.6923076899999998E-2</v>
      </c>
      <c r="K1559" s="116">
        <v>-6.400602E-3</v>
      </c>
      <c r="L1559" s="116">
        <v>0.3289936664</v>
      </c>
      <c r="M1559" s="116">
        <v>0.32142857139999997</v>
      </c>
      <c r="N1559" s="116">
        <v>5.7249368000000002E-3</v>
      </c>
      <c r="O1559" s="24">
        <v>-3.2210700000000002E-4</v>
      </c>
      <c r="P1559" s="24">
        <v>1.4401503E-3</v>
      </c>
      <c r="Q1559" s="24">
        <v>5.8879881999999998E-6</v>
      </c>
      <c r="R1559" s="24">
        <v>1.43609E-5</v>
      </c>
    </row>
    <row r="1560" spans="1:18" ht="22.5" x14ac:dyDescent="0.2">
      <c r="A1560" s="13" t="s">
        <v>1454</v>
      </c>
      <c r="B1560" s="11" t="str">
        <f>VLOOKUP(A1560,[2]Feuil1!$A$4:$B$2591,2,FALSE)</f>
        <v>Acidocétose et coma diabétique, très courte durée</v>
      </c>
      <c r="C1560" s="22">
        <v>131</v>
      </c>
      <c r="D1560" s="23">
        <v>20386.564900000001</v>
      </c>
      <c r="E1560" s="22">
        <v>157</v>
      </c>
      <c r="F1560" s="23">
        <v>24650.907800000001</v>
      </c>
      <c r="G1560" s="22">
        <v>115</v>
      </c>
      <c r="H1560" s="23">
        <v>18191.3923</v>
      </c>
      <c r="I1560" s="116">
        <v>0.20917417529999999</v>
      </c>
      <c r="J1560" s="116">
        <v>0.19847328240000001</v>
      </c>
      <c r="K1560" s="116">
        <v>8.9287705000000005E-3</v>
      </c>
      <c r="L1560" s="116">
        <v>-0.26203966000000001</v>
      </c>
      <c r="M1560" s="116">
        <v>-0.26751592400000002</v>
      </c>
      <c r="N1560" s="116">
        <v>7.4762902000000001E-3</v>
      </c>
      <c r="O1560" s="24">
        <v>1.5031674000000001E-3</v>
      </c>
      <c r="P1560" s="24">
        <v>-3.9029700000000001E-4</v>
      </c>
      <c r="Q1560" s="24">
        <v>1.8300499999999999E-5</v>
      </c>
      <c r="R1560" s="24">
        <v>2.7133087000000001E-6</v>
      </c>
    </row>
    <row r="1561" spans="1:18" x14ac:dyDescent="0.2">
      <c r="A1561" s="13" t="s">
        <v>1455</v>
      </c>
      <c r="B1561" s="11" t="str">
        <f>VLOOKUP(A1561,[2]Feuil1!$A$4:$B$2591,2,FALSE)</f>
        <v>Obésité, niveau 1</v>
      </c>
      <c r="C1561" s="22">
        <v>2037</v>
      </c>
      <c r="D1561" s="23">
        <v>2338693.5314000002</v>
      </c>
      <c r="E1561" s="22">
        <v>1834</v>
      </c>
      <c r="F1561" s="23">
        <v>2107047.9323</v>
      </c>
      <c r="G1561" s="22">
        <v>1711</v>
      </c>
      <c r="H1561" s="23">
        <v>2000655.8799000001</v>
      </c>
      <c r="I1561" s="116">
        <v>-9.9049147000000004E-2</v>
      </c>
      <c r="J1561" s="116">
        <v>-9.9656357000000001E-2</v>
      </c>
      <c r="K1561" s="116">
        <v>6.7442079999999996E-4</v>
      </c>
      <c r="L1561" s="116">
        <v>-5.0493417999999998E-2</v>
      </c>
      <c r="M1561" s="116">
        <v>-6.7066521000000004E-2</v>
      </c>
      <c r="N1561" s="116">
        <v>1.7764506699999998E-2</v>
      </c>
      <c r="O1561" s="24">
        <v>4.4021331000000004E-3</v>
      </c>
      <c r="P1561" s="24">
        <v>-6.4284290000000003E-3</v>
      </c>
      <c r="Q1561" s="24">
        <v>2.7227970000000002E-4</v>
      </c>
      <c r="R1561" s="24">
        <v>2.9840470000000002E-4</v>
      </c>
    </row>
    <row r="1562" spans="1:18" x14ac:dyDescent="0.2">
      <c r="A1562" s="13" t="s">
        <v>1456</v>
      </c>
      <c r="B1562" s="11" t="str">
        <f>VLOOKUP(A1562,[2]Feuil1!$A$4:$B$2591,2,FALSE)</f>
        <v>Obésité, niveau 2</v>
      </c>
      <c r="C1562" s="22">
        <v>1217</v>
      </c>
      <c r="D1562" s="23">
        <v>1778781.423</v>
      </c>
      <c r="E1562" s="22">
        <v>1360</v>
      </c>
      <c r="F1562" s="23">
        <v>1979608.746</v>
      </c>
      <c r="G1562" s="22">
        <v>1052</v>
      </c>
      <c r="H1562" s="23">
        <v>1549759.7309999999</v>
      </c>
      <c r="I1562" s="116">
        <v>0.1129016305</v>
      </c>
      <c r="J1562" s="116">
        <v>0.1175020542</v>
      </c>
      <c r="K1562" s="116">
        <v>-4.1167030000000002E-3</v>
      </c>
      <c r="L1562" s="116">
        <v>-0.217138369</v>
      </c>
      <c r="M1562" s="116">
        <v>-0.226470588</v>
      </c>
      <c r="N1562" s="116">
        <v>1.20644655E-2</v>
      </c>
      <c r="O1562" s="24">
        <v>1.10232275E-2</v>
      </c>
      <c r="P1562" s="24">
        <v>-2.5972373E-2</v>
      </c>
      <c r="Q1562" s="24">
        <v>1.6740980000000001E-4</v>
      </c>
      <c r="R1562" s="24">
        <v>2.3115200000000001E-4</v>
      </c>
    </row>
    <row r="1563" spans="1:18" x14ac:dyDescent="0.2">
      <c r="A1563" s="13" t="s">
        <v>1457</v>
      </c>
      <c r="B1563" s="11" t="str">
        <f>VLOOKUP(A1563,[2]Feuil1!$A$4:$B$2591,2,FALSE)</f>
        <v>Obésité, niveau 3</v>
      </c>
      <c r="C1563" s="22">
        <v>117</v>
      </c>
      <c r="D1563" s="23">
        <v>251063.69039999999</v>
      </c>
      <c r="E1563" s="22">
        <v>111</v>
      </c>
      <c r="F1563" s="23">
        <v>234070.6384</v>
      </c>
      <c r="G1563" s="22">
        <v>91</v>
      </c>
      <c r="H1563" s="23">
        <v>202936.70319999999</v>
      </c>
      <c r="I1563" s="116">
        <v>-6.7684227999999999E-2</v>
      </c>
      <c r="J1563" s="116">
        <v>-5.1282051000000002E-2</v>
      </c>
      <c r="K1563" s="116">
        <v>-1.7288781E-2</v>
      </c>
      <c r="L1563" s="116">
        <v>-0.13301085300000001</v>
      </c>
      <c r="M1563" s="116">
        <v>-0.18018018</v>
      </c>
      <c r="N1563" s="116">
        <v>5.7536212699999999E-2</v>
      </c>
      <c r="O1563" s="24">
        <v>7.1579399999999996E-4</v>
      </c>
      <c r="P1563" s="24">
        <v>-1.8811769999999999E-3</v>
      </c>
      <c r="Q1563" s="24">
        <v>1.44813E-5</v>
      </c>
      <c r="R1563" s="24">
        <v>3.02687E-5</v>
      </c>
    </row>
    <row r="1564" spans="1:18" x14ac:dyDescent="0.2">
      <c r="A1564" s="13" t="s">
        <v>1458</v>
      </c>
      <c r="B1564" s="11" t="str">
        <f>VLOOKUP(A1564,[2]Feuil1!$A$4:$B$2591,2,FALSE)</f>
        <v>Obésité, niveau 4</v>
      </c>
      <c r="C1564" s="22">
        <v>3</v>
      </c>
      <c r="D1564" s="23">
        <v>9615.69</v>
      </c>
      <c r="E1564" s="22">
        <v>11</v>
      </c>
      <c r="F1564" s="23">
        <v>35481.896099999998</v>
      </c>
      <c r="G1564" s="22">
        <v>9</v>
      </c>
      <c r="H1564" s="23">
        <v>29071.436099999999</v>
      </c>
      <c r="I1564" s="116">
        <v>2.69</v>
      </c>
      <c r="J1564" s="116">
        <v>2.6666666666999999</v>
      </c>
      <c r="K1564" s="116">
        <v>6.3636363999999999E-3</v>
      </c>
      <c r="L1564" s="116">
        <v>-0.180668473</v>
      </c>
      <c r="M1564" s="116">
        <v>-0.18181818199999999</v>
      </c>
      <c r="N1564" s="116">
        <v>1.4051992000000001E-3</v>
      </c>
      <c r="O1564" s="24">
        <v>7.1579400000000001E-5</v>
      </c>
      <c r="P1564" s="24">
        <v>-3.8733300000000001E-4</v>
      </c>
      <c r="Q1564" s="24">
        <v>1.4322133E-6</v>
      </c>
      <c r="R1564" s="24">
        <v>4.3361045999999996E-6</v>
      </c>
    </row>
    <row r="1565" spans="1:18" x14ac:dyDescent="0.2">
      <c r="A1565" s="13" t="s">
        <v>1459</v>
      </c>
      <c r="B1565" s="11" t="str">
        <f>VLOOKUP(A1565,[2]Feuil1!$A$4:$B$2591,2,FALSE)</f>
        <v>Obésité, très courte durée</v>
      </c>
      <c r="C1565" s="22">
        <v>1300</v>
      </c>
      <c r="D1565" s="23">
        <v>252472.886</v>
      </c>
      <c r="E1565" s="22">
        <v>1403</v>
      </c>
      <c r="F1565" s="23">
        <v>271331.897</v>
      </c>
      <c r="G1565" s="22">
        <v>1334</v>
      </c>
      <c r="H1565" s="23">
        <v>257358.01699999999</v>
      </c>
      <c r="I1565" s="116">
        <v>7.46971736E-2</v>
      </c>
      <c r="J1565" s="116">
        <v>7.9230769199999995E-2</v>
      </c>
      <c r="K1565" s="116">
        <v>-4.2007659999999999E-3</v>
      </c>
      <c r="L1565" s="116">
        <v>-5.1501059000000002E-2</v>
      </c>
      <c r="M1565" s="116">
        <v>-4.9180328000000002E-2</v>
      </c>
      <c r="N1565" s="116">
        <v>-2.4407690000000002E-3</v>
      </c>
      <c r="O1565" s="24">
        <v>2.4694893000000002E-3</v>
      </c>
      <c r="P1565" s="24">
        <v>-8.4433100000000003E-4</v>
      </c>
      <c r="Q1565" s="24">
        <v>2.1228579999999999E-4</v>
      </c>
      <c r="R1565" s="24">
        <v>3.8385800000000001E-5</v>
      </c>
    </row>
    <row r="1566" spans="1:18" ht="22.5" x14ac:dyDescent="0.2">
      <c r="A1566" s="13" t="s">
        <v>1460</v>
      </c>
      <c r="B1566" s="11" t="str">
        <f>VLOOKUP(A1566,[2]Feuil1!$A$4:$B$2591,2,FALSE)</f>
        <v>Maladies métaboliques congénitales sévères, niveau 1</v>
      </c>
      <c r="C1566" s="22">
        <v>1</v>
      </c>
      <c r="D1566" s="23">
        <v>217.56</v>
      </c>
      <c r="E1566" s="22">
        <v>1</v>
      </c>
      <c r="F1566" s="23">
        <v>217.56</v>
      </c>
      <c r="G1566" s="22" t="s">
        <v>3213</v>
      </c>
      <c r="H1566" s="23" t="s">
        <v>3213</v>
      </c>
      <c r="I1566" s="116">
        <v>0</v>
      </c>
      <c r="J1566" s="116">
        <v>0</v>
      </c>
      <c r="K1566" s="116">
        <v>0</v>
      </c>
      <c r="L1566" s="116" t="s">
        <v>3213</v>
      </c>
      <c r="M1566" s="116" t="s">
        <v>3213</v>
      </c>
      <c r="N1566" s="116" t="s">
        <v>3213</v>
      </c>
      <c r="O1566" s="24" t="s">
        <v>3213</v>
      </c>
      <c r="P1566" s="24" t="s">
        <v>3213</v>
      </c>
      <c r="Q1566" s="24" t="s">
        <v>3213</v>
      </c>
      <c r="R1566" s="24" t="s">
        <v>3214</v>
      </c>
    </row>
    <row r="1567" spans="1:18" ht="22.5" x14ac:dyDescent="0.2">
      <c r="A1567" s="13" t="s">
        <v>1461</v>
      </c>
      <c r="B1567" s="11" t="str">
        <f>VLOOKUP(A1567,[2]Feuil1!$A$4:$B$2591,2,FALSE)</f>
        <v>Maladies métaboliques congénitales sévères, niveau 2</v>
      </c>
      <c r="C1567" s="22">
        <v>1</v>
      </c>
      <c r="D1567" s="23">
        <v>616.20000000000005</v>
      </c>
      <c r="E1567" s="22">
        <v>1</v>
      </c>
      <c r="F1567" s="23">
        <v>659.33399999999995</v>
      </c>
      <c r="G1567" s="22">
        <v>3</v>
      </c>
      <c r="H1567" s="23">
        <v>1891.7339999999999</v>
      </c>
      <c r="I1567" s="116">
        <v>7.0000000000000007E-2</v>
      </c>
      <c r="J1567" s="116">
        <v>0</v>
      </c>
      <c r="K1567" s="116">
        <v>7.0000000000000007E-2</v>
      </c>
      <c r="L1567" s="116">
        <v>1.8691588785</v>
      </c>
      <c r="M1567" s="116">
        <v>2</v>
      </c>
      <c r="N1567" s="116">
        <v>-4.3613707000000002E-2</v>
      </c>
      <c r="O1567" s="24">
        <v>-7.1579E-5</v>
      </c>
      <c r="P1567" s="24">
        <v>7.4464199999999998E-5</v>
      </c>
      <c r="Q1567" s="24">
        <v>4.7740445000000002E-7</v>
      </c>
      <c r="R1567" s="24">
        <v>2.8215862999999999E-7</v>
      </c>
    </row>
    <row r="1568" spans="1:18" ht="22.5" x14ac:dyDescent="0.2">
      <c r="A1568" s="13" t="s">
        <v>1462</v>
      </c>
      <c r="B1568" s="11" t="str">
        <f>VLOOKUP(A1568,[2]Feuil1!$A$4:$B$2591,2,FALSE)</f>
        <v>Maladies métaboliques congénitales sévères, niveau 3</v>
      </c>
      <c r="C1568" s="22" t="s">
        <v>3213</v>
      </c>
      <c r="D1568" s="23" t="s">
        <v>3213</v>
      </c>
      <c r="E1568" s="22">
        <v>1</v>
      </c>
      <c r="F1568" s="23">
        <v>910.77</v>
      </c>
      <c r="G1568" s="22">
        <v>1</v>
      </c>
      <c r="H1568" s="23">
        <v>910.77</v>
      </c>
      <c r="I1568" s="116" t="s">
        <v>3213</v>
      </c>
      <c r="J1568" s="116" t="s">
        <v>3213</v>
      </c>
      <c r="K1568" s="116" t="s">
        <v>3213</v>
      </c>
      <c r="L1568" s="116">
        <v>0</v>
      </c>
      <c r="M1568" s="116">
        <v>0</v>
      </c>
      <c r="N1568" s="116">
        <v>0</v>
      </c>
      <c r="O1568" s="24">
        <v>0</v>
      </c>
      <c r="P1568" s="24">
        <v>0</v>
      </c>
      <c r="Q1568" s="24">
        <v>1.5913482000000001E-7</v>
      </c>
      <c r="R1568" s="24">
        <v>1.3584448E-7</v>
      </c>
    </row>
    <row r="1569" spans="1:18" ht="22.5" x14ac:dyDescent="0.2">
      <c r="A1569" s="13" t="s">
        <v>1463</v>
      </c>
      <c r="B1569" s="11" t="str">
        <f>VLOOKUP(A1569,[2]Feuil1!$A$4:$B$2591,2,FALSE)</f>
        <v>Maladies métaboliques congénitales sévères, très courte durée</v>
      </c>
      <c r="C1569" s="22">
        <v>6</v>
      </c>
      <c r="D1569" s="23">
        <v>599.77670000000001</v>
      </c>
      <c r="E1569" s="22">
        <v>6</v>
      </c>
      <c r="F1569" s="23">
        <v>599.77670000000001</v>
      </c>
      <c r="G1569" s="22">
        <v>1</v>
      </c>
      <c r="H1569" s="23">
        <v>98.81</v>
      </c>
      <c r="I1569" s="116">
        <v>0</v>
      </c>
      <c r="J1569" s="116">
        <v>0</v>
      </c>
      <c r="K1569" s="116">
        <v>0</v>
      </c>
      <c r="L1569" s="116">
        <v>-0.83525535399999995</v>
      </c>
      <c r="M1569" s="116">
        <v>-0.83333333300000001</v>
      </c>
      <c r="N1569" s="116">
        <v>-1.1532125000000001E-2</v>
      </c>
      <c r="O1569" s="24">
        <v>1.7894849999999999E-4</v>
      </c>
      <c r="P1569" s="24">
        <v>-3.0269000000000001E-5</v>
      </c>
      <c r="Q1569" s="24">
        <v>1.5913482000000001E-7</v>
      </c>
      <c r="R1569" s="24">
        <v>1.4737851E-8</v>
      </c>
    </row>
    <row r="1570" spans="1:18" ht="22.5" x14ac:dyDescent="0.2">
      <c r="A1570" s="13" t="s">
        <v>1464</v>
      </c>
      <c r="B1570" s="11" t="str">
        <f>VLOOKUP(A1570,[2]Feuil1!$A$4:$B$2591,2,FALSE)</f>
        <v>Autres maladies métaboliques congénitales, niveau 1</v>
      </c>
      <c r="C1570" s="22">
        <v>64</v>
      </c>
      <c r="D1570" s="23">
        <v>21998.7222</v>
      </c>
      <c r="E1570" s="22">
        <v>72</v>
      </c>
      <c r="F1570" s="23">
        <v>25203.071499999998</v>
      </c>
      <c r="G1570" s="22">
        <v>71</v>
      </c>
      <c r="H1570" s="23">
        <v>24780.534199999998</v>
      </c>
      <c r="I1570" s="116">
        <v>0.14566070110000001</v>
      </c>
      <c r="J1570" s="116">
        <v>0.125</v>
      </c>
      <c r="K1570" s="116">
        <v>1.8365067700000001E-2</v>
      </c>
      <c r="L1570" s="116">
        <v>-1.6765309999999999E-2</v>
      </c>
      <c r="M1570" s="116">
        <v>-1.3888889E-2</v>
      </c>
      <c r="N1570" s="116">
        <v>-2.9169339999999999E-3</v>
      </c>
      <c r="O1570" s="24">
        <v>3.5789700000000001E-5</v>
      </c>
      <c r="P1570" s="24">
        <v>-2.5531E-5</v>
      </c>
      <c r="Q1570" s="24">
        <v>1.1298600000000001E-5</v>
      </c>
      <c r="R1570" s="24">
        <v>3.6961017999999998E-6</v>
      </c>
    </row>
    <row r="1571" spans="1:18" ht="22.5" x14ac:dyDescent="0.2">
      <c r="A1571" s="13" t="s">
        <v>1465</v>
      </c>
      <c r="B1571" s="11" t="str">
        <f>VLOOKUP(A1571,[2]Feuil1!$A$4:$B$2591,2,FALSE)</f>
        <v>Autres maladies métaboliques congénitales, niveau 2</v>
      </c>
      <c r="C1571" s="22">
        <v>16</v>
      </c>
      <c r="D1571" s="23">
        <v>9904.7445000000007</v>
      </c>
      <c r="E1571" s="22">
        <v>13</v>
      </c>
      <c r="F1571" s="23">
        <v>8055.6944999999996</v>
      </c>
      <c r="G1571" s="22">
        <v>23</v>
      </c>
      <c r="H1571" s="23">
        <v>14915.67</v>
      </c>
      <c r="I1571" s="116">
        <v>-0.18668326099999999</v>
      </c>
      <c r="J1571" s="116">
        <v>-0.1875</v>
      </c>
      <c r="K1571" s="116">
        <v>1.0052176000000001E-3</v>
      </c>
      <c r="L1571" s="116">
        <v>0.85156847739999997</v>
      </c>
      <c r="M1571" s="116">
        <v>0.7692307692</v>
      </c>
      <c r="N1571" s="116">
        <v>4.6538704600000001E-2</v>
      </c>
      <c r="O1571" s="24">
        <v>-3.5789699999999998E-4</v>
      </c>
      <c r="P1571" s="24">
        <v>4.1449400000000001E-4</v>
      </c>
      <c r="Q1571" s="24">
        <v>3.6601007999999998E-6</v>
      </c>
      <c r="R1571" s="24">
        <v>2.2247233999999998E-6</v>
      </c>
    </row>
    <row r="1572" spans="1:18" ht="22.5" x14ac:dyDescent="0.2">
      <c r="A1572" s="13" t="s">
        <v>1466</v>
      </c>
      <c r="B1572" s="11" t="str">
        <f>VLOOKUP(A1572,[2]Feuil1!$A$4:$B$2591,2,FALSE)</f>
        <v>Autres maladies métaboliques congénitales, niveau 3</v>
      </c>
      <c r="C1572" s="22">
        <v>6</v>
      </c>
      <c r="D1572" s="23">
        <v>5313.9243999999999</v>
      </c>
      <c r="E1572" s="22">
        <v>10</v>
      </c>
      <c r="F1572" s="23">
        <v>8836.3466000000008</v>
      </c>
      <c r="G1572" s="22">
        <v>7</v>
      </c>
      <c r="H1572" s="23">
        <v>6118.8022000000001</v>
      </c>
      <c r="I1572" s="116">
        <v>0.66286644949999995</v>
      </c>
      <c r="J1572" s="116">
        <v>0.66666666669999997</v>
      </c>
      <c r="K1572" s="116">
        <v>-2.28013E-3</v>
      </c>
      <c r="L1572" s="116">
        <v>-0.30754162600000001</v>
      </c>
      <c r="M1572" s="116">
        <v>-0.3</v>
      </c>
      <c r="N1572" s="116">
        <v>-1.0773751E-2</v>
      </c>
      <c r="O1572" s="24">
        <v>1.073691E-4</v>
      </c>
      <c r="P1572" s="24">
        <v>-1.6420000000000001E-4</v>
      </c>
      <c r="Q1572" s="24">
        <v>1.1139437E-6</v>
      </c>
      <c r="R1572" s="24">
        <v>9.1264038E-7</v>
      </c>
    </row>
    <row r="1573" spans="1:18" ht="22.5" x14ac:dyDescent="0.2">
      <c r="A1573" s="13" t="s">
        <v>1467</v>
      </c>
      <c r="B1573" s="11" t="str">
        <f>VLOOKUP(A1573,[2]Feuil1!$A$4:$B$2591,2,FALSE)</f>
        <v>Autres maladies métaboliques congénitales, niveau 4</v>
      </c>
      <c r="C1573" s="22">
        <v>2</v>
      </c>
      <c r="D1573" s="23">
        <v>2776.7808</v>
      </c>
      <c r="E1573" s="22">
        <v>1</v>
      </c>
      <c r="F1573" s="23">
        <v>1341.44</v>
      </c>
      <c r="G1573" s="22">
        <v>1</v>
      </c>
      <c r="H1573" s="23">
        <v>1341.44</v>
      </c>
      <c r="I1573" s="116">
        <v>-0.51690821300000001</v>
      </c>
      <c r="J1573" s="116">
        <v>-0.5</v>
      </c>
      <c r="K1573" s="116">
        <v>-3.3816424999999997E-2</v>
      </c>
      <c r="L1573" s="116">
        <v>0</v>
      </c>
      <c r="M1573" s="116">
        <v>0</v>
      </c>
      <c r="N1573" s="116">
        <v>0</v>
      </c>
      <c r="O1573" s="24">
        <v>0</v>
      </c>
      <c r="P1573" s="24">
        <v>0</v>
      </c>
      <c r="Q1573" s="24">
        <v>1.5913482000000001E-7</v>
      </c>
      <c r="R1573" s="24">
        <v>2.0008038999999999E-7</v>
      </c>
    </row>
    <row r="1574" spans="1:18" ht="22.5" x14ac:dyDescent="0.2">
      <c r="A1574" s="13" t="s">
        <v>1468</v>
      </c>
      <c r="B1574" s="11" t="str">
        <f>VLOOKUP(A1574,[2]Feuil1!$A$4:$B$2591,2,FALSE)</f>
        <v>Autres maladies métaboliques congénitales, très courte durée</v>
      </c>
      <c r="C1574" s="22">
        <v>412</v>
      </c>
      <c r="D1574" s="23">
        <v>131714.64050000001</v>
      </c>
      <c r="E1574" s="22">
        <v>313</v>
      </c>
      <c r="F1574" s="23">
        <v>100047.9218</v>
      </c>
      <c r="G1574" s="22">
        <v>145</v>
      </c>
      <c r="H1574" s="23">
        <v>47098.731500000002</v>
      </c>
      <c r="I1574" s="116">
        <v>-0.24041912600000001</v>
      </c>
      <c r="J1574" s="116">
        <v>-0.24029126200000001</v>
      </c>
      <c r="K1574" s="116">
        <v>-1.6830600000000001E-4</v>
      </c>
      <c r="L1574" s="116">
        <v>-0.529238282</v>
      </c>
      <c r="M1574" s="116">
        <v>-0.53674121399999997</v>
      </c>
      <c r="N1574" s="116">
        <v>1.6195983300000001E-2</v>
      </c>
      <c r="O1574" s="24">
        <v>6.0126696000000002E-3</v>
      </c>
      <c r="P1574" s="24">
        <v>-3.1993E-3</v>
      </c>
      <c r="Q1574" s="24">
        <v>2.3074500000000001E-5</v>
      </c>
      <c r="R1574" s="24">
        <v>7.0249377000000002E-6</v>
      </c>
    </row>
    <row r="1575" spans="1:18" ht="22.5" x14ac:dyDescent="0.2">
      <c r="A1575" s="13" t="s">
        <v>1469</v>
      </c>
      <c r="B1575" s="11" t="str">
        <f>VLOOKUP(A1575,[2]Feuil1!$A$4:$B$2591,2,FALSE)</f>
        <v>Tumeurs des glandes endocrines, niveau 1</v>
      </c>
      <c r="C1575" s="22">
        <v>87</v>
      </c>
      <c r="D1575" s="23">
        <v>51781.928899999999</v>
      </c>
      <c r="E1575" s="22">
        <v>105</v>
      </c>
      <c r="F1575" s="23">
        <v>63737.8433</v>
      </c>
      <c r="G1575" s="22">
        <v>79</v>
      </c>
      <c r="H1575" s="23">
        <v>47508.270799999998</v>
      </c>
      <c r="I1575" s="116">
        <v>0.23088970719999999</v>
      </c>
      <c r="J1575" s="116">
        <v>0.20689655169999999</v>
      </c>
      <c r="K1575" s="116">
        <v>1.9880043100000001E-2</v>
      </c>
      <c r="L1575" s="116">
        <v>-0.25463008599999998</v>
      </c>
      <c r="M1575" s="116">
        <v>-0.24761904800000001</v>
      </c>
      <c r="N1575" s="116">
        <v>-9.3184679999999999E-3</v>
      </c>
      <c r="O1575" s="24">
        <v>9.3053220000000004E-4</v>
      </c>
      <c r="P1575" s="24">
        <v>-9.8062499999999994E-4</v>
      </c>
      <c r="Q1575" s="24">
        <v>1.25717E-5</v>
      </c>
      <c r="R1575" s="24">
        <v>7.0860218999999998E-6</v>
      </c>
    </row>
    <row r="1576" spans="1:18" ht="22.5" x14ac:dyDescent="0.2">
      <c r="A1576" s="13" t="s">
        <v>1470</v>
      </c>
      <c r="B1576" s="11" t="str">
        <f>VLOOKUP(A1576,[2]Feuil1!$A$4:$B$2591,2,FALSE)</f>
        <v>Tumeurs des glandes endocrines, niveau 2</v>
      </c>
      <c r="C1576" s="22">
        <v>40</v>
      </c>
      <c r="D1576" s="23">
        <v>49005.716099999998</v>
      </c>
      <c r="E1576" s="22">
        <v>38</v>
      </c>
      <c r="F1576" s="23">
        <v>50876.000099999997</v>
      </c>
      <c r="G1576" s="22">
        <v>36</v>
      </c>
      <c r="H1576" s="23">
        <v>49734.629500000003</v>
      </c>
      <c r="I1576" s="116">
        <v>3.8164609100000003E-2</v>
      </c>
      <c r="J1576" s="116">
        <v>-0.05</v>
      </c>
      <c r="K1576" s="116">
        <v>9.2804851699999996E-2</v>
      </c>
      <c r="L1576" s="116">
        <v>-2.2434361999999999E-2</v>
      </c>
      <c r="M1576" s="116">
        <v>-5.2631578999999998E-2</v>
      </c>
      <c r="N1576" s="116">
        <v>3.1874840199999997E-2</v>
      </c>
      <c r="O1576" s="24">
        <v>7.1579400000000001E-5</v>
      </c>
      <c r="P1576" s="24">
        <v>-6.8963999999999999E-5</v>
      </c>
      <c r="Q1576" s="24">
        <v>5.7288533999999998E-6</v>
      </c>
      <c r="R1576" s="24">
        <v>7.4180908999999998E-6</v>
      </c>
    </row>
    <row r="1577" spans="1:18" ht="22.5" x14ac:dyDescent="0.2">
      <c r="A1577" s="13" t="s">
        <v>1471</v>
      </c>
      <c r="B1577" s="11" t="str">
        <f>VLOOKUP(A1577,[2]Feuil1!$A$4:$B$2591,2,FALSE)</f>
        <v>Tumeurs des glandes endocrines, niveau 3</v>
      </c>
      <c r="C1577" s="22">
        <v>16</v>
      </c>
      <c r="D1577" s="23">
        <v>48018.784800000001</v>
      </c>
      <c r="E1577" s="22">
        <v>26</v>
      </c>
      <c r="F1577" s="23">
        <v>76149.837599999999</v>
      </c>
      <c r="G1577" s="22">
        <v>20</v>
      </c>
      <c r="H1577" s="23">
        <v>58654.398000000001</v>
      </c>
      <c r="I1577" s="116">
        <v>0.58583433370000004</v>
      </c>
      <c r="J1577" s="116">
        <v>0.625</v>
      </c>
      <c r="K1577" s="116">
        <v>-2.4101948000000002E-2</v>
      </c>
      <c r="L1577" s="116">
        <v>-0.22975018899999999</v>
      </c>
      <c r="M1577" s="116">
        <v>-0.23076923099999999</v>
      </c>
      <c r="N1577" s="116">
        <v>1.324754E-3</v>
      </c>
      <c r="O1577" s="24">
        <v>2.147382E-4</v>
      </c>
      <c r="P1577" s="24">
        <v>-1.0571109999999999E-3</v>
      </c>
      <c r="Q1577" s="24">
        <v>3.1826963000000002E-6</v>
      </c>
      <c r="R1577" s="24">
        <v>8.7485049999999997E-6</v>
      </c>
    </row>
    <row r="1578" spans="1:18" ht="22.5" x14ac:dyDescent="0.2">
      <c r="A1578" s="13" t="s">
        <v>1472</v>
      </c>
      <c r="B1578" s="11" t="str">
        <f>VLOOKUP(A1578,[2]Feuil1!$A$4:$B$2591,2,FALSE)</f>
        <v>Tumeurs des glandes endocrines, niveau 4</v>
      </c>
      <c r="C1578" s="22">
        <v>12</v>
      </c>
      <c r="D1578" s="23">
        <v>54859.53</v>
      </c>
      <c r="E1578" s="22">
        <v>18</v>
      </c>
      <c r="F1578" s="23">
        <v>81503.02</v>
      </c>
      <c r="G1578" s="22">
        <v>12</v>
      </c>
      <c r="H1578" s="23">
        <v>56027.71</v>
      </c>
      <c r="I1578" s="116">
        <v>0.48566748570000001</v>
      </c>
      <c r="J1578" s="116">
        <v>0.5</v>
      </c>
      <c r="K1578" s="116">
        <v>-9.5550099999999992E-3</v>
      </c>
      <c r="L1578" s="116">
        <v>-0.31256890799999998</v>
      </c>
      <c r="M1578" s="116">
        <v>-0.33333333300000001</v>
      </c>
      <c r="N1578" s="116">
        <v>3.1146637299999998E-2</v>
      </c>
      <c r="O1578" s="24">
        <v>2.147382E-4</v>
      </c>
      <c r="P1578" s="24">
        <v>-1.539271E-3</v>
      </c>
      <c r="Q1578" s="24">
        <v>1.9096178000000001E-6</v>
      </c>
      <c r="R1578" s="24">
        <v>8.3567255000000006E-6</v>
      </c>
    </row>
    <row r="1579" spans="1:18" ht="22.5" x14ac:dyDescent="0.2">
      <c r="A1579" s="13" t="s">
        <v>1473</v>
      </c>
      <c r="B1579" s="11" t="str">
        <f>VLOOKUP(A1579,[2]Feuil1!$A$4:$B$2591,2,FALSE)</f>
        <v>Tumeurs des glandes endocrines, très courte durée</v>
      </c>
      <c r="C1579" s="22">
        <v>97</v>
      </c>
      <c r="D1579" s="23">
        <v>15247.925999999999</v>
      </c>
      <c r="E1579" s="22">
        <v>142</v>
      </c>
      <c r="F1579" s="23">
        <v>22361.155999999999</v>
      </c>
      <c r="G1579" s="22">
        <v>129</v>
      </c>
      <c r="H1579" s="23">
        <v>20412.347000000002</v>
      </c>
      <c r="I1579" s="116">
        <v>0.46650475609999997</v>
      </c>
      <c r="J1579" s="116">
        <v>0.46391752580000001</v>
      </c>
      <c r="K1579" s="116">
        <v>1.7673334E-3</v>
      </c>
      <c r="L1579" s="116">
        <v>-8.7151532000000004E-2</v>
      </c>
      <c r="M1579" s="116">
        <v>-9.1549296000000002E-2</v>
      </c>
      <c r="N1579" s="116">
        <v>4.8409493999999999E-3</v>
      </c>
      <c r="O1579" s="24">
        <v>4.6526610000000002E-4</v>
      </c>
      <c r="P1579" s="24">
        <v>-1.17751E-4</v>
      </c>
      <c r="Q1579" s="24">
        <v>2.0528400000000002E-5</v>
      </c>
      <c r="R1579" s="24">
        <v>3.0445716999999999E-6</v>
      </c>
    </row>
    <row r="1580" spans="1:18" ht="22.5" x14ac:dyDescent="0.2">
      <c r="A1580" s="13" t="s">
        <v>1474</v>
      </c>
      <c r="B1580" s="11" t="str">
        <f>VLOOKUP(A1580,[2]Feuil1!$A$4:$B$2591,2,FALSE)</f>
        <v>Explorations et surveillance pour affections endocriniennes et métaboliques</v>
      </c>
      <c r="C1580" s="22">
        <v>734</v>
      </c>
      <c r="D1580" s="23">
        <v>394382.36410000001</v>
      </c>
      <c r="E1580" s="22">
        <v>1044</v>
      </c>
      <c r="F1580" s="23">
        <v>561291.79729999998</v>
      </c>
      <c r="G1580" s="22">
        <v>1437</v>
      </c>
      <c r="H1580" s="23">
        <v>721166.18409999995</v>
      </c>
      <c r="I1580" s="116">
        <v>0.42321728450000001</v>
      </c>
      <c r="J1580" s="116">
        <v>0.42234332429999999</v>
      </c>
      <c r="K1580" s="116">
        <v>6.1445100000000002E-4</v>
      </c>
      <c r="L1580" s="116">
        <v>0.28483292929999998</v>
      </c>
      <c r="M1580" s="116">
        <v>0.37643678159999999</v>
      </c>
      <c r="N1580" s="116">
        <v>-6.6551442000000002E-2</v>
      </c>
      <c r="O1580" s="24">
        <v>-1.4065352E-2</v>
      </c>
      <c r="P1580" s="24">
        <v>9.6599435000000004E-3</v>
      </c>
      <c r="Q1580" s="24">
        <v>2.286767E-4</v>
      </c>
      <c r="R1580" s="24">
        <v>1.075644E-4</v>
      </c>
    </row>
    <row r="1581" spans="1:18" ht="22.5" x14ac:dyDescent="0.2">
      <c r="A1581" s="13" t="s">
        <v>1475</v>
      </c>
      <c r="B1581" s="11" t="str">
        <f>VLOOKUP(A1581,[2]Feuil1!$A$4:$B$2591,2,FALSE)</f>
        <v>Symptômes et autres recours aux soins de la CMD 10, très courte durée</v>
      </c>
      <c r="C1581" s="22">
        <v>157</v>
      </c>
      <c r="D1581" s="23">
        <v>39011.366399999999</v>
      </c>
      <c r="E1581" s="22">
        <v>129</v>
      </c>
      <c r="F1581" s="23">
        <v>32438.745599999998</v>
      </c>
      <c r="G1581" s="22">
        <v>148</v>
      </c>
      <c r="H1581" s="23">
        <v>37106.688000000002</v>
      </c>
      <c r="I1581" s="116">
        <v>-0.16847963599999999</v>
      </c>
      <c r="J1581" s="116">
        <v>-0.178343949</v>
      </c>
      <c r="K1581" s="116">
        <v>1.20054046E-2</v>
      </c>
      <c r="L1581" s="116">
        <v>0.143900213</v>
      </c>
      <c r="M1581" s="116">
        <v>0.14728682169999999</v>
      </c>
      <c r="N1581" s="116">
        <v>-2.9518410000000002E-3</v>
      </c>
      <c r="O1581" s="24">
        <v>-6.80004E-4</v>
      </c>
      <c r="P1581" s="24">
        <v>2.8204679999999999E-4</v>
      </c>
      <c r="Q1581" s="24">
        <v>2.3552000000000001E-5</v>
      </c>
      <c r="R1581" s="24">
        <v>5.5345899999999996E-6</v>
      </c>
    </row>
    <row r="1582" spans="1:18" ht="22.5" x14ac:dyDescent="0.2">
      <c r="A1582" s="13" t="s">
        <v>1476</v>
      </c>
      <c r="B1582" s="11" t="str">
        <f>VLOOKUP(A1582,[2]Feuil1!$A$4:$B$2591,2,FALSE)</f>
        <v>Symptômes et autres recours aux soins de la CMD 10</v>
      </c>
      <c r="C1582" s="22">
        <v>149</v>
      </c>
      <c r="D1582" s="23">
        <v>93090.120899999994</v>
      </c>
      <c r="E1582" s="22">
        <v>161</v>
      </c>
      <c r="F1582" s="23">
        <v>104879.8305</v>
      </c>
      <c r="G1582" s="22">
        <v>176</v>
      </c>
      <c r="H1582" s="23">
        <v>113072.5512</v>
      </c>
      <c r="I1582" s="116">
        <v>0.1266483434</v>
      </c>
      <c r="J1582" s="116">
        <v>8.0536912799999999E-2</v>
      </c>
      <c r="K1582" s="116">
        <v>4.2674553800000001E-2</v>
      </c>
      <c r="L1582" s="116">
        <v>7.8115312199999995E-2</v>
      </c>
      <c r="M1582" s="116">
        <v>9.3167701899999997E-2</v>
      </c>
      <c r="N1582" s="116">
        <v>-1.3769516000000001E-2</v>
      </c>
      <c r="O1582" s="24">
        <v>-5.3684499999999999E-4</v>
      </c>
      <c r="P1582" s="24">
        <v>4.950213E-4</v>
      </c>
      <c r="Q1582" s="24">
        <v>2.80077E-5</v>
      </c>
      <c r="R1582" s="24">
        <v>1.6865199999999999E-5</v>
      </c>
    </row>
    <row r="1583" spans="1:18" ht="22.5" x14ac:dyDescent="0.2">
      <c r="A1583" s="13" t="s">
        <v>1477</v>
      </c>
      <c r="B1583" s="11" t="str">
        <f>VLOOKUP(A1583,[2]Feuil1!$A$4:$B$2591,2,FALSE)</f>
        <v>Troubles métaboliques, âge inférieur à 18 ans, niveau 1</v>
      </c>
      <c r="C1583" s="22">
        <v>6</v>
      </c>
      <c r="D1583" s="23">
        <v>3094.62</v>
      </c>
      <c r="E1583" s="22">
        <v>16</v>
      </c>
      <c r="F1583" s="23">
        <v>8288.4238999999998</v>
      </c>
      <c r="G1583" s="22">
        <v>11</v>
      </c>
      <c r="H1583" s="23">
        <v>5673.47</v>
      </c>
      <c r="I1583" s="116">
        <v>1.6783333332999999</v>
      </c>
      <c r="J1583" s="116">
        <v>1.6666666667000001</v>
      </c>
      <c r="K1583" s="116">
        <v>4.3750000000000004E-3</v>
      </c>
      <c r="L1583" s="116">
        <v>-0.31549471099999998</v>
      </c>
      <c r="M1583" s="116">
        <v>-0.3125</v>
      </c>
      <c r="N1583" s="116">
        <v>-4.3559430000000001E-3</v>
      </c>
      <c r="O1583" s="24">
        <v>1.7894849999999999E-4</v>
      </c>
      <c r="P1583" s="24">
        <v>-1.5800100000000001E-4</v>
      </c>
      <c r="Q1583" s="24">
        <v>1.750483E-6</v>
      </c>
      <c r="R1583" s="24">
        <v>8.4621754999999997E-7</v>
      </c>
    </row>
    <row r="1584" spans="1:18" ht="22.5" x14ac:dyDescent="0.2">
      <c r="A1584" s="13" t="s">
        <v>1478</v>
      </c>
      <c r="B1584" s="11" t="str">
        <f>VLOOKUP(A1584,[2]Feuil1!$A$4:$B$2591,2,FALSE)</f>
        <v>Troubles métaboliques, âge inférieur à 18 ans, niveau 2</v>
      </c>
      <c r="C1584" s="22">
        <v>4</v>
      </c>
      <c r="D1584" s="23">
        <v>4009.76</v>
      </c>
      <c r="E1584" s="22">
        <v>4</v>
      </c>
      <c r="F1584" s="23">
        <v>4079.9308000000001</v>
      </c>
      <c r="G1584" s="22">
        <v>5</v>
      </c>
      <c r="H1584" s="23">
        <v>5012.2</v>
      </c>
      <c r="I1584" s="116">
        <v>1.7500000000000002E-2</v>
      </c>
      <c r="J1584" s="116">
        <v>0</v>
      </c>
      <c r="K1584" s="116">
        <v>1.7500000000000002E-2</v>
      </c>
      <c r="L1584" s="116">
        <v>0.22850122849999999</v>
      </c>
      <c r="M1584" s="116">
        <v>0.25</v>
      </c>
      <c r="N1584" s="116">
        <v>-1.7199017E-2</v>
      </c>
      <c r="O1584" s="24">
        <v>-3.5790000000000001E-5</v>
      </c>
      <c r="P1584" s="24">
        <v>5.6329599999999997E-5</v>
      </c>
      <c r="Q1584" s="24">
        <v>7.9567407999999995E-7</v>
      </c>
      <c r="R1584" s="24">
        <v>7.4758686000000003E-7</v>
      </c>
    </row>
    <row r="1585" spans="1:18" ht="22.5" x14ac:dyDescent="0.2">
      <c r="A1585" s="13" t="s">
        <v>1479</v>
      </c>
      <c r="B1585" s="11" t="str">
        <f>VLOOKUP(A1585,[2]Feuil1!$A$4:$B$2591,2,FALSE)</f>
        <v>Troubles métaboliques, âge inférieur à 18 ans, niveau 3</v>
      </c>
      <c r="C1585" s="22" t="s">
        <v>3213</v>
      </c>
      <c r="D1585" s="23" t="s">
        <v>3213</v>
      </c>
      <c r="E1585" s="22" t="s">
        <v>3213</v>
      </c>
      <c r="F1585" s="23" t="s">
        <v>3213</v>
      </c>
      <c r="G1585" s="22">
        <v>1</v>
      </c>
      <c r="H1585" s="23">
        <v>1677.14</v>
      </c>
      <c r="I1585" s="116" t="s">
        <v>3213</v>
      </c>
      <c r="J1585" s="116" t="s">
        <v>3213</v>
      </c>
      <c r="K1585" s="116" t="s">
        <v>3213</v>
      </c>
      <c r="L1585" s="116" t="s">
        <v>3213</v>
      </c>
      <c r="M1585" s="116" t="s">
        <v>3213</v>
      </c>
      <c r="N1585" s="116" t="s">
        <v>3213</v>
      </c>
      <c r="O1585" s="24" t="s">
        <v>3213</v>
      </c>
      <c r="P1585" s="24" t="s">
        <v>3213</v>
      </c>
      <c r="Q1585" s="24">
        <v>1.5913482000000001E-7</v>
      </c>
      <c r="R1585" s="24">
        <v>2.5015118999999998E-7</v>
      </c>
    </row>
    <row r="1586" spans="1:18" ht="22.5" x14ac:dyDescent="0.2">
      <c r="A1586" s="13" t="s">
        <v>1480</v>
      </c>
      <c r="B1586" s="11" t="str">
        <f>VLOOKUP(A1586,[2]Feuil1!$A$4:$B$2591,2,FALSE)</f>
        <v>Troubles métaboliques, âge inférieur à 18 ans, très courte durée</v>
      </c>
      <c r="C1586" s="22">
        <v>30</v>
      </c>
      <c r="D1586" s="23">
        <v>6963.4431999999997</v>
      </c>
      <c r="E1586" s="22">
        <v>43</v>
      </c>
      <c r="F1586" s="23">
        <v>10034.4768</v>
      </c>
      <c r="G1586" s="22">
        <v>27</v>
      </c>
      <c r="H1586" s="23">
        <v>6256.1472000000003</v>
      </c>
      <c r="I1586" s="116">
        <v>0.44102228049999997</v>
      </c>
      <c r="J1586" s="116">
        <v>0.43333333330000001</v>
      </c>
      <c r="K1586" s="116">
        <v>5.3643817000000003E-3</v>
      </c>
      <c r="L1586" s="116">
        <v>-0.37653478899999998</v>
      </c>
      <c r="M1586" s="116">
        <v>-0.37209302300000002</v>
      </c>
      <c r="N1586" s="116">
        <v>-7.0739219999999998E-3</v>
      </c>
      <c r="O1586" s="24">
        <v>5.7263520000000001E-4</v>
      </c>
      <c r="P1586" s="24">
        <v>-2.28295E-4</v>
      </c>
      <c r="Q1586" s="24">
        <v>4.2966399999999999E-6</v>
      </c>
      <c r="R1586" s="24">
        <v>9.3312586000000001E-7</v>
      </c>
    </row>
    <row r="1587" spans="1:18" ht="22.5" x14ac:dyDescent="0.2">
      <c r="A1587" s="13" t="s">
        <v>1481</v>
      </c>
      <c r="B1587" s="11" t="str">
        <f>VLOOKUP(A1587,[2]Feuil1!$A$4:$B$2591,2,FALSE)</f>
        <v>Troubles métaboliques, âge supérieur à 17 ans, niveau 1</v>
      </c>
      <c r="C1587" s="22">
        <v>595</v>
      </c>
      <c r="D1587" s="23">
        <v>402691.71</v>
      </c>
      <c r="E1587" s="22">
        <v>683</v>
      </c>
      <c r="F1587" s="23">
        <v>460369.68099999998</v>
      </c>
      <c r="G1587" s="22">
        <v>720</v>
      </c>
      <c r="H1587" s="23">
        <v>487199.09470000002</v>
      </c>
      <c r="I1587" s="116">
        <v>0.14323108609999999</v>
      </c>
      <c r="J1587" s="116">
        <v>0.1478991597</v>
      </c>
      <c r="K1587" s="116">
        <v>-4.0666230000000001E-3</v>
      </c>
      <c r="L1587" s="116">
        <v>5.8277977000000002E-2</v>
      </c>
      <c r="M1587" s="116">
        <v>5.4172767199999999E-2</v>
      </c>
      <c r="N1587" s="116">
        <v>3.8942476999999998E-3</v>
      </c>
      <c r="O1587" s="24">
        <v>-1.324219E-3</v>
      </c>
      <c r="P1587" s="24">
        <v>1.6210891000000001E-3</v>
      </c>
      <c r="Q1587" s="24">
        <v>1.145771E-4</v>
      </c>
      <c r="R1587" s="24">
        <v>7.2667400000000002E-5</v>
      </c>
    </row>
    <row r="1588" spans="1:18" ht="22.5" x14ac:dyDescent="0.2">
      <c r="A1588" s="13" t="s">
        <v>1482</v>
      </c>
      <c r="B1588" s="11" t="str">
        <f>VLOOKUP(A1588,[2]Feuil1!$A$4:$B$2591,2,FALSE)</f>
        <v>Troubles métaboliques, âge supérieur à 17 ans, niveau 2</v>
      </c>
      <c r="C1588" s="22">
        <v>1221</v>
      </c>
      <c r="D1588" s="23">
        <v>1736399.69</v>
      </c>
      <c r="E1588" s="22">
        <v>1282</v>
      </c>
      <c r="F1588" s="23">
        <v>1837019.2013000001</v>
      </c>
      <c r="G1588" s="22">
        <v>1265</v>
      </c>
      <c r="H1588" s="23">
        <v>1803042.6214000001</v>
      </c>
      <c r="I1588" s="116">
        <v>5.79472064E-2</v>
      </c>
      <c r="J1588" s="116">
        <v>4.9959049999999998E-2</v>
      </c>
      <c r="K1588" s="116">
        <v>7.6080647999999997E-3</v>
      </c>
      <c r="L1588" s="116">
        <v>-1.8495495000000001E-2</v>
      </c>
      <c r="M1588" s="116">
        <v>-1.326053E-2</v>
      </c>
      <c r="N1588" s="116">
        <v>-5.305316E-3</v>
      </c>
      <c r="O1588" s="24">
        <v>6.0842489999999997E-4</v>
      </c>
      <c r="P1588" s="24">
        <v>-2.052936E-3</v>
      </c>
      <c r="Q1588" s="24">
        <v>2.0130549999999999E-4</v>
      </c>
      <c r="R1588" s="24">
        <v>2.6893000000000002E-4</v>
      </c>
    </row>
    <row r="1589" spans="1:18" ht="22.5" x14ac:dyDescent="0.2">
      <c r="A1589" s="13" t="s">
        <v>1483</v>
      </c>
      <c r="B1589" s="11" t="str">
        <f>VLOOKUP(A1589,[2]Feuil1!$A$4:$B$2591,2,FALSE)</f>
        <v>Troubles métaboliques, âge supérieur à 17 ans, niveau 3</v>
      </c>
      <c r="C1589" s="22">
        <v>2053</v>
      </c>
      <c r="D1589" s="23">
        <v>4107357.9659000002</v>
      </c>
      <c r="E1589" s="22">
        <v>2368</v>
      </c>
      <c r="F1589" s="23">
        <v>4747382.2614000002</v>
      </c>
      <c r="G1589" s="22">
        <v>2631</v>
      </c>
      <c r="H1589" s="23">
        <v>5274420.7309999997</v>
      </c>
      <c r="I1589" s="116">
        <v>0.15582384120000001</v>
      </c>
      <c r="J1589" s="116">
        <v>0.15343399899999999</v>
      </c>
      <c r="K1589" s="116">
        <v>2.0719367000000002E-3</v>
      </c>
      <c r="L1589" s="116">
        <v>0.1110166489</v>
      </c>
      <c r="M1589" s="116">
        <v>0.1110641892</v>
      </c>
      <c r="N1589" s="116">
        <v>-4.2787999999999998E-5</v>
      </c>
      <c r="O1589" s="24">
        <v>-9.4126910000000008E-3</v>
      </c>
      <c r="P1589" s="24">
        <v>3.1844762399999997E-2</v>
      </c>
      <c r="Q1589" s="24">
        <v>4.1868370000000001E-4</v>
      </c>
      <c r="R1589" s="24">
        <v>7.8669799999999995E-4</v>
      </c>
    </row>
    <row r="1590" spans="1:18" ht="22.5" x14ac:dyDescent="0.2">
      <c r="A1590" s="13" t="s">
        <v>1484</v>
      </c>
      <c r="B1590" s="11" t="str">
        <f>VLOOKUP(A1590,[2]Feuil1!$A$4:$B$2591,2,FALSE)</f>
        <v>Troubles métaboliques, âge supérieur à 17 ans, niveau 4</v>
      </c>
      <c r="C1590" s="22">
        <v>232</v>
      </c>
      <c r="D1590" s="23">
        <v>648271.35840000003</v>
      </c>
      <c r="E1590" s="22">
        <v>248</v>
      </c>
      <c r="F1590" s="23">
        <v>740029.94709999999</v>
      </c>
      <c r="G1590" s="22">
        <v>284</v>
      </c>
      <c r="H1590" s="23">
        <v>831309.52119999996</v>
      </c>
      <c r="I1590" s="116">
        <v>0.14154348720000001</v>
      </c>
      <c r="J1590" s="116">
        <v>6.8965517200000007E-2</v>
      </c>
      <c r="K1590" s="116">
        <v>6.7895520299999998E-2</v>
      </c>
      <c r="L1590" s="116">
        <v>0.12334578409999999</v>
      </c>
      <c r="M1590" s="116">
        <v>0.1451612903</v>
      </c>
      <c r="N1590" s="116">
        <v>-1.905016E-2</v>
      </c>
      <c r="O1590" s="24">
        <v>-1.288429E-3</v>
      </c>
      <c r="P1590" s="24">
        <v>5.5153019999999997E-3</v>
      </c>
      <c r="Q1590" s="24">
        <v>4.5194300000000002E-5</v>
      </c>
      <c r="R1590" s="24">
        <v>1.2399270000000001E-4</v>
      </c>
    </row>
    <row r="1591" spans="1:18" ht="22.5" x14ac:dyDescent="0.2">
      <c r="A1591" s="13" t="s">
        <v>1485</v>
      </c>
      <c r="B1591" s="11" t="str">
        <f>VLOOKUP(A1591,[2]Feuil1!$A$4:$B$2591,2,FALSE)</f>
        <v>Troubles métaboliques, âge supérieur à 17 ans, très courte durée</v>
      </c>
      <c r="C1591" s="22">
        <v>1377</v>
      </c>
      <c r="D1591" s="23">
        <v>443259.11349999998</v>
      </c>
      <c r="E1591" s="22">
        <v>1481</v>
      </c>
      <c r="F1591" s="23">
        <v>476869.1165</v>
      </c>
      <c r="G1591" s="22">
        <v>1703</v>
      </c>
      <c r="H1591" s="23">
        <v>546517.3175</v>
      </c>
      <c r="I1591" s="116">
        <v>7.5824730899999998E-2</v>
      </c>
      <c r="J1591" s="116">
        <v>7.5526506899999998E-2</v>
      </c>
      <c r="K1591" s="116">
        <v>2.7728190000000003E-4</v>
      </c>
      <c r="L1591" s="116">
        <v>0.1460530753</v>
      </c>
      <c r="M1591" s="116">
        <v>0.1498987171</v>
      </c>
      <c r="N1591" s="116">
        <v>-3.3443309999999999E-3</v>
      </c>
      <c r="O1591" s="24">
        <v>-7.9453130000000007E-3</v>
      </c>
      <c r="P1591" s="24">
        <v>4.2082893999999997E-3</v>
      </c>
      <c r="Q1591" s="24">
        <v>2.710066E-4</v>
      </c>
      <c r="R1591" s="24">
        <v>8.1514900000000001E-5</v>
      </c>
    </row>
    <row r="1592" spans="1:18" ht="22.5" x14ac:dyDescent="0.2">
      <c r="A1592" s="13" t="s">
        <v>1486</v>
      </c>
      <c r="B1592" s="11" t="str">
        <f>VLOOKUP(A1592,[2]Feuil1!$A$4:$B$2591,2,FALSE)</f>
        <v>Troubles nutritionnels divers, âge inférieur à 18 ans, niveau 1</v>
      </c>
      <c r="C1592" s="22">
        <v>22</v>
      </c>
      <c r="D1592" s="23">
        <v>16421.871200000001</v>
      </c>
      <c r="E1592" s="22">
        <v>16</v>
      </c>
      <c r="F1592" s="23">
        <v>11023.377200000001</v>
      </c>
      <c r="G1592" s="22">
        <v>15</v>
      </c>
      <c r="H1592" s="23">
        <v>11057.6672</v>
      </c>
      <c r="I1592" s="116">
        <v>-0.32873805499999997</v>
      </c>
      <c r="J1592" s="116">
        <v>-0.27272727299999999</v>
      </c>
      <c r="K1592" s="116">
        <v>-7.7014825999999995E-2</v>
      </c>
      <c r="L1592" s="116">
        <v>3.1106619000000001E-3</v>
      </c>
      <c r="M1592" s="116">
        <v>-6.25E-2</v>
      </c>
      <c r="N1592" s="116">
        <v>6.9984706100000002E-2</v>
      </c>
      <c r="O1592" s="24">
        <v>3.5789700000000001E-5</v>
      </c>
      <c r="P1592" s="24">
        <v>2.0718732000000002E-6</v>
      </c>
      <c r="Q1592" s="24">
        <v>2.3870221999999998E-6</v>
      </c>
      <c r="R1592" s="24">
        <v>1.6492891000000001E-6</v>
      </c>
    </row>
    <row r="1593" spans="1:18" ht="22.5" x14ac:dyDescent="0.2">
      <c r="A1593" s="13" t="s">
        <v>1487</v>
      </c>
      <c r="B1593" s="11" t="str">
        <f>VLOOKUP(A1593,[2]Feuil1!$A$4:$B$2591,2,FALSE)</f>
        <v>Troubles nutritionnels divers, âge inférieur à 18 ans, niveau 2</v>
      </c>
      <c r="C1593" s="22">
        <v>6</v>
      </c>
      <c r="D1593" s="23">
        <v>10362.5219</v>
      </c>
      <c r="E1593" s="22">
        <v>3</v>
      </c>
      <c r="F1593" s="23">
        <v>5684.8761000000004</v>
      </c>
      <c r="G1593" s="22">
        <v>5</v>
      </c>
      <c r="H1593" s="23">
        <v>8535.85</v>
      </c>
      <c r="I1593" s="116">
        <v>-0.45140032899999999</v>
      </c>
      <c r="J1593" s="116">
        <v>-0.5</v>
      </c>
      <c r="K1593" s="116">
        <v>9.7199340999999995E-2</v>
      </c>
      <c r="L1593" s="116">
        <v>0.50150150149999995</v>
      </c>
      <c r="M1593" s="116">
        <v>0.66666666669999997</v>
      </c>
      <c r="N1593" s="116">
        <v>-9.9099098999999996E-2</v>
      </c>
      <c r="O1593" s="24">
        <v>-7.1579E-5</v>
      </c>
      <c r="P1593" s="24">
        <v>1.722618E-4</v>
      </c>
      <c r="Q1593" s="24">
        <v>7.9567407999999995E-7</v>
      </c>
      <c r="R1593" s="24">
        <v>1.2731514E-6</v>
      </c>
    </row>
    <row r="1594" spans="1:18" ht="22.5" x14ac:dyDescent="0.2">
      <c r="A1594" s="13" t="s">
        <v>1488</v>
      </c>
      <c r="B1594" s="11" t="str">
        <f>VLOOKUP(A1594,[2]Feuil1!$A$4:$B$2591,2,FALSE)</f>
        <v>Troubles nutritionnels divers, âge inférieur à 18 ans, niveau 3</v>
      </c>
      <c r="C1594" s="22" t="s">
        <v>3213</v>
      </c>
      <c r="D1594" s="23" t="s">
        <v>3213</v>
      </c>
      <c r="E1594" s="22">
        <v>1</v>
      </c>
      <c r="F1594" s="23">
        <v>2394.7399999999998</v>
      </c>
      <c r="G1594" s="22">
        <v>1</v>
      </c>
      <c r="H1594" s="23">
        <v>2394.7399999999998</v>
      </c>
      <c r="I1594" s="116" t="s">
        <v>3213</v>
      </c>
      <c r="J1594" s="116" t="s">
        <v>3213</v>
      </c>
      <c r="K1594" s="116" t="s">
        <v>3213</v>
      </c>
      <c r="L1594" s="116">
        <v>0</v>
      </c>
      <c r="M1594" s="116">
        <v>0</v>
      </c>
      <c r="N1594" s="116">
        <v>0</v>
      </c>
      <c r="O1594" s="24">
        <v>0</v>
      </c>
      <c r="P1594" s="24">
        <v>0</v>
      </c>
      <c r="Q1594" s="24">
        <v>1.5913482000000001E-7</v>
      </c>
      <c r="R1594" s="24">
        <v>3.571837E-7</v>
      </c>
    </row>
    <row r="1595" spans="1:18" ht="22.5" x14ac:dyDescent="0.2">
      <c r="A1595" s="13" t="s">
        <v>1489</v>
      </c>
      <c r="B1595" s="11" t="str">
        <f>VLOOKUP(A1595,[2]Feuil1!$A$4:$B$2591,2,FALSE)</f>
        <v>Troubles nutritionnels divers, âge inférieur à 18 ans, niveau 4</v>
      </c>
      <c r="C1595" s="22" t="s">
        <v>3213</v>
      </c>
      <c r="D1595" s="23" t="s">
        <v>3213</v>
      </c>
      <c r="E1595" s="22">
        <v>1</v>
      </c>
      <c r="F1595" s="23">
        <v>3690.52</v>
      </c>
      <c r="G1595" s="22" t="s">
        <v>3213</v>
      </c>
      <c r="H1595" s="23" t="s">
        <v>3213</v>
      </c>
      <c r="I1595" s="116" t="s">
        <v>3213</v>
      </c>
      <c r="J1595" s="116" t="s">
        <v>3213</v>
      </c>
      <c r="K1595" s="116" t="s">
        <v>3213</v>
      </c>
      <c r="L1595" s="116" t="s">
        <v>3213</v>
      </c>
      <c r="M1595" s="116" t="s">
        <v>3213</v>
      </c>
      <c r="N1595" s="116" t="s">
        <v>3213</v>
      </c>
      <c r="O1595" s="24" t="s">
        <v>3213</v>
      </c>
      <c r="P1595" s="24" t="s">
        <v>3213</v>
      </c>
      <c r="Q1595" s="24" t="s">
        <v>3213</v>
      </c>
      <c r="R1595" s="24" t="s">
        <v>3214</v>
      </c>
    </row>
    <row r="1596" spans="1:18" ht="22.5" x14ac:dyDescent="0.2">
      <c r="A1596" s="13" t="s">
        <v>1490</v>
      </c>
      <c r="B1596" s="11" t="str">
        <f>VLOOKUP(A1596,[2]Feuil1!$A$4:$B$2591,2,FALSE)</f>
        <v>Troubles nutritionnels divers, âge inférieur à 18 ans, très courte durée</v>
      </c>
      <c r="C1596" s="22">
        <v>33</v>
      </c>
      <c r="D1596" s="23">
        <v>9693.9851999999992</v>
      </c>
      <c r="E1596" s="22">
        <v>20</v>
      </c>
      <c r="F1596" s="23">
        <v>5780.8944000000001</v>
      </c>
      <c r="G1596" s="22">
        <v>29</v>
      </c>
      <c r="H1596" s="23">
        <v>8262.8475999999991</v>
      </c>
      <c r="I1596" s="116">
        <v>-0.403661726</v>
      </c>
      <c r="J1596" s="116">
        <v>-0.393939394</v>
      </c>
      <c r="K1596" s="116">
        <v>-1.6041848000000001E-2</v>
      </c>
      <c r="L1596" s="116">
        <v>0.42933723200000001</v>
      </c>
      <c r="M1596" s="116">
        <v>0.45</v>
      </c>
      <c r="N1596" s="116">
        <v>-1.4250185E-2</v>
      </c>
      <c r="O1596" s="24">
        <v>-3.2210700000000002E-4</v>
      </c>
      <c r="P1596" s="24">
        <v>1.4996479999999999E-4</v>
      </c>
      <c r="Q1596" s="24">
        <v>4.6149096999999997E-6</v>
      </c>
      <c r="R1596" s="24">
        <v>1.2324321E-6</v>
      </c>
    </row>
    <row r="1597" spans="1:18" ht="22.5" x14ac:dyDescent="0.2">
      <c r="A1597" s="13" t="s">
        <v>1491</v>
      </c>
      <c r="B1597" s="11" t="str">
        <f>VLOOKUP(A1597,[2]Feuil1!$A$4:$B$2591,2,FALSE)</f>
        <v>Troubles nutritionnels divers, âge supérieur à 17 ans, niveau 1</v>
      </c>
      <c r="C1597" s="22">
        <v>1829</v>
      </c>
      <c r="D1597" s="23">
        <v>2194272.2198000001</v>
      </c>
      <c r="E1597" s="22">
        <v>1688</v>
      </c>
      <c r="F1597" s="23">
        <v>2030884.3367999999</v>
      </c>
      <c r="G1597" s="22">
        <v>1697</v>
      </c>
      <c r="H1597" s="23">
        <v>2039850.3640000001</v>
      </c>
      <c r="I1597" s="116">
        <v>-7.4461081999999998E-2</v>
      </c>
      <c r="J1597" s="116">
        <v>-7.7091306999999998E-2</v>
      </c>
      <c r="K1597" s="116">
        <v>2.8499299000000001E-3</v>
      </c>
      <c r="L1597" s="116">
        <v>4.4148388999999998E-3</v>
      </c>
      <c r="M1597" s="116">
        <v>5.3317536E-3</v>
      </c>
      <c r="N1597" s="116">
        <v>-9.12052E-4</v>
      </c>
      <c r="O1597" s="24">
        <v>-3.2210700000000002E-4</v>
      </c>
      <c r="P1597" s="24">
        <v>5.4174599999999996E-4</v>
      </c>
      <c r="Q1597" s="24">
        <v>2.700518E-4</v>
      </c>
      <c r="R1597" s="24">
        <v>3.0425070000000002E-4</v>
      </c>
    </row>
    <row r="1598" spans="1:18" ht="22.5" x14ac:dyDescent="0.2">
      <c r="A1598" s="13" t="s">
        <v>1492</v>
      </c>
      <c r="B1598" s="11" t="str">
        <f>VLOOKUP(A1598,[2]Feuil1!$A$4:$B$2591,2,FALSE)</f>
        <v>Troubles nutritionnels divers, âge supérieur à 17 ans, niveau 2</v>
      </c>
      <c r="C1598" s="22">
        <v>2082</v>
      </c>
      <c r="D1598" s="23">
        <v>3587983.6897999998</v>
      </c>
      <c r="E1598" s="22">
        <v>2047</v>
      </c>
      <c r="F1598" s="23">
        <v>3442962.2477000002</v>
      </c>
      <c r="G1598" s="22">
        <v>2192</v>
      </c>
      <c r="H1598" s="23">
        <v>3661756.6677999999</v>
      </c>
      <c r="I1598" s="116">
        <v>-4.0418646000000003E-2</v>
      </c>
      <c r="J1598" s="116">
        <v>-1.6810759000000002E-2</v>
      </c>
      <c r="K1598" s="116">
        <v>-2.4011538999999998E-2</v>
      </c>
      <c r="L1598" s="116">
        <v>6.3548306499999999E-2</v>
      </c>
      <c r="M1598" s="116">
        <v>7.0835368800000006E-2</v>
      </c>
      <c r="N1598" s="116">
        <v>-6.8050259999999996E-3</v>
      </c>
      <c r="O1598" s="24">
        <v>-5.189506E-3</v>
      </c>
      <c r="P1598" s="24">
        <v>1.3220014699999999E-2</v>
      </c>
      <c r="Q1598" s="24">
        <v>3.4882350000000001E-4</v>
      </c>
      <c r="R1598" s="24">
        <v>5.461636E-4</v>
      </c>
    </row>
    <row r="1599" spans="1:18" ht="22.5" x14ac:dyDescent="0.2">
      <c r="A1599" s="13" t="s">
        <v>1493</v>
      </c>
      <c r="B1599" s="11" t="str">
        <f>VLOOKUP(A1599,[2]Feuil1!$A$4:$B$2591,2,FALSE)</f>
        <v>Troubles nutritionnels divers, âge supérieur à 17 ans, niveau 3</v>
      </c>
      <c r="C1599" s="22">
        <v>646</v>
      </c>
      <c r="D1599" s="23">
        <v>1519249.5852000001</v>
      </c>
      <c r="E1599" s="22">
        <v>685</v>
      </c>
      <c r="F1599" s="23">
        <v>1584188.7419</v>
      </c>
      <c r="G1599" s="22">
        <v>660</v>
      </c>
      <c r="H1599" s="23">
        <v>1547786.1162</v>
      </c>
      <c r="I1599" s="116">
        <v>4.2744232E-2</v>
      </c>
      <c r="J1599" s="116">
        <v>6.0371517E-2</v>
      </c>
      <c r="K1599" s="116">
        <v>-1.6623688000000001E-2</v>
      </c>
      <c r="L1599" s="116">
        <v>-2.2978717999999999E-2</v>
      </c>
      <c r="M1599" s="116">
        <v>-3.6496349999999997E-2</v>
      </c>
      <c r="N1599" s="116">
        <v>1.40296643E-2</v>
      </c>
      <c r="O1599" s="24">
        <v>8.9474249999999997E-4</v>
      </c>
      <c r="P1599" s="24">
        <v>-2.1995220000000002E-3</v>
      </c>
      <c r="Q1599" s="24">
        <v>1.05029E-4</v>
      </c>
      <c r="R1599" s="24">
        <v>2.3085759999999999E-4</v>
      </c>
    </row>
    <row r="1600" spans="1:18" ht="22.5" x14ac:dyDescent="0.2">
      <c r="A1600" s="13" t="s">
        <v>1494</v>
      </c>
      <c r="B1600" s="11" t="str">
        <f>VLOOKUP(A1600,[2]Feuil1!$A$4:$B$2591,2,FALSE)</f>
        <v>Troubles nutritionnels divers, âge supérieur à 17 ans, niveau 4</v>
      </c>
      <c r="C1600" s="22">
        <v>361</v>
      </c>
      <c r="D1600" s="23">
        <v>1348883.415</v>
      </c>
      <c r="E1600" s="22">
        <v>345</v>
      </c>
      <c r="F1600" s="23">
        <v>1309452.3023999999</v>
      </c>
      <c r="G1600" s="22">
        <v>416</v>
      </c>
      <c r="H1600" s="23">
        <v>1570846.6572</v>
      </c>
      <c r="I1600" s="116">
        <v>-2.923241E-2</v>
      </c>
      <c r="J1600" s="116">
        <v>-4.4321329999999999E-2</v>
      </c>
      <c r="K1600" s="116">
        <v>1.5788696000000001E-2</v>
      </c>
      <c r="L1600" s="116">
        <v>0.19962113500000001</v>
      </c>
      <c r="M1600" s="116">
        <v>0.20579710139999999</v>
      </c>
      <c r="N1600" s="116">
        <v>-5.1218949999999996E-3</v>
      </c>
      <c r="O1600" s="24">
        <v>-2.541069E-3</v>
      </c>
      <c r="P1600" s="24">
        <v>1.57939915E-2</v>
      </c>
      <c r="Q1600" s="24">
        <v>6.6200100000000003E-5</v>
      </c>
      <c r="R1600" s="24">
        <v>2.342972E-4</v>
      </c>
    </row>
    <row r="1601" spans="1:18" ht="22.5" x14ac:dyDescent="0.2">
      <c r="A1601" s="13" t="s">
        <v>1495</v>
      </c>
      <c r="B1601" s="11" t="str">
        <f>VLOOKUP(A1601,[2]Feuil1!$A$4:$B$2591,2,FALSE)</f>
        <v>Troubles nutritionnels divers, âge supérieur à 17 ans, très courte durée</v>
      </c>
      <c r="C1601" s="22">
        <v>1684</v>
      </c>
      <c r="D1601" s="23">
        <v>527588.83920000005</v>
      </c>
      <c r="E1601" s="22">
        <v>2661</v>
      </c>
      <c r="F1601" s="23">
        <v>828607.80859999999</v>
      </c>
      <c r="G1601" s="22">
        <v>1906</v>
      </c>
      <c r="H1601" s="23">
        <v>595410.85259999998</v>
      </c>
      <c r="I1601" s="116">
        <v>0.57055598419999998</v>
      </c>
      <c r="J1601" s="116">
        <v>0.58016627080000005</v>
      </c>
      <c r="K1601" s="116">
        <v>-6.0818199999999999E-3</v>
      </c>
      <c r="L1601" s="116">
        <v>-0.28143224500000003</v>
      </c>
      <c r="M1601" s="116">
        <v>-0.28372792200000002</v>
      </c>
      <c r="N1601" s="116">
        <v>3.2050342999999999E-3</v>
      </c>
      <c r="O1601" s="24">
        <v>2.7021223300000001E-2</v>
      </c>
      <c r="P1601" s="24">
        <v>-1.4090246000000001E-2</v>
      </c>
      <c r="Q1601" s="24">
        <v>3.0331100000000001E-4</v>
      </c>
      <c r="R1601" s="24">
        <v>8.8807600000000007E-5</v>
      </c>
    </row>
    <row r="1602" spans="1:18" ht="33.75" x14ac:dyDescent="0.2">
      <c r="A1602" s="13" t="s">
        <v>2215</v>
      </c>
      <c r="B1602" s="11" t="str">
        <f>VLOOKUP(A1602,[2]Feuil1!$A$4:$B$2591,2,FALSE)</f>
        <v>Autres affections de la CMD 10 concernant majoritairement la petite enfance, niveau 1</v>
      </c>
      <c r="C1602" s="22">
        <v>26</v>
      </c>
      <c r="D1602" s="23">
        <v>34467.9</v>
      </c>
      <c r="E1602" s="22">
        <v>20</v>
      </c>
      <c r="F1602" s="23">
        <v>24552.484400000001</v>
      </c>
      <c r="G1602" s="22">
        <v>23</v>
      </c>
      <c r="H1602" s="23">
        <v>26215.0075</v>
      </c>
      <c r="I1602" s="116">
        <v>-0.28767101</v>
      </c>
      <c r="J1602" s="116">
        <v>-0.23076923099999999</v>
      </c>
      <c r="K1602" s="116">
        <v>-7.3972312999999998E-2</v>
      </c>
      <c r="L1602" s="116">
        <v>6.7713029499999994E-2</v>
      </c>
      <c r="M1602" s="116">
        <v>0.15</v>
      </c>
      <c r="N1602" s="116">
        <v>-7.1553886999999997E-2</v>
      </c>
      <c r="O1602" s="24">
        <v>-1.0736899999999999E-4</v>
      </c>
      <c r="P1602" s="24">
        <v>1.004531E-4</v>
      </c>
      <c r="Q1602" s="24">
        <v>3.6601007999999998E-6</v>
      </c>
      <c r="R1602" s="24">
        <v>3.9100584999999999E-6</v>
      </c>
    </row>
    <row r="1603" spans="1:18" ht="33.75" x14ac:dyDescent="0.2">
      <c r="A1603" s="13" t="s">
        <v>2216</v>
      </c>
      <c r="B1603" s="11" t="str">
        <f>VLOOKUP(A1603,[2]Feuil1!$A$4:$B$2591,2,FALSE)</f>
        <v>Autres affections de la CMD 10 concernant majoritairement la petite enfance, niveau 2</v>
      </c>
      <c r="C1603" s="22">
        <v>14</v>
      </c>
      <c r="D1603" s="23">
        <v>31378.877100000002</v>
      </c>
      <c r="E1603" s="22">
        <v>17</v>
      </c>
      <c r="F1603" s="23">
        <v>36661.9467</v>
      </c>
      <c r="G1603" s="22">
        <v>7</v>
      </c>
      <c r="H1603" s="23">
        <v>15061.008900000001</v>
      </c>
      <c r="I1603" s="116">
        <v>0.16836388320000001</v>
      </c>
      <c r="J1603" s="116">
        <v>0.21428571430000001</v>
      </c>
      <c r="K1603" s="116">
        <v>-3.7817979000000002E-2</v>
      </c>
      <c r="L1603" s="116">
        <v>-0.58919233000000004</v>
      </c>
      <c r="M1603" s="116">
        <v>-0.58823529399999996</v>
      </c>
      <c r="N1603" s="116">
        <v>-2.32423E-3</v>
      </c>
      <c r="O1603" s="24">
        <v>3.5789699999999998E-4</v>
      </c>
      <c r="P1603" s="24">
        <v>-1.3051740000000001E-3</v>
      </c>
      <c r="Q1603" s="24">
        <v>1.1139437E-6</v>
      </c>
      <c r="R1603" s="24">
        <v>2.2464011999999999E-6</v>
      </c>
    </row>
    <row r="1604" spans="1:18" ht="33.75" x14ac:dyDescent="0.2">
      <c r="A1604" s="13" t="s">
        <v>2217</v>
      </c>
      <c r="B1604" s="11" t="str">
        <f>VLOOKUP(A1604,[2]Feuil1!$A$4:$B$2591,2,FALSE)</f>
        <v>Autres affections de la CMD 10 concernant majoritairement la petite enfance, niveau 3</v>
      </c>
      <c r="C1604" s="22">
        <v>37</v>
      </c>
      <c r="D1604" s="23">
        <v>95939.167499999996</v>
      </c>
      <c r="E1604" s="22">
        <v>33</v>
      </c>
      <c r="F1604" s="23">
        <v>78569.865000000005</v>
      </c>
      <c r="G1604" s="22">
        <v>14</v>
      </c>
      <c r="H1604" s="23">
        <v>34901.806499999999</v>
      </c>
      <c r="I1604" s="116">
        <v>-0.18104495700000001</v>
      </c>
      <c r="J1604" s="116">
        <v>-0.10810810799999999</v>
      </c>
      <c r="K1604" s="116">
        <v>-8.1777680000000005E-2</v>
      </c>
      <c r="L1604" s="116">
        <v>-0.55578634999999998</v>
      </c>
      <c r="M1604" s="116">
        <v>-0.57575757599999999</v>
      </c>
      <c r="N1604" s="116">
        <v>4.70750318E-2</v>
      </c>
      <c r="O1604" s="24">
        <v>6.800043E-4</v>
      </c>
      <c r="P1604" s="24">
        <v>-2.6385150000000001E-3</v>
      </c>
      <c r="Q1604" s="24">
        <v>2.2278873999999999E-6</v>
      </c>
      <c r="R1604" s="24">
        <v>5.2057244000000004E-6</v>
      </c>
    </row>
    <row r="1605" spans="1:18" ht="33.75" x14ac:dyDescent="0.2">
      <c r="A1605" s="13" t="s">
        <v>2218</v>
      </c>
      <c r="B1605" s="11" t="str">
        <f>VLOOKUP(A1605,[2]Feuil1!$A$4:$B$2591,2,FALSE)</f>
        <v>Autres affections de la CMD 10 concernant majoritairement la petite enfance, niveau 4</v>
      </c>
      <c r="C1605" s="22">
        <v>3</v>
      </c>
      <c r="D1605" s="23">
        <v>7620.9251999999997</v>
      </c>
      <c r="E1605" s="22">
        <v>4</v>
      </c>
      <c r="F1605" s="23">
        <v>9828.8567999999996</v>
      </c>
      <c r="G1605" s="22">
        <v>4</v>
      </c>
      <c r="H1605" s="23">
        <v>9662.6684000000005</v>
      </c>
      <c r="I1605" s="116">
        <v>0.28971962620000002</v>
      </c>
      <c r="J1605" s="116">
        <v>0.33333333329999998</v>
      </c>
      <c r="K1605" s="116">
        <v>-3.2710280000000001E-2</v>
      </c>
      <c r="L1605" s="116">
        <v>-1.6908212999999998E-2</v>
      </c>
      <c r="M1605" s="116">
        <v>0</v>
      </c>
      <c r="N1605" s="116">
        <v>-1.6908212999999998E-2</v>
      </c>
      <c r="O1605" s="24">
        <v>0</v>
      </c>
      <c r="P1605" s="24">
        <v>-1.0040999999999999E-5</v>
      </c>
      <c r="Q1605" s="24">
        <v>6.3653925999999997E-7</v>
      </c>
      <c r="R1605" s="24">
        <v>1.4412202000000001E-6</v>
      </c>
    </row>
    <row r="1606" spans="1:18" ht="22.5" x14ac:dyDescent="0.2">
      <c r="A1606" s="13" t="s">
        <v>2219</v>
      </c>
      <c r="B1606" s="11" t="str">
        <f>VLOOKUP(A1606,[2]Feuil1!$A$4:$B$2591,2,FALSE)</f>
        <v>Problèmes alimentaires du nouveau-né et du nourrisson, niveau 1</v>
      </c>
      <c r="C1606" s="22">
        <v>23</v>
      </c>
      <c r="D1606" s="23">
        <v>16022.03</v>
      </c>
      <c r="E1606" s="22">
        <v>66</v>
      </c>
      <c r="F1606" s="23">
        <v>46658.9378</v>
      </c>
      <c r="G1606" s="22">
        <v>81</v>
      </c>
      <c r="H1606" s="23">
        <v>57010.562400000003</v>
      </c>
      <c r="I1606" s="116">
        <v>1.9121739129999999</v>
      </c>
      <c r="J1606" s="116">
        <v>1.8695652173999999</v>
      </c>
      <c r="K1606" s="116">
        <v>1.4848484800000001E-2</v>
      </c>
      <c r="L1606" s="116">
        <v>0.22185727080000001</v>
      </c>
      <c r="M1606" s="116">
        <v>0.2272727273</v>
      </c>
      <c r="N1606" s="116">
        <v>-4.4125939999999997E-3</v>
      </c>
      <c r="O1606" s="24">
        <v>-5.3684499999999999E-4</v>
      </c>
      <c r="P1606" s="24">
        <v>6.254667E-4</v>
      </c>
      <c r="Q1606" s="24">
        <v>1.28899E-5</v>
      </c>
      <c r="R1606" s="24">
        <v>8.5033212999999993E-6</v>
      </c>
    </row>
    <row r="1607" spans="1:18" ht="22.5" x14ac:dyDescent="0.2">
      <c r="A1607" s="13" t="s">
        <v>2220</v>
      </c>
      <c r="B1607" s="11" t="str">
        <f>VLOOKUP(A1607,[2]Feuil1!$A$4:$B$2591,2,FALSE)</f>
        <v>Problèmes alimentaires du nouveau-né et du nourrisson, niveau 2</v>
      </c>
      <c r="C1607" s="22">
        <v>6</v>
      </c>
      <c r="D1607" s="23">
        <v>5020.8599999999997</v>
      </c>
      <c r="E1607" s="22">
        <v>9</v>
      </c>
      <c r="F1607" s="23">
        <v>7589.8666999999996</v>
      </c>
      <c r="G1607" s="22">
        <v>7</v>
      </c>
      <c r="H1607" s="23">
        <v>5916.2466999999997</v>
      </c>
      <c r="I1607" s="116">
        <v>0.51166666670000005</v>
      </c>
      <c r="J1607" s="116">
        <v>0.5</v>
      </c>
      <c r="K1607" s="116">
        <v>7.7777777999999999E-3</v>
      </c>
      <c r="L1607" s="116">
        <v>-0.220507166</v>
      </c>
      <c r="M1607" s="116">
        <v>-0.222222222</v>
      </c>
      <c r="N1607" s="116">
        <v>2.2050717000000001E-3</v>
      </c>
      <c r="O1607" s="24">
        <v>7.1579400000000001E-5</v>
      </c>
      <c r="P1607" s="24">
        <v>-1.01124E-4</v>
      </c>
      <c r="Q1607" s="24">
        <v>1.1139437E-6</v>
      </c>
      <c r="R1607" s="24">
        <v>8.8242852999999996E-7</v>
      </c>
    </row>
    <row r="1608" spans="1:18" ht="22.5" x14ac:dyDescent="0.2">
      <c r="A1608" s="13" t="s">
        <v>2221</v>
      </c>
      <c r="B1608" s="11" t="str">
        <f>VLOOKUP(A1608,[2]Feuil1!$A$4:$B$2591,2,FALSE)</f>
        <v>Problèmes alimentaires du nouveau-né et du nourrisson, niveau 3</v>
      </c>
      <c r="C1608" s="22">
        <v>2</v>
      </c>
      <c r="D1608" s="23">
        <v>2564.02</v>
      </c>
      <c r="E1608" s="22">
        <v>6</v>
      </c>
      <c r="F1608" s="23">
        <v>7781.8006999999998</v>
      </c>
      <c r="G1608" s="22">
        <v>5</v>
      </c>
      <c r="H1608" s="23">
        <v>6499.7906999999996</v>
      </c>
      <c r="I1608" s="116">
        <v>2.0350000000000001</v>
      </c>
      <c r="J1608" s="116">
        <v>2</v>
      </c>
      <c r="K1608" s="116">
        <v>1.16666667E-2</v>
      </c>
      <c r="L1608" s="116">
        <v>-0.16474464599999999</v>
      </c>
      <c r="M1608" s="116">
        <v>-0.16666666699999999</v>
      </c>
      <c r="N1608" s="116">
        <v>2.306425E-3</v>
      </c>
      <c r="O1608" s="24">
        <v>3.5789700000000001E-5</v>
      </c>
      <c r="P1608" s="24">
        <v>-7.7461999999999998E-5</v>
      </c>
      <c r="Q1608" s="24">
        <v>7.9567407999999995E-7</v>
      </c>
      <c r="R1608" s="24">
        <v>9.6946611999999991E-7</v>
      </c>
    </row>
    <row r="1609" spans="1:18" ht="22.5" x14ac:dyDescent="0.2">
      <c r="A1609" s="13" t="s">
        <v>2222</v>
      </c>
      <c r="B1609" s="11" t="str">
        <f>VLOOKUP(A1609,[2]Feuil1!$A$4:$B$2591,2,FALSE)</f>
        <v>Problèmes alimentaires du nouveau-né et du nourrisson, niveau 4</v>
      </c>
      <c r="C1609" s="22">
        <v>1</v>
      </c>
      <c r="D1609" s="23">
        <v>1632.03</v>
      </c>
      <c r="E1609" s="22">
        <v>1</v>
      </c>
      <c r="F1609" s="23">
        <v>1632.03</v>
      </c>
      <c r="G1609" s="22" t="s">
        <v>3213</v>
      </c>
      <c r="H1609" s="23" t="s">
        <v>3213</v>
      </c>
      <c r="I1609" s="116">
        <v>0</v>
      </c>
      <c r="J1609" s="116">
        <v>0</v>
      </c>
      <c r="K1609" s="116">
        <v>0</v>
      </c>
      <c r="L1609" s="116" t="s">
        <v>3213</v>
      </c>
      <c r="M1609" s="116" t="s">
        <v>3213</v>
      </c>
      <c r="N1609" s="116" t="s">
        <v>3213</v>
      </c>
      <c r="O1609" s="24" t="s">
        <v>3213</v>
      </c>
      <c r="P1609" s="24" t="s">
        <v>3213</v>
      </c>
      <c r="Q1609" s="24" t="s">
        <v>3213</v>
      </c>
      <c r="R1609" s="24" t="s">
        <v>3214</v>
      </c>
    </row>
    <row r="1610" spans="1:18" ht="33.75" x14ac:dyDescent="0.2">
      <c r="A1610" s="13" t="s">
        <v>1496</v>
      </c>
      <c r="B1610" s="11" t="str">
        <f>VLOOKUP(A1610,[2]Feuil1!$A$4:$B$2591,2,FALSE)</f>
        <v>Interventions sur les reins et les uretères et chirurgie majeure de la vessie pour une affection tumorale, niveau 1</v>
      </c>
      <c r="C1610" s="22">
        <v>3506</v>
      </c>
      <c r="D1610" s="23">
        <v>14206343.312000001</v>
      </c>
      <c r="E1610" s="22">
        <v>3469</v>
      </c>
      <c r="F1610" s="23">
        <v>14065056.691</v>
      </c>
      <c r="G1610" s="22">
        <v>3203</v>
      </c>
      <c r="H1610" s="23">
        <v>12952111.051000001</v>
      </c>
      <c r="I1610" s="116">
        <v>-9.9453189999999993E-3</v>
      </c>
      <c r="J1610" s="116">
        <v>-1.0553336999999999E-2</v>
      </c>
      <c r="K1610" s="116">
        <v>6.1450280000000001E-4</v>
      </c>
      <c r="L1610" s="116">
        <v>-7.9128414999999994E-2</v>
      </c>
      <c r="M1610" s="116">
        <v>-7.6679157999999997E-2</v>
      </c>
      <c r="N1610" s="116">
        <v>-2.6526599999999998E-3</v>
      </c>
      <c r="O1610" s="24">
        <v>9.5200600999999999E-3</v>
      </c>
      <c r="P1610" s="24">
        <v>-6.7246494000000004E-2</v>
      </c>
      <c r="Q1610" s="24">
        <v>5.0970880000000005E-4</v>
      </c>
      <c r="R1610" s="24">
        <v>1.9318518999999999E-3</v>
      </c>
    </row>
    <row r="1611" spans="1:18" ht="33.75" x14ac:dyDescent="0.2">
      <c r="A1611" s="13" t="s">
        <v>1497</v>
      </c>
      <c r="B1611" s="11" t="str">
        <f>VLOOKUP(A1611,[2]Feuil1!$A$4:$B$2591,2,FALSE)</f>
        <v>Interventions sur les reins et les uretères et chirurgie majeure de la vessie pour une affection tumorale, niveau 2</v>
      </c>
      <c r="C1611" s="22">
        <v>3072</v>
      </c>
      <c r="D1611" s="23">
        <v>16843902.835000001</v>
      </c>
      <c r="E1611" s="22">
        <v>3003</v>
      </c>
      <c r="F1611" s="23">
        <v>16407612.505999999</v>
      </c>
      <c r="G1611" s="22">
        <v>3024</v>
      </c>
      <c r="H1611" s="23">
        <v>16517058.846000001</v>
      </c>
      <c r="I1611" s="116">
        <v>-2.5901974000000001E-2</v>
      </c>
      <c r="J1611" s="116">
        <v>-2.2460938E-2</v>
      </c>
      <c r="K1611" s="116">
        <v>-3.5201009999999999E-3</v>
      </c>
      <c r="L1611" s="116">
        <v>6.6704611000000004E-3</v>
      </c>
      <c r="M1611" s="116">
        <v>6.9930069999999999E-3</v>
      </c>
      <c r="N1611" s="116">
        <v>-3.2030600000000002E-4</v>
      </c>
      <c r="O1611" s="24">
        <v>-7.5158400000000002E-4</v>
      </c>
      <c r="P1611" s="24">
        <v>6.6129759E-3</v>
      </c>
      <c r="Q1611" s="24">
        <v>4.8122369999999999E-4</v>
      </c>
      <c r="R1611" s="24">
        <v>2.4635760999999999E-3</v>
      </c>
    </row>
    <row r="1612" spans="1:18" ht="33.75" x14ac:dyDescent="0.2">
      <c r="A1612" s="13" t="s">
        <v>1498</v>
      </c>
      <c r="B1612" s="11" t="str">
        <f>VLOOKUP(A1612,[2]Feuil1!$A$4:$B$2591,2,FALSE)</f>
        <v>Interventions sur les reins et les uretères et chirurgie majeure de la vessie pour une affection tumorale, niveau 3</v>
      </c>
      <c r="C1612" s="22">
        <v>1330</v>
      </c>
      <c r="D1612" s="23">
        <v>10067488.936000001</v>
      </c>
      <c r="E1612" s="22">
        <v>1427</v>
      </c>
      <c r="F1612" s="23">
        <v>10789567.196</v>
      </c>
      <c r="G1612" s="22">
        <v>1577</v>
      </c>
      <c r="H1612" s="23">
        <v>11956472.27</v>
      </c>
      <c r="I1612" s="116">
        <v>7.1723769899999998E-2</v>
      </c>
      <c r="J1612" s="116">
        <v>7.29323308E-2</v>
      </c>
      <c r="K1612" s="116">
        <v>-1.1264090000000001E-3</v>
      </c>
      <c r="L1612" s="116">
        <v>0.10815124030000001</v>
      </c>
      <c r="M1612" s="116">
        <v>0.10511562720000001</v>
      </c>
      <c r="N1612" s="116">
        <v>2.7468737000000002E-3</v>
      </c>
      <c r="O1612" s="24">
        <v>-5.3684550000000003E-3</v>
      </c>
      <c r="P1612" s="24">
        <v>7.0506835700000006E-2</v>
      </c>
      <c r="Q1612" s="24">
        <v>2.5095560000000001E-4</v>
      </c>
      <c r="R1612" s="24">
        <v>1.7833489E-3</v>
      </c>
    </row>
    <row r="1613" spans="1:18" ht="33.75" x14ac:dyDescent="0.2">
      <c r="A1613" s="13" t="s">
        <v>1499</v>
      </c>
      <c r="B1613" s="11" t="str">
        <f>VLOOKUP(A1613,[2]Feuil1!$A$4:$B$2591,2,FALSE)</f>
        <v>Interventions sur les reins et les uretères et chirurgie majeure de la vessie pour une affection tumorale, niveau 4</v>
      </c>
      <c r="C1613" s="22">
        <v>700</v>
      </c>
      <c r="D1613" s="23">
        <v>6982412.2604999999</v>
      </c>
      <c r="E1613" s="22">
        <v>740</v>
      </c>
      <c r="F1613" s="23">
        <v>7388389.4469999997</v>
      </c>
      <c r="G1613" s="22">
        <v>739</v>
      </c>
      <c r="H1613" s="23">
        <v>7375898.9917000001</v>
      </c>
      <c r="I1613" s="116">
        <v>5.8142826799999998E-2</v>
      </c>
      <c r="J1613" s="116">
        <v>5.71428571E-2</v>
      </c>
      <c r="K1613" s="116">
        <v>9.4591719999999996E-4</v>
      </c>
      <c r="L1613" s="116">
        <v>-1.6905519999999999E-3</v>
      </c>
      <c r="M1613" s="116">
        <v>-1.351351E-3</v>
      </c>
      <c r="N1613" s="116">
        <v>-3.3965900000000002E-4</v>
      </c>
      <c r="O1613" s="24">
        <v>3.5789700000000001E-5</v>
      </c>
      <c r="P1613" s="24">
        <v>-7.5469899999999995E-4</v>
      </c>
      <c r="Q1613" s="24">
        <v>1.176006E-4</v>
      </c>
      <c r="R1613" s="24">
        <v>1.1001406999999999E-3</v>
      </c>
    </row>
    <row r="1614" spans="1:18" ht="33.75" x14ac:dyDescent="0.2">
      <c r="A1614" s="13" t="s">
        <v>1500</v>
      </c>
      <c r="B1614" s="11" t="str">
        <f>VLOOKUP(A1614,[2]Feuil1!$A$4:$B$2591,2,FALSE)</f>
        <v>Interventions sur les reins et les uretères et chirurgie majeure de la vessie pour une affection non tumorale, niveau 1</v>
      </c>
      <c r="C1614" s="22">
        <v>2888</v>
      </c>
      <c r="D1614" s="23">
        <v>7118576.0784</v>
      </c>
      <c r="E1614" s="22">
        <v>2663</v>
      </c>
      <c r="F1614" s="23">
        <v>6562787.7532000002</v>
      </c>
      <c r="G1614" s="22">
        <v>2428</v>
      </c>
      <c r="H1614" s="23">
        <v>5946436.7567999996</v>
      </c>
      <c r="I1614" s="116">
        <v>-7.8075772000000002E-2</v>
      </c>
      <c r="J1614" s="116">
        <v>-7.7908587000000001E-2</v>
      </c>
      <c r="K1614" s="116">
        <v>-1.81311E-4</v>
      </c>
      <c r="L1614" s="116">
        <v>-9.3916033999999995E-2</v>
      </c>
      <c r="M1614" s="116">
        <v>-8.8246338999999993E-2</v>
      </c>
      <c r="N1614" s="116">
        <v>-6.2184509999999998E-3</v>
      </c>
      <c r="O1614" s="24">
        <v>8.4105793999999998E-3</v>
      </c>
      <c r="P1614" s="24">
        <v>-3.7241211000000003E-2</v>
      </c>
      <c r="Q1614" s="24">
        <v>3.863793E-4</v>
      </c>
      <c r="R1614" s="24">
        <v>8.8693150000000004E-4</v>
      </c>
    </row>
    <row r="1615" spans="1:18" ht="33.75" x14ac:dyDescent="0.2">
      <c r="A1615" s="13" t="s">
        <v>1501</v>
      </c>
      <c r="B1615" s="11" t="str">
        <f>VLOOKUP(A1615,[2]Feuil1!$A$4:$B$2591,2,FALSE)</f>
        <v>Interventions sur les reins et les uretères et chirurgie majeure de la vessie pour une affection non tumorale, niveau 2</v>
      </c>
      <c r="C1615" s="22">
        <v>929</v>
      </c>
      <c r="D1615" s="23">
        <v>3420831.1028</v>
      </c>
      <c r="E1615" s="22">
        <v>850</v>
      </c>
      <c r="F1615" s="23">
        <v>3141898.6324</v>
      </c>
      <c r="G1615" s="22">
        <v>896</v>
      </c>
      <c r="H1615" s="23">
        <v>3260541.8007999999</v>
      </c>
      <c r="I1615" s="116">
        <v>-8.1539387000000005E-2</v>
      </c>
      <c r="J1615" s="116">
        <v>-8.5037674999999993E-2</v>
      </c>
      <c r="K1615" s="116">
        <v>3.8234231999999999E-3</v>
      </c>
      <c r="L1615" s="116">
        <v>3.7761615599999999E-2</v>
      </c>
      <c r="M1615" s="116">
        <v>5.4117647099999999E-2</v>
      </c>
      <c r="N1615" s="116">
        <v>-1.5516324E-2</v>
      </c>
      <c r="O1615" s="24">
        <v>-1.646326E-3</v>
      </c>
      <c r="P1615" s="24">
        <v>7.1686674000000002E-3</v>
      </c>
      <c r="Q1615" s="24">
        <v>1.4258479999999999E-4</v>
      </c>
      <c r="R1615" s="24">
        <v>4.8632100000000001E-4</v>
      </c>
    </row>
    <row r="1616" spans="1:18" ht="33.75" x14ac:dyDescent="0.2">
      <c r="A1616" s="13" t="s">
        <v>1502</v>
      </c>
      <c r="B1616" s="11" t="str">
        <f>VLOOKUP(A1616,[2]Feuil1!$A$4:$B$2591,2,FALSE)</f>
        <v>Interventions sur les reins et les uretères et chirurgie majeure de la vessie pour une affection non tumorale, niveau 3</v>
      </c>
      <c r="C1616" s="22">
        <v>316</v>
      </c>
      <c r="D1616" s="23">
        <v>1562757.9376000001</v>
      </c>
      <c r="E1616" s="22">
        <v>331</v>
      </c>
      <c r="F1616" s="23">
        <v>1677352.7050000001</v>
      </c>
      <c r="G1616" s="22">
        <v>378</v>
      </c>
      <c r="H1616" s="23">
        <v>1862348.9223</v>
      </c>
      <c r="I1616" s="116">
        <v>7.3328546100000003E-2</v>
      </c>
      <c r="J1616" s="116">
        <v>4.7468354400000003E-2</v>
      </c>
      <c r="K1616" s="116">
        <v>2.4688279600000002E-2</v>
      </c>
      <c r="L1616" s="116">
        <v>0.1102905887</v>
      </c>
      <c r="M1616" s="116">
        <v>0.14199395770000001</v>
      </c>
      <c r="N1616" s="116">
        <v>-2.7761416000000001E-2</v>
      </c>
      <c r="O1616" s="24">
        <v>-1.682116E-3</v>
      </c>
      <c r="P1616" s="24">
        <v>1.11778569E-2</v>
      </c>
      <c r="Q1616" s="24">
        <v>6.0152999999999998E-5</v>
      </c>
      <c r="R1616" s="24">
        <v>2.7777569999999998E-4</v>
      </c>
    </row>
    <row r="1617" spans="1:18" ht="33.75" x14ac:dyDescent="0.2">
      <c r="A1617" s="13" t="s">
        <v>1503</v>
      </c>
      <c r="B1617" s="11" t="str">
        <f>VLOOKUP(A1617,[2]Feuil1!$A$4:$B$2591,2,FALSE)</f>
        <v>Interventions sur les reins et les uretères et chirurgie majeure de la vessie pour une affection non tumorale, niveau 4</v>
      </c>
      <c r="C1617" s="22">
        <v>136</v>
      </c>
      <c r="D1617" s="23">
        <v>1301042.8498</v>
      </c>
      <c r="E1617" s="22">
        <v>138</v>
      </c>
      <c r="F1617" s="23">
        <v>1200572.5209999999</v>
      </c>
      <c r="G1617" s="22">
        <v>154</v>
      </c>
      <c r="H1617" s="23">
        <v>1318539.8840999999</v>
      </c>
      <c r="I1617" s="116">
        <v>-7.7222921E-2</v>
      </c>
      <c r="J1617" s="116">
        <v>1.47058824E-2</v>
      </c>
      <c r="K1617" s="116">
        <v>-9.0596501999999995E-2</v>
      </c>
      <c r="L1617" s="116">
        <v>9.82592563E-2</v>
      </c>
      <c r="M1617" s="116">
        <v>0.115942029</v>
      </c>
      <c r="N1617" s="116">
        <v>-1.5845601000000001E-2</v>
      </c>
      <c r="O1617" s="24">
        <v>-5.7263500000000005E-4</v>
      </c>
      <c r="P1617" s="24">
        <v>7.1278339E-3</v>
      </c>
      <c r="Q1617" s="24">
        <v>2.4506800000000001E-5</v>
      </c>
      <c r="R1617" s="24">
        <v>1.9666479999999999E-4</v>
      </c>
    </row>
    <row r="1618" spans="1:18" ht="33.75" x14ac:dyDescent="0.2">
      <c r="A1618" s="13" t="s">
        <v>1504</v>
      </c>
      <c r="B1618" s="11" t="str">
        <f>VLOOKUP(A1618,[2]Feuil1!$A$4:$B$2591,2,FALSE)</f>
        <v>Autres interventions sur la vessie à l'exception des interventions transurétrales, niveau 1</v>
      </c>
      <c r="C1618" s="22">
        <v>1527</v>
      </c>
      <c r="D1618" s="23">
        <v>2598663.6211999999</v>
      </c>
      <c r="E1618" s="22">
        <v>1557</v>
      </c>
      <c r="F1618" s="23">
        <v>2627978.1716999998</v>
      </c>
      <c r="G1618" s="22">
        <v>1598</v>
      </c>
      <c r="H1618" s="23">
        <v>2691078.1581000001</v>
      </c>
      <c r="I1618" s="116">
        <v>1.12806253E-2</v>
      </c>
      <c r="J1618" s="116">
        <v>1.9646365400000001E-2</v>
      </c>
      <c r="K1618" s="116">
        <v>-8.2045509999999992E-3</v>
      </c>
      <c r="L1618" s="116">
        <v>2.4010848800000002E-2</v>
      </c>
      <c r="M1618" s="116">
        <v>2.63326911E-2</v>
      </c>
      <c r="N1618" s="116">
        <v>-2.2622710000000002E-3</v>
      </c>
      <c r="O1618" s="24">
        <v>-1.4673780000000001E-3</v>
      </c>
      <c r="P1618" s="24">
        <v>3.8126326E-3</v>
      </c>
      <c r="Q1618" s="24">
        <v>2.5429739999999998E-4</v>
      </c>
      <c r="R1618" s="24">
        <v>4.0138359999999999E-4</v>
      </c>
    </row>
    <row r="1619" spans="1:18" ht="33.75" x14ac:dyDescent="0.2">
      <c r="A1619" s="13" t="s">
        <v>1505</v>
      </c>
      <c r="B1619" s="11" t="str">
        <f>VLOOKUP(A1619,[2]Feuil1!$A$4:$B$2591,2,FALSE)</f>
        <v>Autres interventions sur la vessie à l'exception des interventions transurétrales, niveau 2</v>
      </c>
      <c r="C1619" s="22">
        <v>437</v>
      </c>
      <c r="D1619" s="23">
        <v>1266593.1746</v>
      </c>
      <c r="E1619" s="22">
        <v>445</v>
      </c>
      <c r="F1619" s="23">
        <v>1287951.9816000001</v>
      </c>
      <c r="G1619" s="22">
        <v>442</v>
      </c>
      <c r="H1619" s="23">
        <v>1281209.4007000001</v>
      </c>
      <c r="I1619" s="116">
        <v>1.6863194500000001E-2</v>
      </c>
      <c r="J1619" s="116">
        <v>1.83066362E-2</v>
      </c>
      <c r="K1619" s="116">
        <v>-1.417492E-3</v>
      </c>
      <c r="L1619" s="116">
        <v>-5.2351180000000004E-3</v>
      </c>
      <c r="M1619" s="116">
        <v>-6.7415729999999998E-3</v>
      </c>
      <c r="N1619" s="116">
        <v>1.5166795999999999E-3</v>
      </c>
      <c r="O1619" s="24">
        <v>1.073691E-4</v>
      </c>
      <c r="P1619" s="24">
        <v>-4.07401E-4</v>
      </c>
      <c r="Q1619" s="24">
        <v>7.0337600000000002E-5</v>
      </c>
      <c r="R1619" s="24">
        <v>1.910968E-4</v>
      </c>
    </row>
    <row r="1620" spans="1:18" ht="33.75" x14ac:dyDescent="0.2">
      <c r="A1620" s="13" t="s">
        <v>1506</v>
      </c>
      <c r="B1620" s="11" t="str">
        <f>VLOOKUP(A1620,[2]Feuil1!$A$4:$B$2591,2,FALSE)</f>
        <v>Autres interventions sur la vessie à l'exception des interventions transurétrales, niveau 3</v>
      </c>
      <c r="C1620" s="22">
        <v>200</v>
      </c>
      <c r="D1620" s="23">
        <v>791694.9608</v>
      </c>
      <c r="E1620" s="22">
        <v>196</v>
      </c>
      <c r="F1620" s="23">
        <v>785377.68900000001</v>
      </c>
      <c r="G1620" s="22">
        <v>197</v>
      </c>
      <c r="H1620" s="23">
        <v>771670.73219999997</v>
      </c>
      <c r="I1620" s="116">
        <v>-7.9794270000000007E-3</v>
      </c>
      <c r="J1620" s="116">
        <v>-0.02</v>
      </c>
      <c r="K1620" s="116">
        <v>1.22658913E-2</v>
      </c>
      <c r="L1620" s="116">
        <v>-1.7452694000000001E-2</v>
      </c>
      <c r="M1620" s="116">
        <v>5.1020407999999998E-3</v>
      </c>
      <c r="N1620" s="116">
        <v>-2.2440244000000002E-2</v>
      </c>
      <c r="O1620" s="24">
        <v>-3.5790000000000001E-5</v>
      </c>
      <c r="P1620" s="24">
        <v>-8.2820300000000001E-4</v>
      </c>
      <c r="Q1620" s="24">
        <v>3.1349600000000002E-5</v>
      </c>
      <c r="R1620" s="24">
        <v>1.1509730000000001E-4</v>
      </c>
    </row>
    <row r="1621" spans="1:18" ht="33.75" x14ac:dyDescent="0.2">
      <c r="A1621" s="13" t="s">
        <v>1507</v>
      </c>
      <c r="B1621" s="11" t="str">
        <f>VLOOKUP(A1621,[2]Feuil1!$A$4:$B$2591,2,FALSE)</f>
        <v>Autres interventions sur la vessie à l'exception des interventions transurétrales, niveau 4</v>
      </c>
      <c r="C1621" s="22">
        <v>62</v>
      </c>
      <c r="D1621" s="23">
        <v>419892.16639999999</v>
      </c>
      <c r="E1621" s="22">
        <v>64</v>
      </c>
      <c r="F1621" s="23">
        <v>438172.66499999998</v>
      </c>
      <c r="G1621" s="22">
        <v>60</v>
      </c>
      <c r="H1621" s="23">
        <v>369075.886</v>
      </c>
      <c r="I1621" s="116">
        <v>4.3536174400000002E-2</v>
      </c>
      <c r="J1621" s="116">
        <v>3.2258064500000003E-2</v>
      </c>
      <c r="K1621" s="116">
        <v>1.0925669000000001E-2</v>
      </c>
      <c r="L1621" s="116">
        <v>-0.15769303900000001</v>
      </c>
      <c r="M1621" s="116">
        <v>-6.25E-2</v>
      </c>
      <c r="N1621" s="116">
        <v>-0.101539241</v>
      </c>
      <c r="O1621" s="24">
        <v>1.431588E-4</v>
      </c>
      <c r="P1621" s="24">
        <v>-4.1749710000000004E-3</v>
      </c>
      <c r="Q1621" s="24">
        <v>9.5480888999999992E-6</v>
      </c>
      <c r="R1621" s="24">
        <v>5.5048900000000001E-5</v>
      </c>
    </row>
    <row r="1622" spans="1:18" ht="33.75" x14ac:dyDescent="0.2">
      <c r="A1622" s="13" t="s">
        <v>1508</v>
      </c>
      <c r="B1622" s="11" t="str">
        <f>VLOOKUP(A1622,[2]Feuil1!$A$4:$B$2591,2,FALSE)</f>
        <v>Autres interventions sur la vessie à l'exception des interventions transurétrales, en ambulatoire</v>
      </c>
      <c r="C1622" s="22">
        <v>342</v>
      </c>
      <c r="D1622" s="23">
        <v>285876.35440000001</v>
      </c>
      <c r="E1622" s="22">
        <v>502</v>
      </c>
      <c r="F1622" s="23">
        <v>418791.75520000001</v>
      </c>
      <c r="G1622" s="22">
        <v>592</v>
      </c>
      <c r="H1622" s="23">
        <v>496090.24920000002</v>
      </c>
      <c r="I1622" s="116">
        <v>0.46494016999999999</v>
      </c>
      <c r="J1622" s="116">
        <v>0.4678362573</v>
      </c>
      <c r="K1622" s="116">
        <v>-1.973032E-3</v>
      </c>
      <c r="L1622" s="116">
        <v>0.18457501379999999</v>
      </c>
      <c r="M1622" s="116">
        <v>0.1792828685</v>
      </c>
      <c r="N1622" s="116">
        <v>4.4875962E-3</v>
      </c>
      <c r="O1622" s="24">
        <v>-3.2210730000000001E-3</v>
      </c>
      <c r="P1622" s="24">
        <v>4.6705360999999999E-3</v>
      </c>
      <c r="Q1622" s="24">
        <v>9.4207800000000003E-5</v>
      </c>
      <c r="R1622" s="24">
        <v>7.3993599999999996E-5</v>
      </c>
    </row>
    <row r="1623" spans="1:18" ht="22.5" x14ac:dyDescent="0.2">
      <c r="A1623" s="13" t="s">
        <v>1509</v>
      </c>
      <c r="B1623" s="11" t="str">
        <f>VLOOKUP(A1623,[2]Feuil1!$A$4:$B$2591,2,FALSE)</f>
        <v>Interventions sur l'urètre, âge inférieur à 18 ans, niveau 1</v>
      </c>
      <c r="C1623" s="22">
        <v>277</v>
      </c>
      <c r="D1623" s="23">
        <v>139255.51500000001</v>
      </c>
      <c r="E1623" s="22">
        <v>216</v>
      </c>
      <c r="F1623" s="23">
        <v>108337.5975</v>
      </c>
      <c r="G1623" s="22">
        <v>247</v>
      </c>
      <c r="H1623" s="23">
        <v>123671.67</v>
      </c>
      <c r="I1623" s="116">
        <v>-0.22202293000000001</v>
      </c>
      <c r="J1623" s="116">
        <v>-0.22021660600000001</v>
      </c>
      <c r="K1623" s="116">
        <v>-2.3164430000000001E-3</v>
      </c>
      <c r="L1623" s="116">
        <v>0.14153971339999999</v>
      </c>
      <c r="M1623" s="116">
        <v>0.1435185185</v>
      </c>
      <c r="N1623" s="116">
        <v>-1.7304530000000001E-3</v>
      </c>
      <c r="O1623" s="24">
        <v>-1.1094810000000001E-3</v>
      </c>
      <c r="P1623" s="24">
        <v>9.2651660000000005E-4</v>
      </c>
      <c r="Q1623" s="24">
        <v>3.93063E-5</v>
      </c>
      <c r="R1623" s="24">
        <v>1.8446099999999999E-5</v>
      </c>
    </row>
    <row r="1624" spans="1:18" ht="22.5" x14ac:dyDescent="0.2">
      <c r="A1624" s="13" t="s">
        <v>1510</v>
      </c>
      <c r="B1624" s="11" t="str">
        <f>VLOOKUP(A1624,[2]Feuil1!$A$4:$B$2591,2,FALSE)</f>
        <v>Interventions sur l'urètre, âge inférieur à 18 ans, niveau 2</v>
      </c>
      <c r="C1624" s="22">
        <v>4</v>
      </c>
      <c r="D1624" s="23">
        <v>9271.7199999999993</v>
      </c>
      <c r="E1624" s="22">
        <v>4</v>
      </c>
      <c r="F1624" s="23">
        <v>9271.7199999999993</v>
      </c>
      <c r="G1624" s="22">
        <v>4</v>
      </c>
      <c r="H1624" s="23">
        <v>9433.9750999999997</v>
      </c>
      <c r="I1624" s="116">
        <v>0</v>
      </c>
      <c r="J1624" s="116">
        <v>0</v>
      </c>
      <c r="K1624" s="116">
        <v>0</v>
      </c>
      <c r="L1624" s="116">
        <v>1.7500000000000002E-2</v>
      </c>
      <c r="M1624" s="116">
        <v>0</v>
      </c>
      <c r="N1624" s="116">
        <v>1.7500000000000002E-2</v>
      </c>
      <c r="O1624" s="24">
        <v>0</v>
      </c>
      <c r="P1624" s="24">
        <v>9.8037911999999995E-6</v>
      </c>
      <c r="Q1624" s="24">
        <v>6.3653925999999997E-7</v>
      </c>
      <c r="R1624" s="24">
        <v>1.4071098E-6</v>
      </c>
    </row>
    <row r="1625" spans="1:18" ht="22.5" x14ac:dyDescent="0.2">
      <c r="A1625" s="13" t="s">
        <v>1511</v>
      </c>
      <c r="B1625" s="11" t="str">
        <f>VLOOKUP(A1625,[2]Feuil1!$A$4:$B$2591,2,FALSE)</f>
        <v>Interventions sur l'urètre, âge inférieur à 18 ans, niveau 3</v>
      </c>
      <c r="C1625" s="22" t="s">
        <v>3213</v>
      </c>
      <c r="D1625" s="23" t="s">
        <v>3213</v>
      </c>
      <c r="E1625" s="22" t="s">
        <v>3213</v>
      </c>
      <c r="F1625" s="23" t="s">
        <v>3213</v>
      </c>
      <c r="G1625" s="22">
        <v>1</v>
      </c>
      <c r="H1625" s="23">
        <v>3384.4</v>
      </c>
      <c r="I1625" s="116" t="s">
        <v>3213</v>
      </c>
      <c r="J1625" s="116" t="s">
        <v>3213</v>
      </c>
      <c r="K1625" s="116" t="s">
        <v>3213</v>
      </c>
      <c r="L1625" s="116" t="s">
        <v>3213</v>
      </c>
      <c r="M1625" s="116" t="s">
        <v>3213</v>
      </c>
      <c r="N1625" s="116" t="s">
        <v>3213</v>
      </c>
      <c r="O1625" s="24" t="s">
        <v>3213</v>
      </c>
      <c r="P1625" s="24" t="s">
        <v>3213</v>
      </c>
      <c r="Q1625" s="24">
        <v>1.5913482000000001E-7</v>
      </c>
      <c r="R1625" s="24">
        <v>5.0479489000000001E-7</v>
      </c>
    </row>
    <row r="1626" spans="1:18" ht="22.5" x14ac:dyDescent="0.2">
      <c r="A1626" s="13" t="s">
        <v>1512</v>
      </c>
      <c r="B1626" s="11" t="str">
        <f>VLOOKUP(A1626,[2]Feuil1!$A$4:$B$2591,2,FALSE)</f>
        <v>Interventions sur l'urètre, âge supérieur à 17 ans, niveau 1</v>
      </c>
      <c r="C1626" s="22">
        <v>1240</v>
      </c>
      <c r="D1626" s="23">
        <v>1027503.3858</v>
      </c>
      <c r="E1626" s="22">
        <v>1151</v>
      </c>
      <c r="F1626" s="23">
        <v>956176.64890000003</v>
      </c>
      <c r="G1626" s="22">
        <v>1127</v>
      </c>
      <c r="H1626" s="23">
        <v>933654.52859999996</v>
      </c>
      <c r="I1626" s="116">
        <v>-6.9417519999999996E-2</v>
      </c>
      <c r="J1626" s="116">
        <v>-7.1774193999999999E-2</v>
      </c>
      <c r="K1626" s="116">
        <v>2.5389011000000001E-3</v>
      </c>
      <c r="L1626" s="116">
        <v>-2.3554351000000001E-2</v>
      </c>
      <c r="M1626" s="116">
        <v>-2.0851433999999999E-2</v>
      </c>
      <c r="N1626" s="116">
        <v>-2.7604769999999999E-3</v>
      </c>
      <c r="O1626" s="24">
        <v>8.5895280000000001E-4</v>
      </c>
      <c r="P1626" s="24">
        <v>-1.3608330000000001E-3</v>
      </c>
      <c r="Q1626" s="24">
        <v>1.7934489999999999E-4</v>
      </c>
      <c r="R1626" s="24">
        <v>1.392578E-4</v>
      </c>
    </row>
    <row r="1627" spans="1:18" ht="22.5" x14ac:dyDescent="0.2">
      <c r="A1627" s="13" t="s">
        <v>1513</v>
      </c>
      <c r="B1627" s="11" t="str">
        <f>VLOOKUP(A1627,[2]Feuil1!$A$4:$B$2591,2,FALSE)</f>
        <v>Interventions sur l'urètre, âge supérieur à 17 ans, niveau 2</v>
      </c>
      <c r="C1627" s="22">
        <v>167</v>
      </c>
      <c r="D1627" s="23">
        <v>308580.55379999999</v>
      </c>
      <c r="E1627" s="22">
        <v>184</v>
      </c>
      <c r="F1627" s="23">
        <v>338307.32919999998</v>
      </c>
      <c r="G1627" s="22">
        <v>171</v>
      </c>
      <c r="H1627" s="23">
        <v>315494.59100000001</v>
      </c>
      <c r="I1627" s="116">
        <v>9.6333923299999999E-2</v>
      </c>
      <c r="J1627" s="116">
        <v>0.10179640719999999</v>
      </c>
      <c r="K1627" s="116">
        <v>-4.9577980000000002E-3</v>
      </c>
      <c r="L1627" s="116">
        <v>-6.7431994999999995E-2</v>
      </c>
      <c r="M1627" s="116">
        <v>-7.0652173999999998E-2</v>
      </c>
      <c r="N1627" s="116">
        <v>3.4649875999999999E-3</v>
      </c>
      <c r="O1627" s="24">
        <v>4.6526610000000002E-4</v>
      </c>
      <c r="P1627" s="24">
        <v>-1.3783929999999999E-3</v>
      </c>
      <c r="Q1627" s="24">
        <v>2.72121E-5</v>
      </c>
      <c r="R1627" s="24">
        <v>4.70571E-5</v>
      </c>
    </row>
    <row r="1628" spans="1:18" ht="22.5" x14ac:dyDescent="0.2">
      <c r="A1628" s="13" t="s">
        <v>1514</v>
      </c>
      <c r="B1628" s="11" t="str">
        <f>VLOOKUP(A1628,[2]Feuil1!$A$4:$B$2591,2,FALSE)</f>
        <v>Interventions sur l'urètre, âge supérieur à 17 ans, niveau 3</v>
      </c>
      <c r="C1628" s="22">
        <v>33</v>
      </c>
      <c r="D1628" s="23">
        <v>83223.591</v>
      </c>
      <c r="E1628" s="22">
        <v>31</v>
      </c>
      <c r="F1628" s="23">
        <v>78257.625599999999</v>
      </c>
      <c r="G1628" s="22">
        <v>37</v>
      </c>
      <c r="H1628" s="23">
        <v>95351.526599999997</v>
      </c>
      <c r="I1628" s="116">
        <v>-5.9670164999999997E-2</v>
      </c>
      <c r="J1628" s="116">
        <v>-6.0606061000000003E-2</v>
      </c>
      <c r="K1628" s="116">
        <v>9.9627609999999997E-4</v>
      </c>
      <c r="L1628" s="116">
        <v>0.21843112240000001</v>
      </c>
      <c r="M1628" s="116">
        <v>0.1935483871</v>
      </c>
      <c r="N1628" s="116">
        <v>2.0847697200000001E-2</v>
      </c>
      <c r="O1628" s="24">
        <v>-2.1473799999999999E-4</v>
      </c>
      <c r="P1628" s="24">
        <v>1.0328491E-3</v>
      </c>
      <c r="Q1628" s="24">
        <v>5.8879881999999998E-6</v>
      </c>
      <c r="R1628" s="24">
        <v>1.4222E-5</v>
      </c>
    </row>
    <row r="1629" spans="1:18" ht="22.5" x14ac:dyDescent="0.2">
      <c r="A1629" s="13" t="s">
        <v>1515</v>
      </c>
      <c r="B1629" s="11" t="str">
        <f>VLOOKUP(A1629,[2]Feuil1!$A$4:$B$2591,2,FALSE)</f>
        <v>Interventions sur l'urètre, âge supérieur à 17 ans, niveau 4</v>
      </c>
      <c r="C1629" s="22">
        <v>9</v>
      </c>
      <c r="D1629" s="23">
        <v>39464.684000000001</v>
      </c>
      <c r="E1629" s="22">
        <v>12</v>
      </c>
      <c r="F1629" s="23">
        <v>52232.67</v>
      </c>
      <c r="G1629" s="22">
        <v>9</v>
      </c>
      <c r="H1629" s="23">
        <v>38386.866999999998</v>
      </c>
      <c r="I1629" s="116">
        <v>0.3235294118</v>
      </c>
      <c r="J1629" s="116">
        <v>0.33333333329999998</v>
      </c>
      <c r="K1629" s="116">
        <v>-7.352941E-3</v>
      </c>
      <c r="L1629" s="116">
        <v>-0.26507936500000001</v>
      </c>
      <c r="M1629" s="116">
        <v>-0.25</v>
      </c>
      <c r="N1629" s="116">
        <v>-2.010582E-2</v>
      </c>
      <c r="O1629" s="24">
        <v>1.073691E-4</v>
      </c>
      <c r="P1629" s="24">
        <v>-8.3659200000000004E-4</v>
      </c>
      <c r="Q1629" s="24">
        <v>1.4322133E-6</v>
      </c>
      <c r="R1629" s="24">
        <v>5.7255330999999999E-6</v>
      </c>
    </row>
    <row r="1630" spans="1:18" ht="22.5" x14ac:dyDescent="0.2">
      <c r="A1630" s="13" t="s">
        <v>1516</v>
      </c>
      <c r="B1630" s="11" t="str">
        <f>VLOOKUP(A1630,[2]Feuil1!$A$4:$B$2591,2,FALSE)</f>
        <v>Interventions sur l'urètre, âge supérieur à 17 ans, en ambulatoire</v>
      </c>
      <c r="C1630" s="22">
        <v>1571</v>
      </c>
      <c r="D1630" s="23">
        <v>781322.26879999996</v>
      </c>
      <c r="E1630" s="22">
        <v>1637</v>
      </c>
      <c r="F1630" s="23">
        <v>815564.16960000002</v>
      </c>
      <c r="G1630" s="22">
        <v>1632</v>
      </c>
      <c r="H1630" s="23">
        <v>813149.2352</v>
      </c>
      <c r="I1630" s="116">
        <v>4.3825579000000003E-2</v>
      </c>
      <c r="J1630" s="116">
        <v>4.2011457699999998E-2</v>
      </c>
      <c r="K1630" s="116">
        <v>1.7409801999999999E-3</v>
      </c>
      <c r="L1630" s="116">
        <v>-2.9610600000000002E-3</v>
      </c>
      <c r="M1630" s="116">
        <v>-3.054368E-3</v>
      </c>
      <c r="N1630" s="116">
        <v>9.3593700000000005E-5</v>
      </c>
      <c r="O1630" s="24">
        <v>1.7894849999999999E-4</v>
      </c>
      <c r="P1630" s="24">
        <v>-1.4591499999999999E-4</v>
      </c>
      <c r="Q1630" s="24">
        <v>2.5970799999999999E-4</v>
      </c>
      <c r="R1630" s="24">
        <v>1.21284E-4</v>
      </c>
    </row>
    <row r="1631" spans="1:18" ht="22.5" x14ac:dyDescent="0.2">
      <c r="A1631" s="13" t="s">
        <v>1517</v>
      </c>
      <c r="B1631" s="11" t="str">
        <f>VLOOKUP(A1631,[2]Feuil1!$A$4:$B$2591,2,FALSE)</f>
        <v>Autres interventions sur les reins et les voies urinaires, niveau 1</v>
      </c>
      <c r="C1631" s="22">
        <v>390</v>
      </c>
      <c r="D1631" s="23">
        <v>442335.01640000002</v>
      </c>
      <c r="E1631" s="22">
        <v>417</v>
      </c>
      <c r="F1631" s="23">
        <v>470563.49359999999</v>
      </c>
      <c r="G1631" s="22">
        <v>333</v>
      </c>
      <c r="H1631" s="23">
        <v>381312.18079999997</v>
      </c>
      <c r="I1631" s="116">
        <v>6.3816962599999999E-2</v>
      </c>
      <c r="J1631" s="116">
        <v>6.92307692E-2</v>
      </c>
      <c r="K1631" s="116">
        <v>-5.0632719999999997E-3</v>
      </c>
      <c r="L1631" s="116">
        <v>-0.189669012</v>
      </c>
      <c r="M1631" s="116">
        <v>-0.201438849</v>
      </c>
      <c r="N1631" s="116">
        <v>1.47388051E-2</v>
      </c>
      <c r="O1631" s="24">
        <v>3.0063348000000001E-3</v>
      </c>
      <c r="P1631" s="24">
        <v>-5.39275E-3</v>
      </c>
      <c r="Q1631" s="24">
        <v>5.2991900000000003E-5</v>
      </c>
      <c r="R1631" s="24">
        <v>5.6873999999999998E-5</v>
      </c>
    </row>
    <row r="1632" spans="1:18" ht="22.5" x14ac:dyDescent="0.2">
      <c r="A1632" s="13" t="s">
        <v>1518</v>
      </c>
      <c r="B1632" s="11" t="str">
        <f>VLOOKUP(A1632,[2]Feuil1!$A$4:$B$2591,2,FALSE)</f>
        <v>Autres interventions sur les reins et les voies urinaires, niveau 2</v>
      </c>
      <c r="C1632" s="22">
        <v>139</v>
      </c>
      <c r="D1632" s="23">
        <v>281153.85479999997</v>
      </c>
      <c r="E1632" s="22">
        <v>141</v>
      </c>
      <c r="F1632" s="23">
        <v>284575.64520000003</v>
      </c>
      <c r="G1632" s="22">
        <v>148</v>
      </c>
      <c r="H1632" s="23">
        <v>301517.8824</v>
      </c>
      <c r="I1632" s="116">
        <v>1.2170526399999999E-2</v>
      </c>
      <c r="J1632" s="116">
        <v>1.43884892E-2</v>
      </c>
      <c r="K1632" s="116">
        <v>-2.1865019999999999E-3</v>
      </c>
      <c r="L1632" s="116">
        <v>5.9535091900000003E-2</v>
      </c>
      <c r="M1632" s="116">
        <v>4.9645390099999999E-2</v>
      </c>
      <c r="N1632" s="116">
        <v>9.4219457E-3</v>
      </c>
      <c r="O1632" s="24">
        <v>-2.5052800000000002E-4</v>
      </c>
      <c r="P1632" s="24">
        <v>1.0236853E-3</v>
      </c>
      <c r="Q1632" s="24">
        <v>2.3552000000000001E-5</v>
      </c>
      <c r="R1632" s="24">
        <v>4.4972400000000003E-5</v>
      </c>
    </row>
    <row r="1633" spans="1:18" ht="22.5" x14ac:dyDescent="0.2">
      <c r="A1633" s="13" t="s">
        <v>1519</v>
      </c>
      <c r="B1633" s="11" t="str">
        <f>VLOOKUP(A1633,[2]Feuil1!$A$4:$B$2591,2,FALSE)</f>
        <v>Autres interventions sur les reins et les voies urinaires, niveau 3</v>
      </c>
      <c r="C1633" s="22">
        <v>60</v>
      </c>
      <c r="D1633" s="23">
        <v>169405.35279999999</v>
      </c>
      <c r="E1633" s="22">
        <v>52</v>
      </c>
      <c r="F1633" s="23">
        <v>142918.04199999999</v>
      </c>
      <c r="G1633" s="22">
        <v>56</v>
      </c>
      <c r="H1633" s="23">
        <v>157387.34890000001</v>
      </c>
      <c r="I1633" s="116">
        <v>-0.156354627</v>
      </c>
      <c r="J1633" s="116">
        <v>-0.133333333</v>
      </c>
      <c r="K1633" s="116">
        <v>-2.6563032E-2</v>
      </c>
      <c r="L1633" s="116">
        <v>0.1012419894</v>
      </c>
      <c r="M1633" s="116">
        <v>7.6923076899999998E-2</v>
      </c>
      <c r="N1633" s="116">
        <v>2.2581847299999999E-2</v>
      </c>
      <c r="O1633" s="24">
        <v>-1.4315899999999999E-4</v>
      </c>
      <c r="P1633" s="24">
        <v>8.7426569999999996E-4</v>
      </c>
      <c r="Q1633" s="24">
        <v>8.9115496999999996E-6</v>
      </c>
      <c r="R1633" s="24">
        <v>2.3474900000000001E-5</v>
      </c>
    </row>
    <row r="1634" spans="1:18" ht="22.5" x14ac:dyDescent="0.2">
      <c r="A1634" s="13" t="s">
        <v>1520</v>
      </c>
      <c r="B1634" s="11" t="str">
        <f>VLOOKUP(A1634,[2]Feuil1!$A$4:$B$2591,2,FALSE)</f>
        <v>Autres interventions sur les reins et les voies urinaires, niveau 4</v>
      </c>
      <c r="C1634" s="22">
        <v>22</v>
      </c>
      <c r="D1634" s="23">
        <v>103822.1856</v>
      </c>
      <c r="E1634" s="22">
        <v>27</v>
      </c>
      <c r="F1634" s="23">
        <v>126046.69439999999</v>
      </c>
      <c r="G1634" s="22">
        <v>34</v>
      </c>
      <c r="H1634" s="23">
        <v>160469.27040000001</v>
      </c>
      <c r="I1634" s="116">
        <v>0.21406319539999999</v>
      </c>
      <c r="J1634" s="116">
        <v>0.2272727273</v>
      </c>
      <c r="K1634" s="116">
        <v>-1.0763322000000001E-2</v>
      </c>
      <c r="L1634" s="116">
        <v>0.2730938416</v>
      </c>
      <c r="M1634" s="116">
        <v>0.25925925929999999</v>
      </c>
      <c r="N1634" s="116">
        <v>1.0986286E-2</v>
      </c>
      <c r="O1634" s="24">
        <v>-2.5052800000000002E-4</v>
      </c>
      <c r="P1634" s="24">
        <v>2.0798838000000001E-3</v>
      </c>
      <c r="Q1634" s="24">
        <v>5.4105837000000001E-6</v>
      </c>
      <c r="R1634" s="24">
        <v>2.3934499999999999E-5</v>
      </c>
    </row>
    <row r="1635" spans="1:18" ht="22.5" x14ac:dyDescent="0.2">
      <c r="A1635" s="13" t="s">
        <v>1521</v>
      </c>
      <c r="B1635" s="11" t="str">
        <f>VLOOKUP(A1635,[2]Feuil1!$A$4:$B$2591,2,FALSE)</f>
        <v>Autres interventions sur les reins et les voies urinaires, très courte durée</v>
      </c>
      <c r="C1635" s="22">
        <v>492</v>
      </c>
      <c r="D1635" s="23">
        <v>468058.23479999998</v>
      </c>
      <c r="E1635" s="22">
        <v>552</v>
      </c>
      <c r="F1635" s="23">
        <v>526797.40419999999</v>
      </c>
      <c r="G1635" s="22">
        <v>640</v>
      </c>
      <c r="H1635" s="23">
        <v>609037.9203</v>
      </c>
      <c r="I1635" s="116">
        <v>0.12549542990000001</v>
      </c>
      <c r="J1635" s="116">
        <v>0.1219512195</v>
      </c>
      <c r="K1635" s="116">
        <v>3.1589701000000001E-3</v>
      </c>
      <c r="L1635" s="116">
        <v>0.15611412559999999</v>
      </c>
      <c r="M1635" s="116">
        <v>0.15942028990000001</v>
      </c>
      <c r="N1635" s="116">
        <v>-2.8515670000000002E-3</v>
      </c>
      <c r="O1635" s="24">
        <v>-3.1494940000000001E-3</v>
      </c>
      <c r="P1635" s="24">
        <v>4.9691433000000002E-3</v>
      </c>
      <c r="Q1635" s="24">
        <v>1.0184629999999999E-4</v>
      </c>
      <c r="R1635" s="24">
        <v>9.0840099999999998E-5</v>
      </c>
    </row>
    <row r="1636" spans="1:18" ht="33.75" x14ac:dyDescent="0.2">
      <c r="A1636" s="13" t="s">
        <v>1522</v>
      </c>
      <c r="B1636" s="11" t="str">
        <f>VLOOKUP(A1636,[2]Feuil1!$A$4:$B$2591,2,FALSE)</f>
        <v>Créations et réfections de fistules artérioveineuses pour affections de la CMD 11, niveau 1</v>
      </c>
      <c r="C1636" s="22">
        <v>5569</v>
      </c>
      <c r="D1636" s="23">
        <v>5963147.7483000001</v>
      </c>
      <c r="E1636" s="22">
        <v>5335</v>
      </c>
      <c r="F1636" s="23">
        <v>5711687.9228999997</v>
      </c>
      <c r="G1636" s="22">
        <v>5071</v>
      </c>
      <c r="H1636" s="23">
        <v>5395252.1310000001</v>
      </c>
      <c r="I1636" s="116">
        <v>-4.2168974999999997E-2</v>
      </c>
      <c r="J1636" s="116">
        <v>-4.2018316E-2</v>
      </c>
      <c r="K1636" s="116">
        <v>-1.57267E-4</v>
      </c>
      <c r="L1636" s="116">
        <v>-5.5401449999999998E-2</v>
      </c>
      <c r="M1636" s="116">
        <v>-4.9484536000000003E-2</v>
      </c>
      <c r="N1636" s="116">
        <v>-6.2249530000000001E-3</v>
      </c>
      <c r="O1636" s="24">
        <v>9.4484806999999994E-3</v>
      </c>
      <c r="P1636" s="24">
        <v>-1.9119710000000002E-2</v>
      </c>
      <c r="Q1636" s="24">
        <v>8.0697270000000001E-4</v>
      </c>
      <c r="R1636" s="24">
        <v>8.0472040000000001E-4</v>
      </c>
    </row>
    <row r="1637" spans="1:18" ht="33.75" x14ac:dyDescent="0.2">
      <c r="A1637" s="13" t="s">
        <v>1523</v>
      </c>
      <c r="B1637" s="11" t="str">
        <f>VLOOKUP(A1637,[2]Feuil1!$A$4:$B$2591,2,FALSE)</f>
        <v>Créations et réfections de fistules artérioveineuses pour affections de la CMD 11, niveau 2</v>
      </c>
      <c r="C1637" s="22">
        <v>767</v>
      </c>
      <c r="D1637" s="23">
        <v>1735684.4076</v>
      </c>
      <c r="E1637" s="22">
        <v>761</v>
      </c>
      <c r="F1637" s="23">
        <v>1734103.807</v>
      </c>
      <c r="G1637" s="22">
        <v>724</v>
      </c>
      <c r="H1637" s="23">
        <v>1654449.4173999999</v>
      </c>
      <c r="I1637" s="116">
        <v>-9.1065000000000004E-4</v>
      </c>
      <c r="J1637" s="116">
        <v>-7.8226860000000006E-3</v>
      </c>
      <c r="K1637" s="116">
        <v>6.9665329999999996E-3</v>
      </c>
      <c r="L1637" s="116">
        <v>-4.5934038000000003E-2</v>
      </c>
      <c r="M1637" s="116">
        <v>-4.8620236999999997E-2</v>
      </c>
      <c r="N1637" s="116">
        <v>2.823477E-3</v>
      </c>
      <c r="O1637" s="24">
        <v>1.3242188999999999E-3</v>
      </c>
      <c r="P1637" s="24">
        <v>-4.8128839999999999E-3</v>
      </c>
      <c r="Q1637" s="24">
        <v>1.152136E-4</v>
      </c>
      <c r="R1637" s="24">
        <v>2.4676679999999999E-4</v>
      </c>
    </row>
    <row r="1638" spans="1:18" ht="33.75" x14ac:dyDescent="0.2">
      <c r="A1638" s="13" t="s">
        <v>1524</v>
      </c>
      <c r="B1638" s="11" t="str">
        <f>VLOOKUP(A1638,[2]Feuil1!$A$4:$B$2591,2,FALSE)</f>
        <v>Créations et réfections de fistules artérioveineuses pour affections de la CMD 11, niveau 3</v>
      </c>
      <c r="C1638" s="22">
        <v>114</v>
      </c>
      <c r="D1638" s="23">
        <v>342518.93349999998</v>
      </c>
      <c r="E1638" s="22">
        <v>123</v>
      </c>
      <c r="F1638" s="23">
        <v>366562.73790000001</v>
      </c>
      <c r="G1638" s="22">
        <v>141</v>
      </c>
      <c r="H1638" s="23">
        <v>440429.8014</v>
      </c>
      <c r="I1638" s="116">
        <v>7.0197008199999994E-2</v>
      </c>
      <c r="J1638" s="116">
        <v>7.8947368399999995E-2</v>
      </c>
      <c r="K1638" s="116">
        <v>-8.1100900000000004E-3</v>
      </c>
      <c r="L1638" s="116">
        <v>0.20151274490000001</v>
      </c>
      <c r="M1638" s="116">
        <v>0.14634146340000001</v>
      </c>
      <c r="N1638" s="116">
        <v>4.8128139200000003E-2</v>
      </c>
      <c r="O1638" s="24">
        <v>-6.4421499999999996E-4</v>
      </c>
      <c r="P1638" s="24">
        <v>4.4632018999999998E-3</v>
      </c>
      <c r="Q1638" s="24">
        <v>2.2438000000000001E-5</v>
      </c>
      <c r="R1638" s="24">
        <v>6.5691600000000006E-5</v>
      </c>
    </row>
    <row r="1639" spans="1:18" ht="33.75" x14ac:dyDescent="0.2">
      <c r="A1639" s="13" t="s">
        <v>1525</v>
      </c>
      <c r="B1639" s="11" t="str">
        <f>VLOOKUP(A1639,[2]Feuil1!$A$4:$B$2591,2,FALSE)</f>
        <v>Créations et réfections de fistules artérioveineuses pour affections de la CMD 11, niveau 4</v>
      </c>
      <c r="C1639" s="22">
        <v>75</v>
      </c>
      <c r="D1639" s="23">
        <v>351442.47279999999</v>
      </c>
      <c r="E1639" s="22">
        <v>89</v>
      </c>
      <c r="F1639" s="23">
        <v>419541.40130000003</v>
      </c>
      <c r="G1639" s="22">
        <v>72</v>
      </c>
      <c r="H1639" s="23">
        <v>343018.12060000002</v>
      </c>
      <c r="I1639" s="116">
        <v>0.1937697739</v>
      </c>
      <c r="J1639" s="116">
        <v>0.18666666670000001</v>
      </c>
      <c r="K1639" s="116">
        <v>5.9857644999999999E-3</v>
      </c>
      <c r="L1639" s="116">
        <v>-0.18239744699999999</v>
      </c>
      <c r="M1639" s="116">
        <v>-0.191011236</v>
      </c>
      <c r="N1639" s="116">
        <v>1.06475997E-2</v>
      </c>
      <c r="O1639" s="24">
        <v>6.0842489999999997E-4</v>
      </c>
      <c r="P1639" s="24">
        <v>-4.6236960000000001E-3</v>
      </c>
      <c r="Q1639" s="24">
        <v>1.14577E-5</v>
      </c>
      <c r="R1639" s="24">
        <v>5.1162300000000003E-5</v>
      </c>
    </row>
    <row r="1640" spans="1:18" ht="33.75" x14ac:dyDescent="0.2">
      <c r="A1640" s="13" t="s">
        <v>1526</v>
      </c>
      <c r="B1640" s="11" t="str">
        <f>VLOOKUP(A1640,[2]Feuil1!$A$4:$B$2591,2,FALSE)</f>
        <v>Créations et réfections de fistules artérioveineuses pour affections de la CMD 11, en ambulatoire</v>
      </c>
      <c r="C1640" s="22">
        <v>1168</v>
      </c>
      <c r="D1640" s="23">
        <v>1236985.4151000001</v>
      </c>
      <c r="E1640" s="22">
        <v>1197</v>
      </c>
      <c r="F1640" s="23">
        <v>1266187.6017</v>
      </c>
      <c r="G1640" s="22">
        <v>1306</v>
      </c>
      <c r="H1640" s="23">
        <v>1369386.3717</v>
      </c>
      <c r="I1640" s="116">
        <v>2.3607543200000001E-2</v>
      </c>
      <c r="J1640" s="116">
        <v>2.4828767099999999E-2</v>
      </c>
      <c r="K1640" s="116">
        <v>-1.1916369999999999E-3</v>
      </c>
      <c r="L1640" s="116">
        <v>8.15035385E-2</v>
      </c>
      <c r="M1640" s="116">
        <v>9.1060985799999994E-2</v>
      </c>
      <c r="N1640" s="116">
        <v>-8.7597739999999997E-3</v>
      </c>
      <c r="O1640" s="24">
        <v>-3.9010770000000002E-3</v>
      </c>
      <c r="P1640" s="24">
        <v>6.2354847000000001E-3</v>
      </c>
      <c r="Q1640" s="24">
        <v>2.078301E-4</v>
      </c>
      <c r="R1640" s="24">
        <v>2.0424869999999999E-4</v>
      </c>
    </row>
    <row r="1641" spans="1:18" ht="33.75" x14ac:dyDescent="0.2">
      <c r="A1641" s="13" t="s">
        <v>2433</v>
      </c>
      <c r="B1641" s="11" t="str">
        <f>VLOOKUP(A1641,[2]Feuil1!$A$4:$B$2591,2,FALSE)</f>
        <v>Interventions pour incontinence urinaire en dehors des interventions transurétrales, niveau 1</v>
      </c>
      <c r="C1641" s="22">
        <v>1349</v>
      </c>
      <c r="D1641" s="23">
        <v>2343153.3884000001</v>
      </c>
      <c r="E1641" s="22">
        <v>1328</v>
      </c>
      <c r="F1641" s="23">
        <v>2299505.9944000002</v>
      </c>
      <c r="G1641" s="22">
        <v>1248</v>
      </c>
      <c r="H1641" s="23">
        <v>2169959.9117999999</v>
      </c>
      <c r="I1641" s="116">
        <v>-1.8627629999999999E-2</v>
      </c>
      <c r="J1641" s="116">
        <v>-1.5567087E-2</v>
      </c>
      <c r="K1641" s="116">
        <v>-3.1089400000000001E-3</v>
      </c>
      <c r="L1641" s="116">
        <v>-5.6336483999999999E-2</v>
      </c>
      <c r="M1641" s="116">
        <v>-6.0240964000000001E-2</v>
      </c>
      <c r="N1641" s="116">
        <v>4.1547670999999998E-3</v>
      </c>
      <c r="O1641" s="24">
        <v>2.8631759999999998E-3</v>
      </c>
      <c r="P1641" s="24">
        <v>-7.8274439999999994E-3</v>
      </c>
      <c r="Q1641" s="24">
        <v>1.986003E-4</v>
      </c>
      <c r="R1641" s="24">
        <v>3.2365699999999998E-4</v>
      </c>
    </row>
    <row r="1642" spans="1:18" ht="33.75" x14ac:dyDescent="0.2">
      <c r="A1642" s="13" t="s">
        <v>2434</v>
      </c>
      <c r="B1642" s="11" t="str">
        <f>VLOOKUP(A1642,[2]Feuil1!$A$4:$B$2591,2,FALSE)</f>
        <v>Interventions pour incontinence urinaire en dehors des interventions transurétrales, niveau 2</v>
      </c>
      <c r="C1642" s="22">
        <v>242</v>
      </c>
      <c r="D1642" s="23">
        <v>732747.26580000005</v>
      </c>
      <c r="E1642" s="22">
        <v>226</v>
      </c>
      <c r="F1642" s="23">
        <v>682491.70770000003</v>
      </c>
      <c r="G1642" s="22">
        <v>249</v>
      </c>
      <c r="H1642" s="23">
        <v>743191.9044</v>
      </c>
      <c r="I1642" s="116">
        <v>-6.8585119E-2</v>
      </c>
      <c r="J1642" s="116">
        <v>-6.6115701999999998E-2</v>
      </c>
      <c r="K1642" s="116">
        <v>-2.6442420000000002E-3</v>
      </c>
      <c r="L1642" s="116">
        <v>8.8939097699999997E-2</v>
      </c>
      <c r="M1642" s="116">
        <v>0.1017699115</v>
      </c>
      <c r="N1642" s="116">
        <v>-1.1645638E-2</v>
      </c>
      <c r="O1642" s="24">
        <v>-8.2316300000000002E-4</v>
      </c>
      <c r="P1642" s="24">
        <v>3.6676323000000002E-3</v>
      </c>
      <c r="Q1642" s="24">
        <v>3.96246E-5</v>
      </c>
      <c r="R1642" s="24">
        <v>1.108496E-4</v>
      </c>
    </row>
    <row r="1643" spans="1:18" ht="33.75" x14ac:dyDescent="0.2">
      <c r="A1643" s="13" t="s">
        <v>2435</v>
      </c>
      <c r="B1643" s="11" t="str">
        <f>VLOOKUP(A1643,[2]Feuil1!$A$4:$B$2591,2,FALSE)</f>
        <v>Interventions pour incontinence urinaire en dehors des interventions transurétrales, niveau 3</v>
      </c>
      <c r="C1643" s="22">
        <v>15</v>
      </c>
      <c r="D1643" s="23">
        <v>60101.571199999998</v>
      </c>
      <c r="E1643" s="22">
        <v>15</v>
      </c>
      <c r="F1643" s="23">
        <v>59822.400000000001</v>
      </c>
      <c r="G1643" s="22">
        <v>14</v>
      </c>
      <c r="H1643" s="23">
        <v>56392.582399999999</v>
      </c>
      <c r="I1643" s="116">
        <v>-4.6449899999999999E-3</v>
      </c>
      <c r="J1643" s="116">
        <v>0</v>
      </c>
      <c r="K1643" s="116">
        <v>-4.6449899999999999E-3</v>
      </c>
      <c r="L1643" s="116">
        <v>-5.7333333E-2</v>
      </c>
      <c r="M1643" s="116">
        <v>-6.6666666999999999E-2</v>
      </c>
      <c r="N1643" s="116">
        <v>0.01</v>
      </c>
      <c r="O1643" s="24">
        <v>3.5789700000000001E-5</v>
      </c>
      <c r="P1643" s="24">
        <v>-2.0723700000000001E-4</v>
      </c>
      <c r="Q1643" s="24">
        <v>2.2278873999999999E-6</v>
      </c>
      <c r="R1643" s="24">
        <v>8.4111474999999998E-6</v>
      </c>
    </row>
    <row r="1644" spans="1:18" ht="33.75" x14ac:dyDescent="0.2">
      <c r="A1644" s="13" t="s">
        <v>2436</v>
      </c>
      <c r="B1644" s="11" t="str">
        <f>VLOOKUP(A1644,[2]Feuil1!$A$4:$B$2591,2,FALSE)</f>
        <v>Interventions pour incontinence urinaire en dehors des interventions transurétrales, niveau 4</v>
      </c>
      <c r="C1644" s="22">
        <v>5</v>
      </c>
      <c r="D1644" s="23">
        <v>27487.816200000001</v>
      </c>
      <c r="E1644" s="22">
        <v>2</v>
      </c>
      <c r="F1644" s="23">
        <v>11222.8362</v>
      </c>
      <c r="G1644" s="22">
        <v>3</v>
      </c>
      <c r="H1644" s="23">
        <v>16264.98</v>
      </c>
      <c r="I1644" s="116">
        <v>-0.59171597600000003</v>
      </c>
      <c r="J1644" s="116">
        <v>-0.6</v>
      </c>
      <c r="K1644" s="116">
        <v>2.0710059199999999E-2</v>
      </c>
      <c r="L1644" s="116">
        <v>0.44927536229999998</v>
      </c>
      <c r="M1644" s="116">
        <v>0.5</v>
      </c>
      <c r="N1644" s="116">
        <v>-3.3816424999999997E-2</v>
      </c>
      <c r="O1644" s="24">
        <v>-3.5790000000000001E-5</v>
      </c>
      <c r="P1644" s="24">
        <v>3.0465679999999999E-4</v>
      </c>
      <c r="Q1644" s="24">
        <v>4.7740445000000002E-7</v>
      </c>
      <c r="R1644" s="24">
        <v>2.4259777000000001E-6</v>
      </c>
    </row>
    <row r="1645" spans="1:18" ht="33.75" x14ac:dyDescent="0.2">
      <c r="A1645" s="13" t="s">
        <v>2437</v>
      </c>
      <c r="B1645" s="11" t="str">
        <f>VLOOKUP(A1645,[2]Feuil1!$A$4:$B$2591,2,FALSE)</f>
        <v>Interventions pour incontinence urinaire en dehors des interventions transurétrales, en ambulatoire</v>
      </c>
      <c r="C1645" s="22">
        <v>89</v>
      </c>
      <c r="D1645" s="23">
        <v>75666.313500000004</v>
      </c>
      <c r="E1645" s="22">
        <v>106</v>
      </c>
      <c r="F1645" s="23">
        <v>90404.649300000005</v>
      </c>
      <c r="G1645" s="22">
        <v>136</v>
      </c>
      <c r="H1645" s="23">
        <v>115201.01700000001</v>
      </c>
      <c r="I1645" s="116">
        <v>0.19478067739999999</v>
      </c>
      <c r="J1645" s="116">
        <v>0.191011236</v>
      </c>
      <c r="K1645" s="116">
        <v>3.1649083999999998E-3</v>
      </c>
      <c r="L1645" s="116">
        <v>0.27428199650000001</v>
      </c>
      <c r="M1645" s="116">
        <v>0.28301886790000003</v>
      </c>
      <c r="N1645" s="116">
        <v>-6.8096199999999997E-3</v>
      </c>
      <c r="O1645" s="24">
        <v>-1.0736910000000001E-3</v>
      </c>
      <c r="P1645" s="24">
        <v>1.4982482000000001E-3</v>
      </c>
      <c r="Q1645" s="24">
        <v>2.1642300000000001E-5</v>
      </c>
      <c r="R1645" s="24">
        <v>1.71826E-5</v>
      </c>
    </row>
    <row r="1646" spans="1:18" ht="33.75" x14ac:dyDescent="0.2">
      <c r="A1646" s="13" t="s">
        <v>2328</v>
      </c>
      <c r="B1646" s="11" t="str">
        <f>VLOOKUP(A1646,[2]Feuil1!$A$4:$B$2591,2,FALSE)</f>
        <v>Interventions par voie transurétrale ou transcutanée pour lithiases urinaires, niveau 1</v>
      </c>
      <c r="C1646" s="22">
        <v>24991</v>
      </c>
      <c r="D1646" s="23">
        <v>26348665.039999999</v>
      </c>
      <c r="E1646" s="22">
        <v>27157</v>
      </c>
      <c r="F1646" s="23">
        <v>28675308.453000002</v>
      </c>
      <c r="G1646" s="22">
        <v>28707</v>
      </c>
      <c r="H1646" s="23">
        <v>30314424.826000001</v>
      </c>
      <c r="I1646" s="116">
        <v>8.8302136399999995E-2</v>
      </c>
      <c r="J1646" s="116">
        <v>8.6671201599999997E-2</v>
      </c>
      <c r="K1646" s="116">
        <v>1.5008539E-3</v>
      </c>
      <c r="L1646" s="116">
        <v>5.7161246399999997E-2</v>
      </c>
      <c r="M1646" s="116">
        <v>5.70755238E-2</v>
      </c>
      <c r="N1646" s="116">
        <v>8.10941E-5</v>
      </c>
      <c r="O1646" s="24">
        <v>-5.5474034999999998E-2</v>
      </c>
      <c r="P1646" s="24">
        <v>9.9038826199999999E-2</v>
      </c>
      <c r="Q1646" s="24">
        <v>4.5682832000000003E-3</v>
      </c>
      <c r="R1646" s="24">
        <v>4.5215005999999997E-3</v>
      </c>
    </row>
    <row r="1647" spans="1:18" ht="33.75" x14ac:dyDescent="0.2">
      <c r="A1647" s="13" t="s">
        <v>2329</v>
      </c>
      <c r="B1647" s="11" t="str">
        <f>VLOOKUP(A1647,[2]Feuil1!$A$4:$B$2591,2,FALSE)</f>
        <v>Interventions par voie transurétrale ou transcutanée pour lithiases urinaires, niveau 2</v>
      </c>
      <c r="C1647" s="22">
        <v>1865</v>
      </c>
      <c r="D1647" s="23">
        <v>3583153.5274999999</v>
      </c>
      <c r="E1647" s="22">
        <v>1972</v>
      </c>
      <c r="F1647" s="23">
        <v>3792089.9019999998</v>
      </c>
      <c r="G1647" s="22">
        <v>2192</v>
      </c>
      <c r="H1647" s="23">
        <v>4199181.7525000004</v>
      </c>
      <c r="I1647" s="116">
        <v>5.8310751399999999E-2</v>
      </c>
      <c r="J1647" s="116">
        <v>5.7372654199999998E-2</v>
      </c>
      <c r="K1647" s="116">
        <v>8.8719639999999995E-4</v>
      </c>
      <c r="L1647" s="116">
        <v>0.1073529006</v>
      </c>
      <c r="M1647" s="116">
        <v>0.1115618661</v>
      </c>
      <c r="N1647" s="116">
        <v>-3.7865329999999999E-3</v>
      </c>
      <c r="O1647" s="24">
        <v>-7.8737340000000003E-3</v>
      </c>
      <c r="P1647" s="24">
        <v>2.4597337699999999E-2</v>
      </c>
      <c r="Q1647" s="24">
        <v>3.4882350000000001E-4</v>
      </c>
      <c r="R1647" s="24">
        <v>6.2632240000000004E-4</v>
      </c>
    </row>
    <row r="1648" spans="1:18" ht="33.75" x14ac:dyDescent="0.2">
      <c r="A1648" s="13" t="s">
        <v>2330</v>
      </c>
      <c r="B1648" s="11" t="str">
        <f>VLOOKUP(A1648,[2]Feuil1!$A$4:$B$2591,2,FALSE)</f>
        <v>Interventions par voie transurétrale ou transcutanée pour lithiases urinaires, niveau 3</v>
      </c>
      <c r="C1648" s="22">
        <v>373</v>
      </c>
      <c r="D1648" s="23">
        <v>1098498.8326000001</v>
      </c>
      <c r="E1648" s="22">
        <v>410</v>
      </c>
      <c r="F1648" s="23">
        <v>1198001.9807</v>
      </c>
      <c r="G1648" s="22">
        <v>441</v>
      </c>
      <c r="H1648" s="23">
        <v>1296232.7054000001</v>
      </c>
      <c r="I1648" s="116">
        <v>9.0581023100000005E-2</v>
      </c>
      <c r="J1648" s="116">
        <v>9.9195710500000006E-2</v>
      </c>
      <c r="K1648" s="116">
        <v>-7.837264E-3</v>
      </c>
      <c r="L1648" s="116">
        <v>8.1995461000000006E-2</v>
      </c>
      <c r="M1648" s="116">
        <v>7.5609756099999995E-2</v>
      </c>
      <c r="N1648" s="116">
        <v>5.9368232E-3</v>
      </c>
      <c r="O1648" s="24">
        <v>-1.1094810000000001E-3</v>
      </c>
      <c r="P1648" s="24">
        <v>5.9353050000000001E-3</v>
      </c>
      <c r="Q1648" s="24">
        <v>7.0178499999999999E-5</v>
      </c>
      <c r="R1648" s="24">
        <v>1.9333760000000001E-4</v>
      </c>
    </row>
    <row r="1649" spans="1:18" ht="33.75" x14ac:dyDescent="0.2">
      <c r="A1649" s="13" t="s">
        <v>2331</v>
      </c>
      <c r="B1649" s="11" t="str">
        <f>VLOOKUP(A1649,[2]Feuil1!$A$4:$B$2591,2,FALSE)</f>
        <v>Interventions par voie transurétrale ou transcutanée pour lithiases urinaires, niveau 4</v>
      </c>
      <c r="C1649" s="22">
        <v>142</v>
      </c>
      <c r="D1649" s="23">
        <v>563904.97439999995</v>
      </c>
      <c r="E1649" s="22">
        <v>171</v>
      </c>
      <c r="F1649" s="23">
        <v>663810.01199999999</v>
      </c>
      <c r="G1649" s="22">
        <v>174</v>
      </c>
      <c r="H1649" s="23">
        <v>693465.87239999999</v>
      </c>
      <c r="I1649" s="116">
        <v>0.17716644140000001</v>
      </c>
      <c r="J1649" s="116">
        <v>0.20422535210000001</v>
      </c>
      <c r="K1649" s="116">
        <v>-2.2469973000000001E-2</v>
      </c>
      <c r="L1649" s="116">
        <v>4.4675223100000001E-2</v>
      </c>
      <c r="M1649" s="116">
        <v>1.75438596E-2</v>
      </c>
      <c r="N1649" s="116">
        <v>2.6663581299999999E-2</v>
      </c>
      <c r="O1649" s="24">
        <v>-1.0736899999999999E-4</v>
      </c>
      <c r="P1649" s="24">
        <v>1.7918688999999999E-3</v>
      </c>
      <c r="Q1649" s="24">
        <v>2.76895E-5</v>
      </c>
      <c r="R1649" s="24">
        <v>1.034328E-4</v>
      </c>
    </row>
    <row r="1650" spans="1:18" ht="33.75" x14ac:dyDescent="0.2">
      <c r="A1650" s="13" t="s">
        <v>2438</v>
      </c>
      <c r="B1650" s="11" t="str">
        <f>VLOOKUP(A1650,[2]Feuil1!$A$4:$B$2591,2,FALSE)</f>
        <v>Interventions par voie transurétrale ou transcutanée pour lithiases urinaires, en ambulatoire</v>
      </c>
      <c r="C1650" s="22">
        <v>4790</v>
      </c>
      <c r="D1650" s="23">
        <v>3993113.9934</v>
      </c>
      <c r="E1650" s="22">
        <v>5867</v>
      </c>
      <c r="F1650" s="23">
        <v>4884573.8760000002</v>
      </c>
      <c r="G1650" s="22">
        <v>7283</v>
      </c>
      <c r="H1650" s="23">
        <v>6046506.5177999996</v>
      </c>
      <c r="I1650" s="116">
        <v>0.22324929469999999</v>
      </c>
      <c r="J1650" s="116">
        <v>0.2248434238</v>
      </c>
      <c r="K1650" s="116">
        <v>-1.3014960000000001E-3</v>
      </c>
      <c r="L1650" s="116">
        <v>0.23787799539999999</v>
      </c>
      <c r="M1650" s="116">
        <v>0.24134992329999999</v>
      </c>
      <c r="N1650" s="116">
        <v>-2.796897E-3</v>
      </c>
      <c r="O1650" s="24">
        <v>-5.0678214999999999E-2</v>
      </c>
      <c r="P1650" s="24">
        <v>7.0206391000000007E-2</v>
      </c>
      <c r="Q1650" s="24">
        <v>1.1589789000000001E-3</v>
      </c>
      <c r="R1650" s="24">
        <v>9.0185720000000001E-4</v>
      </c>
    </row>
    <row r="1651" spans="1:18" ht="22.5" x14ac:dyDescent="0.2">
      <c r="A1651" s="13" t="s">
        <v>2439</v>
      </c>
      <c r="B1651" s="11" t="str">
        <f>VLOOKUP(A1651,[2]Feuil1!$A$4:$B$2591,2,FALSE)</f>
        <v>Injections de toxine botulique dans l'appareil urinaire, niveau 1</v>
      </c>
      <c r="C1651" s="22">
        <v>38</v>
      </c>
      <c r="D1651" s="23">
        <v>35185.523399999998</v>
      </c>
      <c r="E1651" s="22">
        <v>64</v>
      </c>
      <c r="F1651" s="23">
        <v>58372.2549</v>
      </c>
      <c r="G1651" s="22">
        <v>53</v>
      </c>
      <c r="H1651" s="23">
        <v>49950.771099999998</v>
      </c>
      <c r="I1651" s="116">
        <v>0.65898498189999999</v>
      </c>
      <c r="J1651" s="116">
        <v>0.68421052630000001</v>
      </c>
      <c r="K1651" s="116">
        <v>-1.4977667E-2</v>
      </c>
      <c r="L1651" s="116">
        <v>-0.14427203199999999</v>
      </c>
      <c r="M1651" s="116">
        <v>-0.171875</v>
      </c>
      <c r="N1651" s="116">
        <v>3.3331886400000003E-2</v>
      </c>
      <c r="O1651" s="24">
        <v>3.9368669999999999E-4</v>
      </c>
      <c r="P1651" s="24">
        <v>-5.0884400000000005E-4</v>
      </c>
      <c r="Q1651" s="24">
        <v>8.4341452000000008E-6</v>
      </c>
      <c r="R1651" s="24">
        <v>7.4503291999999997E-6</v>
      </c>
    </row>
    <row r="1652" spans="1:18" ht="22.5" x14ac:dyDescent="0.2">
      <c r="A1652" s="13" t="s">
        <v>2440</v>
      </c>
      <c r="B1652" s="11" t="str">
        <f>VLOOKUP(A1652,[2]Feuil1!$A$4:$B$2591,2,FALSE)</f>
        <v>Injections de toxine botulique dans l'appareil urinaire, niveau 2</v>
      </c>
      <c r="C1652" s="22">
        <v>2</v>
      </c>
      <c r="D1652" s="23">
        <v>4561.8804</v>
      </c>
      <c r="E1652" s="22" t="s">
        <v>3213</v>
      </c>
      <c r="F1652" s="23" t="s">
        <v>3213</v>
      </c>
      <c r="G1652" s="22">
        <v>3</v>
      </c>
      <c r="H1652" s="23">
        <v>6536.7204000000002</v>
      </c>
      <c r="I1652" s="116" t="s">
        <v>3213</v>
      </c>
      <c r="J1652" s="116" t="s">
        <v>3213</v>
      </c>
      <c r="K1652" s="116" t="s">
        <v>3213</v>
      </c>
      <c r="L1652" s="116" t="s">
        <v>3213</v>
      </c>
      <c r="M1652" s="116" t="s">
        <v>3213</v>
      </c>
      <c r="N1652" s="116" t="s">
        <v>3213</v>
      </c>
      <c r="O1652" s="24" t="s">
        <v>3213</v>
      </c>
      <c r="P1652" s="24" t="s">
        <v>3213</v>
      </c>
      <c r="Q1652" s="24">
        <v>4.7740445000000002E-7</v>
      </c>
      <c r="R1652" s="24">
        <v>9.7497430999999997E-7</v>
      </c>
    </row>
    <row r="1653" spans="1:18" ht="22.5" x14ac:dyDescent="0.2">
      <c r="A1653" s="13" t="s">
        <v>2441</v>
      </c>
      <c r="B1653" s="11" t="str">
        <f>VLOOKUP(A1653,[2]Feuil1!$A$4:$B$2591,2,FALSE)</f>
        <v>Injections de toxine botulique dans l'appareil urinaire, niveau 3</v>
      </c>
      <c r="C1653" s="22" t="s">
        <v>3213</v>
      </c>
      <c r="D1653" s="23" t="s">
        <v>3213</v>
      </c>
      <c r="E1653" s="22" t="s">
        <v>3213</v>
      </c>
      <c r="F1653" s="23" t="s">
        <v>3213</v>
      </c>
      <c r="G1653" s="22">
        <v>1</v>
      </c>
      <c r="H1653" s="23">
        <v>3056.83</v>
      </c>
      <c r="I1653" s="116" t="s">
        <v>3213</v>
      </c>
      <c r="J1653" s="116" t="s">
        <v>3213</v>
      </c>
      <c r="K1653" s="116" t="s">
        <v>3213</v>
      </c>
      <c r="L1653" s="116" t="s">
        <v>3213</v>
      </c>
      <c r="M1653" s="116" t="s">
        <v>3213</v>
      </c>
      <c r="N1653" s="116" t="s">
        <v>3213</v>
      </c>
      <c r="O1653" s="24" t="s">
        <v>3213</v>
      </c>
      <c r="P1653" s="24" t="s">
        <v>3213</v>
      </c>
      <c r="Q1653" s="24">
        <v>1.5913482000000001E-7</v>
      </c>
      <c r="R1653" s="24">
        <v>4.5593669999999999E-7</v>
      </c>
    </row>
    <row r="1654" spans="1:18" ht="22.5" x14ac:dyDescent="0.2">
      <c r="A1654" s="13" t="s">
        <v>2442</v>
      </c>
      <c r="B1654" s="11" t="str">
        <f>VLOOKUP(A1654,[2]Feuil1!$A$4:$B$2591,2,FALSE)</f>
        <v>Injections de toxine botulique dans l'appareil urinaire, en ambulatoire</v>
      </c>
      <c r="C1654" s="22">
        <v>6</v>
      </c>
      <c r="D1654" s="23">
        <v>5748.8517000000002</v>
      </c>
      <c r="E1654" s="22">
        <v>31</v>
      </c>
      <c r="F1654" s="23">
        <v>28716.9264</v>
      </c>
      <c r="G1654" s="22">
        <v>99</v>
      </c>
      <c r="H1654" s="23">
        <v>90514.804499999998</v>
      </c>
      <c r="I1654" s="116">
        <v>3.9952456418</v>
      </c>
      <c r="J1654" s="116">
        <v>4.1666666667000003</v>
      </c>
      <c r="K1654" s="116">
        <v>-3.3178263E-2</v>
      </c>
      <c r="L1654" s="116">
        <v>2.1519670050999999</v>
      </c>
      <c r="M1654" s="116">
        <v>2.1935483870999999</v>
      </c>
      <c r="N1654" s="116">
        <v>-1.3020433E-2</v>
      </c>
      <c r="O1654" s="24">
        <v>-2.4337E-3</v>
      </c>
      <c r="P1654" s="24">
        <v>3.7339564999999998E-3</v>
      </c>
      <c r="Q1654" s="24">
        <v>1.5754299999999999E-5</v>
      </c>
      <c r="R1654" s="24">
        <v>1.3500600000000001E-5</v>
      </c>
    </row>
    <row r="1655" spans="1:18" ht="33.75" x14ac:dyDescent="0.2">
      <c r="A1655" s="13" t="s">
        <v>2332</v>
      </c>
      <c r="B1655" s="11" t="str">
        <f>VLOOKUP(A1655,[2]Feuil1!$A$4:$B$2591,2,FALSE)</f>
        <v>Interventions par voie transurétrale ou transcutanée pour des affections non lithiasiques, niveau 1</v>
      </c>
      <c r="C1655" s="22">
        <v>31018</v>
      </c>
      <c r="D1655" s="23">
        <v>33084162.682</v>
      </c>
      <c r="E1655" s="22">
        <v>31200</v>
      </c>
      <c r="F1655" s="23">
        <v>33146881.434</v>
      </c>
      <c r="G1655" s="22">
        <v>31515</v>
      </c>
      <c r="H1655" s="23">
        <v>33421425.204</v>
      </c>
      <c r="I1655" s="116">
        <v>1.8957334000000001E-3</v>
      </c>
      <c r="J1655" s="116">
        <v>5.8675608000000002E-3</v>
      </c>
      <c r="K1655" s="116">
        <v>-3.9486579999999999E-3</v>
      </c>
      <c r="L1655" s="116">
        <v>8.2826424999999995E-3</v>
      </c>
      <c r="M1655" s="116">
        <v>1.00961538E-2</v>
      </c>
      <c r="N1655" s="116">
        <v>-1.795385E-3</v>
      </c>
      <c r="O1655" s="24">
        <v>-1.1273755E-2</v>
      </c>
      <c r="P1655" s="24">
        <v>1.65885066E-2</v>
      </c>
      <c r="Q1655" s="24">
        <v>5.0151337000000004E-3</v>
      </c>
      <c r="R1655" s="24">
        <v>4.9849203999999996E-3</v>
      </c>
    </row>
    <row r="1656" spans="1:18" ht="33.75" x14ac:dyDescent="0.2">
      <c r="A1656" s="13" t="s">
        <v>2333</v>
      </c>
      <c r="B1656" s="11" t="str">
        <f>VLOOKUP(A1656,[2]Feuil1!$A$4:$B$2591,2,FALSE)</f>
        <v>Interventions par voie transurétrale ou transcutanée pour des affections non lithiasiques, niveau 2</v>
      </c>
      <c r="C1656" s="22">
        <v>11490</v>
      </c>
      <c r="D1656" s="23">
        <v>22522901.629000001</v>
      </c>
      <c r="E1656" s="22">
        <v>11413</v>
      </c>
      <c r="F1656" s="23">
        <v>22338011.932999998</v>
      </c>
      <c r="G1656" s="22">
        <v>11672</v>
      </c>
      <c r="H1656" s="23">
        <v>22794129.475000001</v>
      </c>
      <c r="I1656" s="116">
        <v>-8.2089639999999992E-3</v>
      </c>
      <c r="J1656" s="116">
        <v>-6.7014800000000001E-3</v>
      </c>
      <c r="K1656" s="116">
        <v>-1.5176549999999999E-3</v>
      </c>
      <c r="L1656" s="116">
        <v>2.0418895999999999E-2</v>
      </c>
      <c r="M1656" s="116">
        <v>2.26934198E-2</v>
      </c>
      <c r="N1656" s="116">
        <v>-2.2240519999999998E-3</v>
      </c>
      <c r="O1656" s="24">
        <v>-9.2695320000000005E-3</v>
      </c>
      <c r="P1656" s="24">
        <v>2.75595722E-2</v>
      </c>
      <c r="Q1656" s="24">
        <v>1.8574215999999999E-3</v>
      </c>
      <c r="R1656" s="24">
        <v>3.3998227000000001E-3</v>
      </c>
    </row>
    <row r="1657" spans="1:18" ht="33.75" x14ac:dyDescent="0.2">
      <c r="A1657" s="13" t="s">
        <v>2334</v>
      </c>
      <c r="B1657" s="11" t="str">
        <f>VLOOKUP(A1657,[2]Feuil1!$A$4:$B$2591,2,FALSE)</f>
        <v>Interventions par voie transurétrale ou transcutanée pour des affections non lithiasiques, niveau 3</v>
      </c>
      <c r="C1657" s="22">
        <v>3964</v>
      </c>
      <c r="D1657" s="23">
        <v>11656464.573999999</v>
      </c>
      <c r="E1657" s="22">
        <v>4220</v>
      </c>
      <c r="F1657" s="23">
        <v>12395463.596000001</v>
      </c>
      <c r="G1657" s="22">
        <v>4317</v>
      </c>
      <c r="H1657" s="23">
        <v>12674996.232999999</v>
      </c>
      <c r="I1657" s="116">
        <v>6.3398212800000006E-2</v>
      </c>
      <c r="J1657" s="116">
        <v>6.4581231099999997E-2</v>
      </c>
      <c r="K1657" s="116">
        <v>-1.1112520000000001E-3</v>
      </c>
      <c r="L1657" s="116">
        <v>2.2551204700000001E-2</v>
      </c>
      <c r="M1657" s="116">
        <v>2.2985782E-2</v>
      </c>
      <c r="N1657" s="116">
        <v>-4.2481300000000001E-4</v>
      </c>
      <c r="O1657" s="24">
        <v>-3.4716009999999999E-3</v>
      </c>
      <c r="P1657" s="24">
        <v>1.6889944300000001E-2</v>
      </c>
      <c r="Q1657" s="24">
        <v>6.8698499999999998E-4</v>
      </c>
      <c r="R1657" s="24">
        <v>1.8905192000000001E-3</v>
      </c>
    </row>
    <row r="1658" spans="1:18" ht="33.75" x14ac:dyDescent="0.2">
      <c r="A1658" s="13" t="s">
        <v>2335</v>
      </c>
      <c r="B1658" s="11" t="str">
        <f>VLOOKUP(A1658,[2]Feuil1!$A$4:$B$2591,2,FALSE)</f>
        <v>Interventions par voie transurétrale ou transcutanée pour des affections non lithiasiques, niveau 4</v>
      </c>
      <c r="C1658" s="22">
        <v>1110</v>
      </c>
      <c r="D1658" s="23">
        <v>4754359.7313000001</v>
      </c>
      <c r="E1658" s="22">
        <v>1210</v>
      </c>
      <c r="F1658" s="23">
        <v>5190024.5640000002</v>
      </c>
      <c r="G1658" s="22">
        <v>1359</v>
      </c>
      <c r="H1658" s="23">
        <v>5791243.3140000002</v>
      </c>
      <c r="I1658" s="116">
        <v>9.1634806200000002E-2</v>
      </c>
      <c r="J1658" s="116">
        <v>9.0090090100000006E-2</v>
      </c>
      <c r="K1658" s="116">
        <v>1.4170535999999999E-3</v>
      </c>
      <c r="L1658" s="116">
        <v>0.1158412147</v>
      </c>
      <c r="M1658" s="116">
        <v>0.12314049589999999</v>
      </c>
      <c r="N1658" s="116">
        <v>-6.4989920000000003E-3</v>
      </c>
      <c r="O1658" s="24">
        <v>-5.3326650000000003E-3</v>
      </c>
      <c r="P1658" s="24">
        <v>3.6326889500000001E-2</v>
      </c>
      <c r="Q1658" s="24">
        <v>2.1626419999999999E-4</v>
      </c>
      <c r="R1658" s="24">
        <v>8.6378379999999997E-4</v>
      </c>
    </row>
    <row r="1659" spans="1:18" ht="33.75" x14ac:dyDescent="0.2">
      <c r="A1659" s="13" t="s">
        <v>2443</v>
      </c>
      <c r="B1659" s="11" t="str">
        <f>VLOOKUP(A1659,[2]Feuil1!$A$4:$B$2591,2,FALSE)</f>
        <v>Interventions par voie transurétrale ou transcutanée pour des affections non lithiasiques, en ambulatoire</v>
      </c>
      <c r="C1659" s="22">
        <v>7335</v>
      </c>
      <c r="D1659" s="23">
        <v>6028795.3131999997</v>
      </c>
      <c r="E1659" s="22">
        <v>7315</v>
      </c>
      <c r="F1659" s="23">
        <v>6007396.3975999998</v>
      </c>
      <c r="G1659" s="22">
        <v>8447</v>
      </c>
      <c r="H1659" s="23">
        <v>6942174.2335999999</v>
      </c>
      <c r="I1659" s="116">
        <v>-3.5494509999999999E-3</v>
      </c>
      <c r="J1659" s="116">
        <v>-2.7266529999999999E-3</v>
      </c>
      <c r="K1659" s="116">
        <v>-8.2504799999999999E-4</v>
      </c>
      <c r="L1659" s="116">
        <v>0.1556044872</v>
      </c>
      <c r="M1659" s="116">
        <v>0.1547505126</v>
      </c>
      <c r="N1659" s="116">
        <v>7.395317E-4</v>
      </c>
      <c r="O1659" s="24">
        <v>-4.0513939999999998E-2</v>
      </c>
      <c r="P1659" s="24">
        <v>5.6481224400000002E-2</v>
      </c>
      <c r="Q1659" s="24">
        <v>1.3442117999999999E-3</v>
      </c>
      <c r="R1659" s="24">
        <v>1.0354491E-3</v>
      </c>
    </row>
    <row r="1660" spans="1:18" ht="22.5" x14ac:dyDescent="0.2">
      <c r="A1660" s="13" t="s">
        <v>1527</v>
      </c>
      <c r="B1660" s="11" t="str">
        <f>VLOOKUP(A1660,[2]Feuil1!$A$4:$B$2591,2,FALSE)</f>
        <v>Insuffisance rénale, avec dialyse, niveau 1</v>
      </c>
      <c r="C1660" s="22">
        <v>273</v>
      </c>
      <c r="D1660" s="23">
        <v>347755.75020000001</v>
      </c>
      <c r="E1660" s="22">
        <v>232</v>
      </c>
      <c r="F1660" s="23">
        <v>296012.11790000001</v>
      </c>
      <c r="G1660" s="22">
        <v>324</v>
      </c>
      <c r="H1660" s="23">
        <v>405861.28029999998</v>
      </c>
      <c r="I1660" s="116">
        <v>-0.14879303199999999</v>
      </c>
      <c r="J1660" s="116">
        <v>-0.15018314999999999</v>
      </c>
      <c r="K1660" s="116">
        <v>1.6357862E-3</v>
      </c>
      <c r="L1660" s="116">
        <v>0.3710968429</v>
      </c>
      <c r="M1660" s="116">
        <v>0.3965517241</v>
      </c>
      <c r="N1660" s="116">
        <v>-1.8226952000000001E-2</v>
      </c>
      <c r="O1660" s="24">
        <v>-3.2926520000000001E-3</v>
      </c>
      <c r="P1660" s="24">
        <v>6.6373153000000001E-3</v>
      </c>
      <c r="Q1660" s="24">
        <v>5.15597E-5</v>
      </c>
      <c r="R1660" s="24">
        <v>6.0535599999999997E-5</v>
      </c>
    </row>
    <row r="1661" spans="1:18" ht="22.5" x14ac:dyDescent="0.2">
      <c r="A1661" s="13" t="s">
        <v>1528</v>
      </c>
      <c r="B1661" s="11" t="str">
        <f>VLOOKUP(A1661,[2]Feuil1!$A$4:$B$2591,2,FALSE)</f>
        <v>Insuffisance rénale, avec dialyse, niveau 2</v>
      </c>
      <c r="C1661" s="22">
        <v>346</v>
      </c>
      <c r="D1661" s="23">
        <v>538328.81469999999</v>
      </c>
      <c r="E1661" s="22">
        <v>381</v>
      </c>
      <c r="F1661" s="23">
        <v>589247.49140000006</v>
      </c>
      <c r="G1661" s="22">
        <v>396</v>
      </c>
      <c r="H1661" s="23">
        <v>608590.12719999999</v>
      </c>
      <c r="I1661" s="116">
        <v>9.4586571100000003E-2</v>
      </c>
      <c r="J1661" s="116">
        <v>0.10115606940000001</v>
      </c>
      <c r="K1661" s="116">
        <v>-5.9660010000000003E-3</v>
      </c>
      <c r="L1661" s="116">
        <v>3.2825996000000003E-2</v>
      </c>
      <c r="M1661" s="116">
        <v>3.9370078699999998E-2</v>
      </c>
      <c r="N1661" s="116">
        <v>-6.2962010000000004E-3</v>
      </c>
      <c r="O1661" s="24">
        <v>-5.3684499999999999E-4</v>
      </c>
      <c r="P1661" s="24">
        <v>1.1687224E-3</v>
      </c>
      <c r="Q1661" s="24">
        <v>6.3017399999999997E-5</v>
      </c>
      <c r="R1661" s="24">
        <v>9.07733E-5</v>
      </c>
    </row>
    <row r="1662" spans="1:18" ht="22.5" x14ac:dyDescent="0.2">
      <c r="A1662" s="13" t="s">
        <v>1529</v>
      </c>
      <c r="B1662" s="11" t="str">
        <f>VLOOKUP(A1662,[2]Feuil1!$A$4:$B$2591,2,FALSE)</f>
        <v>Insuffisance rénale, avec dialyse, niveau 3</v>
      </c>
      <c r="C1662" s="22">
        <v>150</v>
      </c>
      <c r="D1662" s="23">
        <v>355361.07140000002</v>
      </c>
      <c r="E1662" s="22">
        <v>192</v>
      </c>
      <c r="F1662" s="23">
        <v>455389.10729999997</v>
      </c>
      <c r="G1662" s="22">
        <v>190</v>
      </c>
      <c r="H1662" s="23">
        <v>445123.69140000001</v>
      </c>
      <c r="I1662" s="116">
        <v>0.28148281829999999</v>
      </c>
      <c r="J1662" s="116">
        <v>0.28000000000000003</v>
      </c>
      <c r="K1662" s="116">
        <v>1.1584518000000001E-3</v>
      </c>
      <c r="L1662" s="116">
        <v>-2.2542076000000001E-2</v>
      </c>
      <c r="M1662" s="116">
        <v>-1.0416666999999999E-2</v>
      </c>
      <c r="N1662" s="116">
        <v>-1.2253045000000001E-2</v>
      </c>
      <c r="O1662" s="24">
        <v>7.1579400000000001E-5</v>
      </c>
      <c r="P1662" s="24">
        <v>-6.2025800000000005E-4</v>
      </c>
      <c r="Q1662" s="24">
        <v>3.0235599999999999E-5</v>
      </c>
      <c r="R1662" s="24">
        <v>6.6391700000000003E-5</v>
      </c>
    </row>
    <row r="1663" spans="1:18" ht="22.5" x14ac:dyDescent="0.2">
      <c r="A1663" s="13" t="s">
        <v>1530</v>
      </c>
      <c r="B1663" s="11" t="str">
        <f>VLOOKUP(A1663,[2]Feuil1!$A$4:$B$2591,2,FALSE)</f>
        <v>Insuffisance rénale, avec dialyse, niveau 4</v>
      </c>
      <c r="C1663" s="22">
        <v>129</v>
      </c>
      <c r="D1663" s="23">
        <v>462710.04830000002</v>
      </c>
      <c r="E1663" s="22">
        <v>126</v>
      </c>
      <c r="F1663" s="23">
        <v>457704.21600000001</v>
      </c>
      <c r="G1663" s="22">
        <v>148</v>
      </c>
      <c r="H1663" s="23">
        <v>534082.78029999998</v>
      </c>
      <c r="I1663" s="116">
        <v>-1.0818507999999999E-2</v>
      </c>
      <c r="J1663" s="116">
        <v>-2.3255814E-2</v>
      </c>
      <c r="K1663" s="116">
        <v>1.27334324E-2</v>
      </c>
      <c r="L1663" s="116">
        <v>0.16687319370000001</v>
      </c>
      <c r="M1663" s="116">
        <v>0.17460317459999999</v>
      </c>
      <c r="N1663" s="116">
        <v>-6.5809299999999996E-3</v>
      </c>
      <c r="O1663" s="24">
        <v>-7.8737299999999996E-4</v>
      </c>
      <c r="P1663" s="24">
        <v>4.6149520000000003E-3</v>
      </c>
      <c r="Q1663" s="24">
        <v>2.3552000000000001E-5</v>
      </c>
      <c r="R1663" s="24">
        <v>7.96603E-5</v>
      </c>
    </row>
    <row r="1664" spans="1:18" ht="22.5" x14ac:dyDescent="0.2">
      <c r="A1664" s="13" t="s">
        <v>1531</v>
      </c>
      <c r="B1664" s="11" t="str">
        <f>VLOOKUP(A1664,[2]Feuil1!$A$4:$B$2591,2,FALSE)</f>
        <v>Insuffisance rénale, avec dialyse, en ambulatoire</v>
      </c>
      <c r="C1664" s="22">
        <v>100</v>
      </c>
      <c r="D1664" s="23">
        <v>30734.938099999999</v>
      </c>
      <c r="E1664" s="22">
        <v>112</v>
      </c>
      <c r="F1664" s="23">
        <v>33910.592100000002</v>
      </c>
      <c r="G1664" s="22">
        <v>189</v>
      </c>
      <c r="H1664" s="23">
        <v>57293.5916</v>
      </c>
      <c r="I1664" s="116">
        <v>0.10332391069999999</v>
      </c>
      <c r="J1664" s="116">
        <v>0.12</v>
      </c>
      <c r="K1664" s="116">
        <v>-1.4889365E-2</v>
      </c>
      <c r="L1664" s="116">
        <v>0.68954854669999999</v>
      </c>
      <c r="M1664" s="116">
        <v>0.6875</v>
      </c>
      <c r="N1664" s="116">
        <v>1.2139536E-3</v>
      </c>
      <c r="O1664" s="24">
        <v>-2.7558069999999999E-3</v>
      </c>
      <c r="P1664" s="24">
        <v>1.4128495E-3</v>
      </c>
      <c r="Q1664" s="24">
        <v>3.0076499999999999E-5</v>
      </c>
      <c r="R1664" s="24">
        <v>8.5455360999999998E-6</v>
      </c>
    </row>
    <row r="1665" spans="1:18" ht="33.75" x14ac:dyDescent="0.2">
      <c r="A1665" s="13" t="s">
        <v>1532</v>
      </c>
      <c r="B1665" s="11" t="str">
        <f>VLOOKUP(A1665,[2]Feuil1!$A$4:$B$2591,2,FALSE)</f>
        <v>Endoscopies génito-urinaires thérapeutiques et anesthésie : séjours de la CMD 11 et de moins de 2 jours</v>
      </c>
      <c r="C1665" s="22">
        <v>5210</v>
      </c>
      <c r="D1665" s="23">
        <v>2139373.6002000002</v>
      </c>
      <c r="E1665" s="22">
        <v>5421</v>
      </c>
      <c r="F1665" s="23">
        <v>2221055.8679999998</v>
      </c>
      <c r="G1665" s="22">
        <v>5617</v>
      </c>
      <c r="H1665" s="23">
        <v>2304508.6993999998</v>
      </c>
      <c r="I1665" s="116">
        <v>3.8180459799999997E-2</v>
      </c>
      <c r="J1665" s="116">
        <v>4.0499040299999997E-2</v>
      </c>
      <c r="K1665" s="116">
        <v>-2.2283350000000001E-3</v>
      </c>
      <c r="L1665" s="116">
        <v>3.7573494899999997E-2</v>
      </c>
      <c r="M1665" s="116">
        <v>3.6155690800000001E-2</v>
      </c>
      <c r="N1665" s="116">
        <v>1.3683311E-3</v>
      </c>
      <c r="O1665" s="24">
        <v>-7.0147810000000003E-3</v>
      </c>
      <c r="P1665" s="24">
        <v>5.0423938999999999E-3</v>
      </c>
      <c r="Q1665" s="24">
        <v>8.938603E-4</v>
      </c>
      <c r="R1665" s="24">
        <v>3.4372539999999999E-4</v>
      </c>
    </row>
    <row r="1666" spans="1:18" ht="45" x14ac:dyDescent="0.2">
      <c r="A1666" s="13" t="s">
        <v>1533</v>
      </c>
      <c r="B1666" s="11" t="str">
        <f>VLOOKUP(A1666,[2]Feuil1!$A$4:$B$2591,2,FALSE)</f>
        <v>Séjours de la CMD 11 comprenant une endoscopie génito-urinaire thérapeutique sans anesthésie : séjours de moins de 2 jours</v>
      </c>
      <c r="C1666" s="22">
        <v>689</v>
      </c>
      <c r="D1666" s="23">
        <v>159504.51420000001</v>
      </c>
      <c r="E1666" s="22">
        <v>607</v>
      </c>
      <c r="F1666" s="23">
        <v>139554.454</v>
      </c>
      <c r="G1666" s="22">
        <v>531</v>
      </c>
      <c r="H1666" s="23">
        <v>120474.79580000001</v>
      </c>
      <c r="I1666" s="116">
        <v>-0.12507520699999999</v>
      </c>
      <c r="J1666" s="116">
        <v>-0.119013062</v>
      </c>
      <c r="K1666" s="116">
        <v>-6.881084E-3</v>
      </c>
      <c r="L1666" s="116">
        <v>-0.136718375</v>
      </c>
      <c r="M1666" s="116">
        <v>-0.12520593099999999</v>
      </c>
      <c r="N1666" s="116">
        <v>-1.3160177E-2</v>
      </c>
      <c r="O1666" s="24">
        <v>2.7200172E-3</v>
      </c>
      <c r="P1666" s="24">
        <v>-1.152833E-3</v>
      </c>
      <c r="Q1666" s="24">
        <v>8.4500599999999995E-5</v>
      </c>
      <c r="R1666" s="24">
        <v>1.7969200000000001E-5</v>
      </c>
    </row>
    <row r="1667" spans="1:18" ht="33.75" x14ac:dyDescent="0.2">
      <c r="A1667" s="13" t="s">
        <v>1534</v>
      </c>
      <c r="B1667" s="11" t="str">
        <f>VLOOKUP(A1667,[2]Feuil1!$A$4:$B$2591,2,FALSE)</f>
        <v>Endoscopies génito-urinaires diagnostiques et anesthésie : séjours de la CMD 11 et de moins de 2 jours</v>
      </c>
      <c r="C1667" s="22">
        <v>3616</v>
      </c>
      <c r="D1667" s="23">
        <v>1530288.713</v>
      </c>
      <c r="E1667" s="22">
        <v>3439</v>
      </c>
      <c r="F1667" s="23">
        <v>1454650.68</v>
      </c>
      <c r="G1667" s="22">
        <v>3185</v>
      </c>
      <c r="H1667" s="23">
        <v>1350201.504</v>
      </c>
      <c r="I1667" s="116">
        <v>-4.9427296000000003E-2</v>
      </c>
      <c r="J1667" s="116">
        <v>-4.8949115000000001E-2</v>
      </c>
      <c r="K1667" s="116">
        <v>-5.0279199999999995E-4</v>
      </c>
      <c r="L1667" s="116">
        <v>-7.1803614000000002E-2</v>
      </c>
      <c r="M1667" s="116">
        <v>-7.3858679999999996E-2</v>
      </c>
      <c r="N1667" s="116">
        <v>2.2189548999999999E-3</v>
      </c>
      <c r="O1667" s="24">
        <v>9.0905837E-3</v>
      </c>
      <c r="P1667" s="24">
        <v>-6.3110370000000002E-3</v>
      </c>
      <c r="Q1667" s="24">
        <v>5.0684440000000003E-4</v>
      </c>
      <c r="R1667" s="24">
        <v>2.0138719999999999E-4</v>
      </c>
    </row>
    <row r="1668" spans="1:18" ht="45" x14ac:dyDescent="0.2">
      <c r="A1668" s="13" t="s">
        <v>1535</v>
      </c>
      <c r="B1668" s="11" t="str">
        <f>VLOOKUP(A1668,[2]Feuil1!$A$4:$B$2591,2,FALSE)</f>
        <v>Séjours de la CMD 11 comprenant une endoscopie génito-urinaire diagnostique sans anesthésie : séjours de moins de 2 jours</v>
      </c>
      <c r="C1668" s="22">
        <v>2471</v>
      </c>
      <c r="D1668" s="23">
        <v>577304.28610000003</v>
      </c>
      <c r="E1668" s="22">
        <v>2557</v>
      </c>
      <c r="F1668" s="23">
        <v>601179.78969999996</v>
      </c>
      <c r="G1668" s="22">
        <v>2280</v>
      </c>
      <c r="H1668" s="23">
        <v>535430.78280000004</v>
      </c>
      <c r="I1668" s="116">
        <v>4.1356879200000002E-2</v>
      </c>
      <c r="J1668" s="116">
        <v>3.4803723199999997E-2</v>
      </c>
      <c r="K1668" s="116">
        <v>6.3327525999999999E-3</v>
      </c>
      <c r="L1668" s="116">
        <v>-0.10936662900000001</v>
      </c>
      <c r="M1668" s="116">
        <v>-0.108330074</v>
      </c>
      <c r="N1668" s="116">
        <v>-1.162487E-3</v>
      </c>
      <c r="O1668" s="24">
        <v>9.9137467999999996E-3</v>
      </c>
      <c r="P1668" s="24">
        <v>-3.9726919999999999E-3</v>
      </c>
      <c r="Q1668" s="24">
        <v>3.628274E-4</v>
      </c>
      <c r="R1668" s="24">
        <v>7.9861299999999994E-5</v>
      </c>
    </row>
    <row r="1669" spans="1:18" ht="33.75" x14ac:dyDescent="0.2">
      <c r="A1669" s="13" t="s">
        <v>1536</v>
      </c>
      <c r="B1669" s="11" t="str">
        <f>VLOOKUP(A1669,[2]Feuil1!$A$4:$B$2591,2,FALSE)</f>
        <v>Séjours de la CMD 11 comprenant la mise en place de certains accès vasculaires, en ambulatoire</v>
      </c>
      <c r="C1669" s="22">
        <v>683</v>
      </c>
      <c r="D1669" s="23">
        <v>395356.08689999999</v>
      </c>
      <c r="E1669" s="22">
        <v>716</v>
      </c>
      <c r="F1669" s="23">
        <v>413321.01240000001</v>
      </c>
      <c r="G1669" s="22">
        <v>736</v>
      </c>
      <c r="H1669" s="23">
        <v>423511.31790000002</v>
      </c>
      <c r="I1669" s="116">
        <v>4.5439860700000001E-2</v>
      </c>
      <c r="J1669" s="116">
        <v>4.8316251800000001E-2</v>
      </c>
      <c r="K1669" s="116">
        <v>-2.7438200000000001E-3</v>
      </c>
      <c r="L1669" s="116">
        <v>2.4654699799999999E-2</v>
      </c>
      <c r="M1669" s="116">
        <v>2.7932960900000001E-2</v>
      </c>
      <c r="N1669" s="116">
        <v>-3.189178E-3</v>
      </c>
      <c r="O1669" s="24">
        <v>-7.1579399999999996E-4</v>
      </c>
      <c r="P1669" s="24">
        <v>6.1571949999999999E-4</v>
      </c>
      <c r="Q1669" s="24">
        <v>1.171232E-4</v>
      </c>
      <c r="R1669" s="24">
        <v>6.3168200000000003E-5</v>
      </c>
    </row>
    <row r="1670" spans="1:18" ht="22.5" x14ac:dyDescent="0.2">
      <c r="A1670" s="13" t="s">
        <v>1537</v>
      </c>
      <c r="B1670" s="11" t="str">
        <f>VLOOKUP(A1670,[2]Feuil1!$A$4:$B$2591,2,FALSE)</f>
        <v>Lithotritie extracorporelle de l'appareil urinaire, en ambulatoire</v>
      </c>
      <c r="C1670" s="22">
        <v>26548</v>
      </c>
      <c r="D1670" s="23">
        <v>11760966.629000001</v>
      </c>
      <c r="E1670" s="22">
        <v>25361</v>
      </c>
      <c r="F1670" s="23">
        <v>11242317.497</v>
      </c>
      <c r="G1670" s="22">
        <v>24779</v>
      </c>
      <c r="H1670" s="23">
        <v>10978648.378</v>
      </c>
      <c r="I1670" s="116">
        <v>-4.4099193000000002E-2</v>
      </c>
      <c r="J1670" s="116">
        <v>-4.4711465999999998E-2</v>
      </c>
      <c r="K1670" s="116">
        <v>6.4093039999999998E-4</v>
      </c>
      <c r="L1670" s="116">
        <v>-2.3453271000000001E-2</v>
      </c>
      <c r="M1670" s="116">
        <v>-2.2948621999999998E-2</v>
      </c>
      <c r="N1670" s="116">
        <v>-5.1650199999999996E-4</v>
      </c>
      <c r="O1670" s="24">
        <v>2.08296052E-2</v>
      </c>
      <c r="P1670" s="24">
        <v>-1.5931437E-2</v>
      </c>
      <c r="Q1670" s="24">
        <v>3.9432015999999997E-3</v>
      </c>
      <c r="R1670" s="24">
        <v>1.6375031E-3</v>
      </c>
    </row>
    <row r="1671" spans="1:18" x14ac:dyDescent="0.2">
      <c r="A1671" s="13" t="s">
        <v>1538</v>
      </c>
      <c r="B1671" s="11" t="str">
        <f>VLOOKUP(A1671,[2]Feuil1!$A$4:$B$2591,2,FALSE)</f>
        <v>Lithiases urinaires, niveau 1</v>
      </c>
      <c r="C1671" s="22">
        <v>7195</v>
      </c>
      <c r="D1671" s="23">
        <v>4947755.4557999996</v>
      </c>
      <c r="E1671" s="22">
        <v>6512</v>
      </c>
      <c r="F1671" s="23">
        <v>4483889.8986</v>
      </c>
      <c r="G1671" s="22">
        <v>5602</v>
      </c>
      <c r="H1671" s="23">
        <v>3856390.2072000001</v>
      </c>
      <c r="I1671" s="116">
        <v>-9.3752724999999995E-2</v>
      </c>
      <c r="J1671" s="116">
        <v>-9.4927032999999994E-2</v>
      </c>
      <c r="K1671" s="116">
        <v>1.2974728000000001E-3</v>
      </c>
      <c r="L1671" s="116">
        <v>-0.13994538300000001</v>
      </c>
      <c r="M1671" s="116">
        <v>-0.139742015</v>
      </c>
      <c r="N1671" s="116">
        <v>-2.3640400000000001E-4</v>
      </c>
      <c r="O1671" s="24">
        <v>3.2568626699999999E-2</v>
      </c>
      <c r="P1671" s="24">
        <v>-3.7914838999999999E-2</v>
      </c>
      <c r="Q1671" s="24">
        <v>8.9147320000000001E-4</v>
      </c>
      <c r="R1671" s="24">
        <v>5.7519389999999997E-4</v>
      </c>
    </row>
    <row r="1672" spans="1:18" x14ac:dyDescent="0.2">
      <c r="A1672" s="13" t="s">
        <v>1539</v>
      </c>
      <c r="B1672" s="11" t="str">
        <f>VLOOKUP(A1672,[2]Feuil1!$A$4:$B$2591,2,FALSE)</f>
        <v>Lithiases urinaires, niveau 2</v>
      </c>
      <c r="C1672" s="22">
        <v>806</v>
      </c>
      <c r="D1672" s="23">
        <v>919536.50360000005</v>
      </c>
      <c r="E1672" s="22">
        <v>782</v>
      </c>
      <c r="F1672" s="23">
        <v>889289.3702</v>
      </c>
      <c r="G1672" s="22">
        <v>694</v>
      </c>
      <c r="H1672" s="23">
        <v>789998.55559999996</v>
      </c>
      <c r="I1672" s="116">
        <v>-3.2893891000000001E-2</v>
      </c>
      <c r="J1672" s="116">
        <v>-2.9776674999999999E-2</v>
      </c>
      <c r="K1672" s="116">
        <v>-3.212885E-3</v>
      </c>
      <c r="L1672" s="116">
        <v>-0.111651863</v>
      </c>
      <c r="M1672" s="116">
        <v>-0.112531969</v>
      </c>
      <c r="N1672" s="116">
        <v>9.9170519999999991E-4</v>
      </c>
      <c r="O1672" s="24">
        <v>3.1494935999999999E-3</v>
      </c>
      <c r="P1672" s="24">
        <v>-5.9993579999999998E-3</v>
      </c>
      <c r="Q1672" s="24">
        <v>1.1043960000000001E-4</v>
      </c>
      <c r="R1672" s="24">
        <v>1.17831E-4</v>
      </c>
    </row>
    <row r="1673" spans="1:18" x14ac:dyDescent="0.2">
      <c r="A1673" s="13" t="s">
        <v>1540</v>
      </c>
      <c r="B1673" s="11" t="str">
        <f>VLOOKUP(A1673,[2]Feuil1!$A$4:$B$2591,2,FALSE)</f>
        <v>Lithiases urinaires, niveau 3</v>
      </c>
      <c r="C1673" s="22">
        <v>209</v>
      </c>
      <c r="D1673" s="23">
        <v>359857.87060000002</v>
      </c>
      <c r="E1673" s="22">
        <v>183</v>
      </c>
      <c r="F1673" s="23">
        <v>309025.68959999998</v>
      </c>
      <c r="G1673" s="22">
        <v>186</v>
      </c>
      <c r="H1673" s="23">
        <v>316647.71999999997</v>
      </c>
      <c r="I1673" s="116">
        <v>-0.14125627099999999</v>
      </c>
      <c r="J1673" s="116">
        <v>-0.124401914</v>
      </c>
      <c r="K1673" s="116">
        <v>-1.9248965999999999E-2</v>
      </c>
      <c r="L1673" s="116">
        <v>2.4664714500000001E-2</v>
      </c>
      <c r="M1673" s="116">
        <v>1.6393442599999999E-2</v>
      </c>
      <c r="N1673" s="116">
        <v>8.1378642000000008E-3</v>
      </c>
      <c r="O1673" s="24">
        <v>-1.0736899999999999E-4</v>
      </c>
      <c r="P1673" s="24">
        <v>4.6053899999999999E-4</v>
      </c>
      <c r="Q1673" s="24">
        <v>2.9599099999999999E-5</v>
      </c>
      <c r="R1673" s="24">
        <v>4.7229099999999998E-5</v>
      </c>
    </row>
    <row r="1674" spans="1:18" x14ac:dyDescent="0.2">
      <c r="A1674" s="13" t="s">
        <v>1541</v>
      </c>
      <c r="B1674" s="11" t="str">
        <f>VLOOKUP(A1674,[2]Feuil1!$A$4:$B$2591,2,FALSE)</f>
        <v>Lithiases urinaires, niveau 4</v>
      </c>
      <c r="C1674" s="22">
        <v>25</v>
      </c>
      <c r="D1674" s="23">
        <v>55527.882799999999</v>
      </c>
      <c r="E1674" s="22">
        <v>19</v>
      </c>
      <c r="F1674" s="23">
        <v>42669.7212</v>
      </c>
      <c r="G1674" s="22">
        <v>21</v>
      </c>
      <c r="H1674" s="23">
        <v>48152.053800000002</v>
      </c>
      <c r="I1674" s="116">
        <v>-0.231562252</v>
      </c>
      <c r="J1674" s="116">
        <v>-0.24</v>
      </c>
      <c r="K1674" s="116">
        <v>1.11022998E-2</v>
      </c>
      <c r="L1674" s="116">
        <v>0.12848297210000001</v>
      </c>
      <c r="M1674" s="116">
        <v>0.1052631579</v>
      </c>
      <c r="N1674" s="116">
        <v>2.10084034E-2</v>
      </c>
      <c r="O1674" s="24">
        <v>-7.1579E-5</v>
      </c>
      <c r="P1674" s="24">
        <v>3.3125400000000001E-4</v>
      </c>
      <c r="Q1674" s="24">
        <v>3.3418311000000001E-6</v>
      </c>
      <c r="R1674" s="24">
        <v>7.1820443000000002E-6</v>
      </c>
    </row>
    <row r="1675" spans="1:18" x14ac:dyDescent="0.2">
      <c r="A1675" s="13" t="s">
        <v>1542</v>
      </c>
      <c r="B1675" s="11" t="str">
        <f>VLOOKUP(A1675,[2]Feuil1!$A$4:$B$2591,2,FALSE)</f>
        <v>Lithiases urinaires, très courte durée</v>
      </c>
      <c r="C1675" s="22">
        <v>12228</v>
      </c>
      <c r="D1675" s="23">
        <v>3787171.2514</v>
      </c>
      <c r="E1675" s="22">
        <v>12454</v>
      </c>
      <c r="F1675" s="23">
        <v>3866490.966</v>
      </c>
      <c r="G1675" s="22">
        <v>12405</v>
      </c>
      <c r="H1675" s="23">
        <v>3848565.5314000002</v>
      </c>
      <c r="I1675" s="116">
        <v>2.0944316800000001E-2</v>
      </c>
      <c r="J1675" s="116">
        <v>1.8482172099999999E-2</v>
      </c>
      <c r="K1675" s="116">
        <v>2.4174648000000001E-3</v>
      </c>
      <c r="L1675" s="116">
        <v>-4.6360990000000003E-3</v>
      </c>
      <c r="M1675" s="116">
        <v>-3.9344790000000003E-3</v>
      </c>
      <c r="N1675" s="116">
        <v>-7.0439099999999996E-4</v>
      </c>
      <c r="O1675" s="24">
        <v>1.7536953000000001E-3</v>
      </c>
      <c r="P1675" s="24">
        <v>-1.0830919999999999E-3</v>
      </c>
      <c r="Q1675" s="24">
        <v>1.9740674000000001E-3</v>
      </c>
      <c r="R1675" s="24">
        <v>5.740268E-4</v>
      </c>
    </row>
    <row r="1676" spans="1:18" ht="22.5" x14ac:dyDescent="0.2">
      <c r="A1676" s="13" t="s">
        <v>1543</v>
      </c>
      <c r="B1676" s="11" t="str">
        <f>VLOOKUP(A1676,[2]Feuil1!$A$4:$B$2591,2,FALSE)</f>
        <v>Infections des reins et des voies urinaires, âge inférieur à 18 ans, niveau 1</v>
      </c>
      <c r="C1676" s="22">
        <v>488</v>
      </c>
      <c r="D1676" s="23">
        <v>301836.6728</v>
      </c>
      <c r="E1676" s="22">
        <v>474</v>
      </c>
      <c r="F1676" s="23">
        <v>289259.42580000003</v>
      </c>
      <c r="G1676" s="22">
        <v>428</v>
      </c>
      <c r="H1676" s="23">
        <v>265516.03999999998</v>
      </c>
      <c r="I1676" s="116">
        <v>-4.1669049E-2</v>
      </c>
      <c r="J1676" s="116">
        <v>-2.8688524999999999E-2</v>
      </c>
      <c r="K1676" s="116">
        <v>-1.3363915000000001E-2</v>
      </c>
      <c r="L1676" s="116">
        <v>-8.2083360999999994E-2</v>
      </c>
      <c r="M1676" s="116">
        <v>-9.7046413999999998E-2</v>
      </c>
      <c r="N1676" s="116">
        <v>1.6571231299999999E-2</v>
      </c>
      <c r="O1676" s="24">
        <v>1.6463262000000001E-3</v>
      </c>
      <c r="P1676" s="24">
        <v>-1.4346249999999999E-3</v>
      </c>
      <c r="Q1676" s="24">
        <v>6.8109700000000003E-5</v>
      </c>
      <c r="R1676" s="24">
        <v>3.9602599999999999E-5</v>
      </c>
    </row>
    <row r="1677" spans="1:18" ht="22.5" x14ac:dyDescent="0.2">
      <c r="A1677" s="13" t="s">
        <v>1544</v>
      </c>
      <c r="B1677" s="11" t="str">
        <f>VLOOKUP(A1677,[2]Feuil1!$A$4:$B$2591,2,FALSE)</f>
        <v>Infections des reins et des voies urinaires, âge inférieur à 18 ans, niveau 2</v>
      </c>
      <c r="C1677" s="22">
        <v>53</v>
      </c>
      <c r="D1677" s="23">
        <v>61511.287499999999</v>
      </c>
      <c r="E1677" s="22">
        <v>35</v>
      </c>
      <c r="F1677" s="23">
        <v>40777.275000000001</v>
      </c>
      <c r="G1677" s="22">
        <v>35</v>
      </c>
      <c r="H1677" s="23">
        <v>40708.199999999997</v>
      </c>
      <c r="I1677" s="116">
        <v>-0.337076549</v>
      </c>
      <c r="J1677" s="116">
        <v>-0.33962264199999997</v>
      </c>
      <c r="K1677" s="116">
        <v>3.8555119000000001E-3</v>
      </c>
      <c r="L1677" s="116">
        <v>-1.693958E-3</v>
      </c>
      <c r="M1677" s="116">
        <v>0</v>
      </c>
      <c r="N1677" s="116">
        <v>-1.693958E-3</v>
      </c>
      <c r="O1677" s="24">
        <v>0</v>
      </c>
      <c r="P1677" s="24">
        <v>-4.1736549999999998E-6</v>
      </c>
      <c r="Q1677" s="24">
        <v>5.5697185999999999E-6</v>
      </c>
      <c r="R1677" s="24">
        <v>6.0717679000000001E-6</v>
      </c>
    </row>
    <row r="1678" spans="1:18" ht="22.5" x14ac:dyDescent="0.2">
      <c r="A1678" s="13" t="s">
        <v>1545</v>
      </c>
      <c r="B1678" s="11" t="str">
        <f>VLOOKUP(A1678,[2]Feuil1!$A$4:$B$2591,2,FALSE)</f>
        <v>Infections des reins et des voies urinaires, âge inférieur à 18 ans, niveau 3</v>
      </c>
      <c r="C1678" s="22">
        <v>9</v>
      </c>
      <c r="D1678" s="23">
        <v>15353.5146</v>
      </c>
      <c r="E1678" s="22">
        <v>4</v>
      </c>
      <c r="F1678" s="23">
        <v>6771.12</v>
      </c>
      <c r="G1678" s="22">
        <v>11</v>
      </c>
      <c r="H1678" s="23">
        <v>18874.496999999999</v>
      </c>
      <c r="I1678" s="116">
        <v>-0.55898566699999996</v>
      </c>
      <c r="J1678" s="116">
        <v>-0.55555555599999995</v>
      </c>
      <c r="K1678" s="116">
        <v>-7.7177510000000001E-3</v>
      </c>
      <c r="L1678" s="116">
        <v>1.7875000000000001</v>
      </c>
      <c r="M1678" s="116">
        <v>1.75</v>
      </c>
      <c r="N1678" s="116">
        <v>1.36363636E-2</v>
      </c>
      <c r="O1678" s="24">
        <v>-2.5052800000000002E-4</v>
      </c>
      <c r="P1678" s="24">
        <v>7.313113E-4</v>
      </c>
      <c r="Q1678" s="24">
        <v>1.750483E-6</v>
      </c>
      <c r="R1678" s="24">
        <v>2.8151961E-6</v>
      </c>
    </row>
    <row r="1679" spans="1:18" ht="22.5" x14ac:dyDescent="0.2">
      <c r="A1679" s="13" t="s">
        <v>1546</v>
      </c>
      <c r="B1679" s="11" t="str">
        <f>VLOOKUP(A1679,[2]Feuil1!$A$4:$B$2591,2,FALSE)</f>
        <v>Infections des reins et des voies urinaires, âge inférieur à 18 ans, niveau 4</v>
      </c>
      <c r="C1679" s="22">
        <v>4</v>
      </c>
      <c r="D1679" s="23">
        <v>9020.7999999999993</v>
      </c>
      <c r="E1679" s="22">
        <v>1</v>
      </c>
      <c r="F1679" s="23">
        <v>2255.1999999999998</v>
      </c>
      <c r="G1679" s="22">
        <v>1</v>
      </c>
      <c r="H1679" s="23">
        <v>2413.0639999999999</v>
      </c>
      <c r="I1679" s="116">
        <v>-0.75</v>
      </c>
      <c r="J1679" s="116">
        <v>-0.75</v>
      </c>
      <c r="K1679" s="116">
        <v>0</v>
      </c>
      <c r="L1679" s="116">
        <v>7.0000000000000007E-2</v>
      </c>
      <c r="M1679" s="116">
        <v>0</v>
      </c>
      <c r="N1679" s="116">
        <v>7.0000000000000007E-2</v>
      </c>
      <c r="O1679" s="24">
        <v>0</v>
      </c>
      <c r="P1679" s="24">
        <v>9.5384718000000004E-6</v>
      </c>
      <c r="Q1679" s="24">
        <v>1.5913482000000001E-7</v>
      </c>
      <c r="R1679" s="24">
        <v>3.5991679000000001E-7</v>
      </c>
    </row>
    <row r="1680" spans="1:18" ht="22.5" x14ac:dyDescent="0.2">
      <c r="A1680" s="13" t="s">
        <v>1547</v>
      </c>
      <c r="B1680" s="11" t="str">
        <f>VLOOKUP(A1680,[2]Feuil1!$A$4:$B$2591,2,FALSE)</f>
        <v>Infections des reins et des voies urinaires, âge inférieur à 18 ans, très courte durée</v>
      </c>
      <c r="C1680" s="22">
        <v>134</v>
      </c>
      <c r="D1680" s="23">
        <v>26105.004000000001</v>
      </c>
      <c r="E1680" s="22">
        <v>121</v>
      </c>
      <c r="F1680" s="23">
        <v>23666.687999999998</v>
      </c>
      <c r="G1680" s="22">
        <v>131</v>
      </c>
      <c r="H1680" s="23">
        <v>25515.648000000001</v>
      </c>
      <c r="I1680" s="116">
        <v>-9.3404160999999999E-2</v>
      </c>
      <c r="J1680" s="116">
        <v>-9.7014925000000002E-2</v>
      </c>
      <c r="K1680" s="116">
        <v>3.9986976E-3</v>
      </c>
      <c r="L1680" s="116">
        <v>7.8125E-2</v>
      </c>
      <c r="M1680" s="116">
        <v>8.2644628100000006E-2</v>
      </c>
      <c r="N1680" s="116">
        <v>-4.1746179999999997E-3</v>
      </c>
      <c r="O1680" s="24">
        <v>-3.5789699999999998E-4</v>
      </c>
      <c r="P1680" s="24">
        <v>1.11718E-4</v>
      </c>
      <c r="Q1680" s="24">
        <v>2.0846700000000002E-5</v>
      </c>
      <c r="R1680" s="24">
        <v>3.8057465999999999E-6</v>
      </c>
    </row>
    <row r="1681" spans="1:18" ht="22.5" x14ac:dyDescent="0.2">
      <c r="A1681" s="13" t="s">
        <v>1548</v>
      </c>
      <c r="B1681" s="11" t="str">
        <f>VLOOKUP(A1681,[2]Feuil1!$A$4:$B$2591,2,FALSE)</f>
        <v>Infections des reins et des voies urinaires, âge supérieur à 17 ans, niveau 1</v>
      </c>
      <c r="C1681" s="22">
        <v>6635</v>
      </c>
      <c r="D1681" s="23">
        <v>4409128.6947999997</v>
      </c>
      <c r="E1681" s="22">
        <v>6569</v>
      </c>
      <c r="F1681" s="23">
        <v>4270990.8196999999</v>
      </c>
      <c r="G1681" s="22">
        <v>6798</v>
      </c>
      <c r="H1681" s="23">
        <v>4296398.8858000003</v>
      </c>
      <c r="I1681" s="116">
        <v>-3.1329970999999998E-2</v>
      </c>
      <c r="J1681" s="116">
        <v>-9.947249E-3</v>
      </c>
      <c r="K1681" s="116">
        <v>-2.1597557999999999E-2</v>
      </c>
      <c r="L1681" s="116">
        <v>5.9489864E-3</v>
      </c>
      <c r="M1681" s="116">
        <v>3.4860709400000002E-2</v>
      </c>
      <c r="N1681" s="116">
        <v>-2.7937791999999999E-2</v>
      </c>
      <c r="O1681" s="24">
        <v>-8.1958410000000006E-3</v>
      </c>
      <c r="P1681" s="24">
        <v>1.5352083E-3</v>
      </c>
      <c r="Q1681" s="24">
        <v>1.0817985000000001E-3</v>
      </c>
      <c r="R1681" s="24">
        <v>6.4082270000000001E-4</v>
      </c>
    </row>
    <row r="1682" spans="1:18" ht="22.5" x14ac:dyDescent="0.2">
      <c r="A1682" s="13" t="s">
        <v>1549</v>
      </c>
      <c r="B1682" s="11" t="str">
        <f>VLOOKUP(A1682,[2]Feuil1!$A$4:$B$2591,2,FALSE)</f>
        <v>Infections des reins et des voies urinaires, âge supérieur à 17 ans, niveau 2</v>
      </c>
      <c r="C1682" s="22">
        <v>2350</v>
      </c>
      <c r="D1682" s="23">
        <v>2931756.8502000002</v>
      </c>
      <c r="E1682" s="22">
        <v>2331</v>
      </c>
      <c r="F1682" s="23">
        <v>2911621.4197</v>
      </c>
      <c r="G1682" s="22">
        <v>2420</v>
      </c>
      <c r="H1682" s="23">
        <v>3020957.5276000001</v>
      </c>
      <c r="I1682" s="116">
        <v>-6.8680420000000004E-3</v>
      </c>
      <c r="J1682" s="116">
        <v>-8.0851059999999999E-3</v>
      </c>
      <c r="K1682" s="116">
        <v>1.2269842E-3</v>
      </c>
      <c r="L1682" s="116">
        <v>3.7551622299999997E-2</v>
      </c>
      <c r="M1682" s="116">
        <v>3.8181038200000003E-2</v>
      </c>
      <c r="N1682" s="116">
        <v>-6.0626799999999998E-4</v>
      </c>
      <c r="O1682" s="24">
        <v>-3.1852830000000001E-3</v>
      </c>
      <c r="P1682" s="24">
        <v>6.6063153999999999E-3</v>
      </c>
      <c r="Q1682" s="24">
        <v>3.8510630000000002E-4</v>
      </c>
      <c r="R1682" s="24">
        <v>4.5058620000000001E-4</v>
      </c>
    </row>
    <row r="1683" spans="1:18" ht="22.5" x14ac:dyDescent="0.2">
      <c r="A1683" s="13" t="s">
        <v>1550</v>
      </c>
      <c r="B1683" s="11" t="str">
        <f>VLOOKUP(A1683,[2]Feuil1!$A$4:$B$2591,2,FALSE)</f>
        <v>Infections des reins et des voies urinaires, âge supérieur à 17 ans, niveau 3</v>
      </c>
      <c r="C1683" s="22">
        <v>1390</v>
      </c>
      <c r="D1683" s="23">
        <v>2234918.3439000002</v>
      </c>
      <c r="E1683" s="22">
        <v>1513</v>
      </c>
      <c r="F1683" s="23">
        <v>2432159.0739000002</v>
      </c>
      <c r="G1683" s="22">
        <v>1702</v>
      </c>
      <c r="H1683" s="23">
        <v>2744471.6057000002</v>
      </c>
      <c r="I1683" s="116">
        <v>8.8254110299999994E-2</v>
      </c>
      <c r="J1683" s="116">
        <v>8.8489208599999994E-2</v>
      </c>
      <c r="K1683" s="116">
        <v>-2.1598599999999999E-4</v>
      </c>
      <c r="L1683" s="116">
        <v>0.1284095827</v>
      </c>
      <c r="M1683" s="116">
        <v>0.1249173827</v>
      </c>
      <c r="N1683" s="116">
        <v>3.1044058E-3</v>
      </c>
      <c r="O1683" s="24">
        <v>-6.7642529999999996E-3</v>
      </c>
      <c r="P1683" s="24">
        <v>1.8870573799999998E-2</v>
      </c>
      <c r="Q1683" s="24">
        <v>2.7084750000000001E-4</v>
      </c>
      <c r="R1683" s="24">
        <v>4.0934739999999998E-4</v>
      </c>
    </row>
    <row r="1684" spans="1:18" ht="22.5" x14ac:dyDescent="0.2">
      <c r="A1684" s="13" t="s">
        <v>1551</v>
      </c>
      <c r="B1684" s="11" t="str">
        <f>VLOOKUP(A1684,[2]Feuil1!$A$4:$B$2591,2,FALSE)</f>
        <v>Infections des reins et des voies urinaires, âge supérieur à 17 ans, niveau 4</v>
      </c>
      <c r="C1684" s="22">
        <v>890</v>
      </c>
      <c r="D1684" s="23">
        <v>1773724.1946</v>
      </c>
      <c r="E1684" s="22">
        <v>937</v>
      </c>
      <c r="F1684" s="23">
        <v>1853886.9092999999</v>
      </c>
      <c r="G1684" s="22">
        <v>1071</v>
      </c>
      <c r="H1684" s="23">
        <v>2129550.2999999998</v>
      </c>
      <c r="I1684" s="116">
        <v>4.5194577E-2</v>
      </c>
      <c r="J1684" s="116">
        <v>5.2808988799999998E-2</v>
      </c>
      <c r="K1684" s="116">
        <v>-7.2324720000000002E-3</v>
      </c>
      <c r="L1684" s="116">
        <v>0.1486948256</v>
      </c>
      <c r="M1684" s="116">
        <v>0.14300960509999999</v>
      </c>
      <c r="N1684" s="116">
        <v>4.9739043999999996E-3</v>
      </c>
      <c r="O1684" s="24">
        <v>-4.7958200000000001E-3</v>
      </c>
      <c r="P1684" s="24">
        <v>1.66561564E-2</v>
      </c>
      <c r="Q1684" s="24">
        <v>1.704334E-4</v>
      </c>
      <c r="R1684" s="24">
        <v>3.1762970000000001E-4</v>
      </c>
    </row>
    <row r="1685" spans="1:18" ht="22.5" x14ac:dyDescent="0.2">
      <c r="A1685" s="13" t="s">
        <v>1552</v>
      </c>
      <c r="B1685" s="11" t="str">
        <f>VLOOKUP(A1685,[2]Feuil1!$A$4:$B$2591,2,FALSE)</f>
        <v>Infections des reins et des voies urinaires, âge supérieur à 17 ans, très courte durée</v>
      </c>
      <c r="C1685" s="22">
        <v>1483</v>
      </c>
      <c r="D1685" s="23">
        <v>318131.48249999998</v>
      </c>
      <c r="E1685" s="22">
        <v>1541</v>
      </c>
      <c r="F1685" s="23">
        <v>332853.7329</v>
      </c>
      <c r="G1685" s="22">
        <v>1866</v>
      </c>
      <c r="H1685" s="23">
        <v>401966.9901</v>
      </c>
      <c r="I1685" s="116">
        <v>4.6277250800000003E-2</v>
      </c>
      <c r="J1685" s="116">
        <v>3.9109912300000001E-2</v>
      </c>
      <c r="K1685" s="116">
        <v>6.8975748999999999E-3</v>
      </c>
      <c r="L1685" s="116">
        <v>0.20763852220000001</v>
      </c>
      <c r="M1685" s="116">
        <v>0.2109020117</v>
      </c>
      <c r="N1685" s="116">
        <v>-2.6950899999999998E-3</v>
      </c>
      <c r="O1685" s="24">
        <v>-1.1631651999999999E-2</v>
      </c>
      <c r="P1685" s="24">
        <v>4.175967E-3</v>
      </c>
      <c r="Q1685" s="24">
        <v>2.969456E-4</v>
      </c>
      <c r="R1685" s="24">
        <v>5.9954799999999997E-5</v>
      </c>
    </row>
    <row r="1686" spans="1:18" ht="22.5" x14ac:dyDescent="0.2">
      <c r="A1686" s="13" t="s">
        <v>1553</v>
      </c>
      <c r="B1686" s="11" t="str">
        <f>VLOOKUP(A1686,[2]Feuil1!$A$4:$B$2591,2,FALSE)</f>
        <v>Insuffisance rénale, sans dialyse, niveau 1</v>
      </c>
      <c r="C1686" s="22">
        <v>836</v>
      </c>
      <c r="D1686" s="23">
        <v>752692.9264</v>
      </c>
      <c r="E1686" s="22">
        <v>759</v>
      </c>
      <c r="F1686" s="23">
        <v>679837.08400000003</v>
      </c>
      <c r="G1686" s="22">
        <v>861</v>
      </c>
      <c r="H1686" s="23">
        <v>771802.20239999995</v>
      </c>
      <c r="I1686" s="116">
        <v>-9.6793579000000005E-2</v>
      </c>
      <c r="J1686" s="116">
        <v>-9.2105263000000007E-2</v>
      </c>
      <c r="K1686" s="116">
        <v>-5.1639420000000004E-3</v>
      </c>
      <c r="L1686" s="116">
        <v>0.1352752307</v>
      </c>
      <c r="M1686" s="116">
        <v>0.1343873518</v>
      </c>
      <c r="N1686" s="116">
        <v>7.8269470000000003E-4</v>
      </c>
      <c r="O1686" s="24">
        <v>-3.6505489999999999E-3</v>
      </c>
      <c r="P1686" s="24">
        <v>5.5567241000000003E-3</v>
      </c>
      <c r="Q1686" s="24">
        <v>1.370151E-4</v>
      </c>
      <c r="R1686" s="24">
        <v>1.15117E-4</v>
      </c>
    </row>
    <row r="1687" spans="1:18" ht="22.5" x14ac:dyDescent="0.2">
      <c r="A1687" s="13" t="s">
        <v>1554</v>
      </c>
      <c r="B1687" s="11" t="str">
        <f>VLOOKUP(A1687,[2]Feuil1!$A$4:$B$2591,2,FALSE)</f>
        <v>Insuffisance rénale, sans dialyse, niveau 2</v>
      </c>
      <c r="C1687" s="22">
        <v>1942</v>
      </c>
      <c r="D1687" s="23">
        <v>3448193.7100999998</v>
      </c>
      <c r="E1687" s="22">
        <v>1978</v>
      </c>
      <c r="F1687" s="23">
        <v>3503365.6118999999</v>
      </c>
      <c r="G1687" s="22">
        <v>1989</v>
      </c>
      <c r="H1687" s="23">
        <v>3549113.5680999998</v>
      </c>
      <c r="I1687" s="116">
        <v>1.6000232699999999E-2</v>
      </c>
      <c r="J1687" s="116">
        <v>1.8537590100000001E-2</v>
      </c>
      <c r="K1687" s="116">
        <v>-2.4911769999999998E-3</v>
      </c>
      <c r="L1687" s="116">
        <v>1.3058287700000001E-2</v>
      </c>
      <c r="M1687" s="116">
        <v>5.5611729000000004E-3</v>
      </c>
      <c r="N1687" s="116">
        <v>7.4556526999999999E-3</v>
      </c>
      <c r="O1687" s="24">
        <v>-3.9368699999999999E-4</v>
      </c>
      <c r="P1687" s="24">
        <v>2.7641867999999999E-3</v>
      </c>
      <c r="Q1687" s="24">
        <v>3.165191E-4</v>
      </c>
      <c r="R1687" s="24">
        <v>5.2936249999999997E-4</v>
      </c>
    </row>
    <row r="1688" spans="1:18" ht="22.5" x14ac:dyDescent="0.2">
      <c r="A1688" s="13" t="s">
        <v>1555</v>
      </c>
      <c r="B1688" s="11" t="str">
        <f>VLOOKUP(A1688,[2]Feuil1!$A$4:$B$2591,2,FALSE)</f>
        <v>Insuffisance rénale, sans dialyse, niveau 3</v>
      </c>
      <c r="C1688" s="22">
        <v>579</v>
      </c>
      <c r="D1688" s="23">
        <v>1394852.5839</v>
      </c>
      <c r="E1688" s="22">
        <v>673</v>
      </c>
      <c r="F1688" s="23">
        <v>1615678.8288</v>
      </c>
      <c r="G1688" s="22">
        <v>897</v>
      </c>
      <c r="H1688" s="23">
        <v>2145416.0252999999</v>
      </c>
      <c r="I1688" s="116">
        <v>0.1583151133</v>
      </c>
      <c r="J1688" s="116">
        <v>0.16234887740000001</v>
      </c>
      <c r="K1688" s="116">
        <v>-3.470356E-3</v>
      </c>
      <c r="L1688" s="116">
        <v>0.327872834</v>
      </c>
      <c r="M1688" s="116">
        <v>0.3328380386</v>
      </c>
      <c r="N1688" s="116">
        <v>-3.7252869999999999E-3</v>
      </c>
      <c r="O1688" s="24">
        <v>-8.0168930000000006E-3</v>
      </c>
      <c r="P1688" s="24">
        <v>3.2007825099999998E-2</v>
      </c>
      <c r="Q1688" s="24">
        <v>1.4274390000000001E-4</v>
      </c>
      <c r="R1688" s="24">
        <v>3.1999619999999998E-4</v>
      </c>
    </row>
    <row r="1689" spans="1:18" ht="22.5" x14ac:dyDescent="0.2">
      <c r="A1689" s="13" t="s">
        <v>1556</v>
      </c>
      <c r="B1689" s="11" t="str">
        <f>VLOOKUP(A1689,[2]Feuil1!$A$4:$B$2591,2,FALSE)</f>
        <v>Insuffisance rénale, sans dialyse, niveau 4</v>
      </c>
      <c r="C1689" s="22">
        <v>241</v>
      </c>
      <c r="D1689" s="23">
        <v>693121.87280000001</v>
      </c>
      <c r="E1689" s="22">
        <v>238</v>
      </c>
      <c r="F1689" s="23">
        <v>694313.61069999996</v>
      </c>
      <c r="G1689" s="22">
        <v>253</v>
      </c>
      <c r="H1689" s="23">
        <v>724736.60719999997</v>
      </c>
      <c r="I1689" s="116">
        <v>1.7193771E-3</v>
      </c>
      <c r="J1689" s="116">
        <v>-1.2448133E-2</v>
      </c>
      <c r="K1689" s="116">
        <v>1.4346092E-2</v>
      </c>
      <c r="L1689" s="116">
        <v>4.3817370199999997E-2</v>
      </c>
      <c r="M1689" s="116">
        <v>6.3025210100000006E-2</v>
      </c>
      <c r="N1689" s="116">
        <v>-1.8069035000000001E-2</v>
      </c>
      <c r="O1689" s="24">
        <v>-5.3684499999999999E-4</v>
      </c>
      <c r="P1689" s="24">
        <v>1.8382208000000001E-3</v>
      </c>
      <c r="Q1689" s="24">
        <v>4.02611E-5</v>
      </c>
      <c r="R1689" s="24">
        <v>1.0809700000000001E-4</v>
      </c>
    </row>
    <row r="1690" spans="1:18" ht="22.5" x14ac:dyDescent="0.2">
      <c r="A1690" s="13" t="s">
        <v>1557</v>
      </c>
      <c r="B1690" s="11" t="str">
        <f>VLOOKUP(A1690,[2]Feuil1!$A$4:$B$2591,2,FALSE)</f>
        <v>Insuffisance rénale, sans dialyse, très courte durée</v>
      </c>
      <c r="C1690" s="22">
        <v>1225</v>
      </c>
      <c r="D1690" s="23">
        <v>666976.39119999995</v>
      </c>
      <c r="E1690" s="22">
        <v>1356</v>
      </c>
      <c r="F1690" s="23">
        <v>745679.68920000002</v>
      </c>
      <c r="G1690" s="22">
        <v>1263</v>
      </c>
      <c r="H1690" s="23">
        <v>672640.72309999994</v>
      </c>
      <c r="I1690" s="116">
        <v>0.1180001257</v>
      </c>
      <c r="J1690" s="116">
        <v>0.1069387755</v>
      </c>
      <c r="K1690" s="116">
        <v>9.9927388999999991E-3</v>
      </c>
      <c r="L1690" s="116">
        <v>-9.7949517999999999E-2</v>
      </c>
      <c r="M1690" s="116">
        <v>-6.8584070999999996E-2</v>
      </c>
      <c r="N1690" s="116">
        <v>-3.1527748000000001E-2</v>
      </c>
      <c r="O1690" s="24">
        <v>3.3284421000000001E-3</v>
      </c>
      <c r="P1690" s="24">
        <v>-4.413167E-3</v>
      </c>
      <c r="Q1690" s="24">
        <v>2.0098730000000001E-4</v>
      </c>
      <c r="R1690" s="24">
        <v>1.003267E-4</v>
      </c>
    </row>
    <row r="1691" spans="1:18" ht="22.5" x14ac:dyDescent="0.2">
      <c r="A1691" s="13" t="s">
        <v>1558</v>
      </c>
      <c r="B1691" s="11" t="str">
        <f>VLOOKUP(A1691,[2]Feuil1!$A$4:$B$2591,2,FALSE)</f>
        <v>Tumeurs des reins et des voies urinaires, niveau 1</v>
      </c>
      <c r="C1691" s="22">
        <v>896</v>
      </c>
      <c r="D1691" s="23">
        <v>904960.902</v>
      </c>
      <c r="E1691" s="22">
        <v>817</v>
      </c>
      <c r="F1691" s="23">
        <v>830372.13489999995</v>
      </c>
      <c r="G1691" s="22">
        <v>786</v>
      </c>
      <c r="H1691" s="23">
        <v>792145.89950000006</v>
      </c>
      <c r="I1691" s="116">
        <v>-8.2422088000000004E-2</v>
      </c>
      <c r="J1691" s="116">
        <v>-8.8169643000000006E-2</v>
      </c>
      <c r="K1691" s="116">
        <v>6.3033159999999998E-3</v>
      </c>
      <c r="L1691" s="116">
        <v>-4.6035065E-2</v>
      </c>
      <c r="M1691" s="116">
        <v>-3.7943695999999999E-2</v>
      </c>
      <c r="N1691" s="116">
        <v>-8.4104939999999993E-3</v>
      </c>
      <c r="O1691" s="24">
        <v>1.1094806999999999E-3</v>
      </c>
      <c r="P1691" s="24">
        <v>-2.3097090000000001E-3</v>
      </c>
      <c r="Q1691" s="24">
        <v>1.2507999999999999E-4</v>
      </c>
      <c r="R1691" s="24">
        <v>1.1815129999999999E-4</v>
      </c>
    </row>
    <row r="1692" spans="1:18" ht="22.5" x14ac:dyDescent="0.2">
      <c r="A1692" s="13" t="s">
        <v>1559</v>
      </c>
      <c r="B1692" s="11" t="str">
        <f>VLOOKUP(A1692,[2]Feuil1!$A$4:$B$2591,2,FALSE)</f>
        <v>Tumeurs des reins et des voies urinaires, niveau 2</v>
      </c>
      <c r="C1692" s="22">
        <v>613</v>
      </c>
      <c r="D1692" s="23">
        <v>1488762.0685000001</v>
      </c>
      <c r="E1692" s="22">
        <v>542</v>
      </c>
      <c r="F1692" s="23">
        <v>1313442.2279000001</v>
      </c>
      <c r="G1692" s="22">
        <v>528</v>
      </c>
      <c r="H1692" s="23">
        <v>1280161.149</v>
      </c>
      <c r="I1692" s="116">
        <v>-0.117762162</v>
      </c>
      <c r="J1692" s="116">
        <v>-0.115823817</v>
      </c>
      <c r="K1692" s="116">
        <v>-2.192261E-3</v>
      </c>
      <c r="L1692" s="116">
        <v>-2.5338822E-2</v>
      </c>
      <c r="M1692" s="116">
        <v>-2.5830257999999998E-2</v>
      </c>
      <c r="N1692" s="116">
        <v>5.0446669999999999E-4</v>
      </c>
      <c r="O1692" s="24">
        <v>5.0105579999999998E-4</v>
      </c>
      <c r="P1692" s="24">
        <v>-2.0109120000000001E-3</v>
      </c>
      <c r="Q1692" s="24">
        <v>8.4023200000000006E-5</v>
      </c>
      <c r="R1692" s="24">
        <v>1.9094040000000001E-4</v>
      </c>
    </row>
    <row r="1693" spans="1:18" ht="22.5" x14ac:dyDescent="0.2">
      <c r="A1693" s="13" t="s">
        <v>1560</v>
      </c>
      <c r="B1693" s="11" t="str">
        <f>VLOOKUP(A1693,[2]Feuil1!$A$4:$B$2591,2,FALSE)</f>
        <v>Tumeurs des reins et des voies urinaires, niveau 3</v>
      </c>
      <c r="C1693" s="22">
        <v>359</v>
      </c>
      <c r="D1693" s="23">
        <v>1146815.2956000001</v>
      </c>
      <c r="E1693" s="22">
        <v>327</v>
      </c>
      <c r="F1693" s="23">
        <v>1034568.5773</v>
      </c>
      <c r="G1693" s="22">
        <v>344</v>
      </c>
      <c r="H1693" s="23">
        <v>1093623.3958999999</v>
      </c>
      <c r="I1693" s="116">
        <v>-9.7876893000000006E-2</v>
      </c>
      <c r="J1693" s="116">
        <v>-8.9136489999999999E-2</v>
      </c>
      <c r="K1693" s="116">
        <v>-9.5957330000000004E-3</v>
      </c>
      <c r="L1693" s="116">
        <v>5.7081589299999999E-2</v>
      </c>
      <c r="M1693" s="116">
        <v>5.1987767599999998E-2</v>
      </c>
      <c r="N1693" s="116">
        <v>4.8420920999999997E-3</v>
      </c>
      <c r="O1693" s="24">
        <v>-6.08425E-4</v>
      </c>
      <c r="P1693" s="24">
        <v>3.5682152000000001E-3</v>
      </c>
      <c r="Q1693" s="24">
        <v>5.47424E-5</v>
      </c>
      <c r="R1693" s="24">
        <v>1.631177E-4</v>
      </c>
    </row>
    <row r="1694" spans="1:18" ht="22.5" x14ac:dyDescent="0.2">
      <c r="A1694" s="13" t="s">
        <v>1561</v>
      </c>
      <c r="B1694" s="11" t="str">
        <f>VLOOKUP(A1694,[2]Feuil1!$A$4:$B$2591,2,FALSE)</f>
        <v>Tumeurs des reins et des voies urinaires, niveau 4</v>
      </c>
      <c r="C1694" s="22">
        <v>91</v>
      </c>
      <c r="D1694" s="23">
        <v>401050.18369999999</v>
      </c>
      <c r="E1694" s="22">
        <v>115</v>
      </c>
      <c r="F1694" s="23">
        <v>504053.42790000001</v>
      </c>
      <c r="G1694" s="22">
        <v>125</v>
      </c>
      <c r="H1694" s="23">
        <v>537591.06350000005</v>
      </c>
      <c r="I1694" s="116">
        <v>0.25683380379999998</v>
      </c>
      <c r="J1694" s="116">
        <v>0.26373626369999997</v>
      </c>
      <c r="K1694" s="116">
        <v>-5.461947E-3</v>
      </c>
      <c r="L1694" s="116">
        <v>6.6535874499999995E-2</v>
      </c>
      <c r="M1694" s="116">
        <v>8.6956521699999997E-2</v>
      </c>
      <c r="N1694" s="116">
        <v>-1.8786995000000001E-2</v>
      </c>
      <c r="O1694" s="24">
        <v>-3.5789699999999998E-4</v>
      </c>
      <c r="P1694" s="24">
        <v>2.0264138000000002E-3</v>
      </c>
      <c r="Q1694" s="24">
        <v>1.9891899999999998E-5</v>
      </c>
      <c r="R1694" s="24">
        <v>8.0183600000000003E-5</v>
      </c>
    </row>
    <row r="1695" spans="1:18" ht="22.5" x14ac:dyDescent="0.2">
      <c r="A1695" s="13" t="s">
        <v>1562</v>
      </c>
      <c r="B1695" s="11" t="str">
        <f>VLOOKUP(A1695,[2]Feuil1!$A$4:$B$2591,2,FALSE)</f>
        <v>Tumeurs des reins et des voies urinaires, très courte durée</v>
      </c>
      <c r="C1695" s="22">
        <v>1233</v>
      </c>
      <c r="D1695" s="23">
        <v>286219.42810000002</v>
      </c>
      <c r="E1695" s="22">
        <v>1184</v>
      </c>
      <c r="F1695" s="23">
        <v>275426.42050000001</v>
      </c>
      <c r="G1695" s="22">
        <v>1130</v>
      </c>
      <c r="H1695" s="23">
        <v>261886.8547</v>
      </c>
      <c r="I1695" s="116">
        <v>-3.7708856999999998E-2</v>
      </c>
      <c r="J1695" s="116">
        <v>-3.974047E-2</v>
      </c>
      <c r="K1695" s="116">
        <v>2.1156916E-3</v>
      </c>
      <c r="L1695" s="116">
        <v>-4.9158557999999998E-2</v>
      </c>
      <c r="M1695" s="116">
        <v>-4.5608108000000001E-2</v>
      </c>
      <c r="N1695" s="116">
        <v>-3.7201180000000001E-3</v>
      </c>
      <c r="O1695" s="24">
        <v>1.9326438E-3</v>
      </c>
      <c r="P1695" s="24">
        <v>-8.1808900000000003E-4</v>
      </c>
      <c r="Q1695" s="24">
        <v>1.7982229999999999E-4</v>
      </c>
      <c r="R1695" s="24">
        <v>3.9061299999999998E-5</v>
      </c>
    </row>
    <row r="1696" spans="1:18" ht="22.5" x14ac:dyDescent="0.2">
      <c r="A1696" s="13" t="s">
        <v>1563</v>
      </c>
      <c r="B1696" s="11" t="str">
        <f>VLOOKUP(A1696,[2]Feuil1!$A$4:$B$2591,2,FALSE)</f>
        <v>Autres affections des reins et des voies urinaires, âge inférieur à 18 ans, niveau 1</v>
      </c>
      <c r="C1696" s="22">
        <v>51</v>
      </c>
      <c r="D1696" s="23">
        <v>35435.955699999999</v>
      </c>
      <c r="E1696" s="22">
        <v>58</v>
      </c>
      <c r="F1696" s="23">
        <v>43157.755400000002</v>
      </c>
      <c r="G1696" s="22">
        <v>40</v>
      </c>
      <c r="H1696" s="23">
        <v>27800.8573</v>
      </c>
      <c r="I1696" s="116">
        <v>0.21790860570000001</v>
      </c>
      <c r="J1696" s="116">
        <v>0.13725490200000001</v>
      </c>
      <c r="K1696" s="116">
        <v>7.0919636100000003E-2</v>
      </c>
      <c r="L1696" s="116">
        <v>-0.35583171499999999</v>
      </c>
      <c r="M1696" s="116">
        <v>-0.31034482800000002</v>
      </c>
      <c r="N1696" s="116">
        <v>-6.5955985999999994E-2</v>
      </c>
      <c r="O1696" s="24">
        <v>6.4421460000000004E-4</v>
      </c>
      <c r="P1696" s="24">
        <v>-9.2789599999999999E-4</v>
      </c>
      <c r="Q1696" s="24">
        <v>6.3653926000000003E-6</v>
      </c>
      <c r="R1696" s="24">
        <v>4.1465934E-6</v>
      </c>
    </row>
    <row r="1697" spans="1:18" ht="22.5" x14ac:dyDescent="0.2">
      <c r="A1697" s="13" t="s">
        <v>1564</v>
      </c>
      <c r="B1697" s="11" t="str">
        <f>VLOOKUP(A1697,[2]Feuil1!$A$4:$B$2591,2,FALSE)</f>
        <v>Autres affections des reins et des voies urinaires, âge inférieur à 18 ans, niveau 2</v>
      </c>
      <c r="C1697" s="22">
        <v>8</v>
      </c>
      <c r="D1697" s="23">
        <v>16601.7336</v>
      </c>
      <c r="E1697" s="22">
        <v>2</v>
      </c>
      <c r="F1697" s="23">
        <v>4109.34</v>
      </c>
      <c r="G1697" s="22">
        <v>11</v>
      </c>
      <c r="H1697" s="23">
        <v>22745.196899999999</v>
      </c>
      <c r="I1697" s="116">
        <v>-0.75247524799999999</v>
      </c>
      <c r="J1697" s="116">
        <v>-0.75</v>
      </c>
      <c r="K1697" s="116">
        <v>-9.9009900000000001E-3</v>
      </c>
      <c r="L1697" s="116">
        <v>4.5350000000000001</v>
      </c>
      <c r="M1697" s="116">
        <v>4.5</v>
      </c>
      <c r="N1697" s="116">
        <v>6.3636363999999999E-3</v>
      </c>
      <c r="O1697" s="24">
        <v>-3.2210700000000002E-4</v>
      </c>
      <c r="P1697" s="24">
        <v>1.1260173000000001E-3</v>
      </c>
      <c r="Q1697" s="24">
        <v>1.750483E-6</v>
      </c>
      <c r="R1697" s="24">
        <v>3.3925243000000002E-6</v>
      </c>
    </row>
    <row r="1698" spans="1:18" ht="22.5" x14ac:dyDescent="0.2">
      <c r="A1698" s="13" t="s">
        <v>1565</v>
      </c>
      <c r="B1698" s="11" t="str">
        <f>VLOOKUP(A1698,[2]Feuil1!$A$4:$B$2591,2,FALSE)</f>
        <v>Autres affections des reins et des voies urinaires, âge inférieur à 18 ans, niveau 3</v>
      </c>
      <c r="C1698" s="22" t="s">
        <v>3213</v>
      </c>
      <c r="D1698" s="23" t="s">
        <v>3213</v>
      </c>
      <c r="E1698" s="22">
        <v>1</v>
      </c>
      <c r="F1698" s="23">
        <v>3418.0401000000002</v>
      </c>
      <c r="G1698" s="22">
        <v>2</v>
      </c>
      <c r="H1698" s="23">
        <v>6388.86</v>
      </c>
      <c r="I1698" s="116" t="s">
        <v>3213</v>
      </c>
      <c r="J1698" s="116" t="s">
        <v>3213</v>
      </c>
      <c r="K1698" s="116" t="s">
        <v>3213</v>
      </c>
      <c r="L1698" s="116">
        <v>0.86915887849999995</v>
      </c>
      <c r="M1698" s="116">
        <v>1</v>
      </c>
      <c r="N1698" s="116">
        <v>-6.5420561000000002E-2</v>
      </c>
      <c r="O1698" s="24">
        <v>-3.5790000000000001E-5</v>
      </c>
      <c r="P1698" s="24">
        <v>1.795031E-4</v>
      </c>
      <c r="Q1698" s="24">
        <v>3.1826962999999999E-7</v>
      </c>
      <c r="R1698" s="24">
        <v>9.5292043000000001E-7</v>
      </c>
    </row>
    <row r="1699" spans="1:18" ht="33.75" x14ac:dyDescent="0.2">
      <c r="A1699" s="13" t="s">
        <v>1566</v>
      </c>
      <c r="B1699" s="11" t="str">
        <f>VLOOKUP(A1699,[2]Feuil1!$A$4:$B$2591,2,FALSE)</f>
        <v>Autres affections des reins et des voies urinaires, âge inférieur à 18 ans, très courte durée</v>
      </c>
      <c r="C1699" s="22">
        <v>17</v>
      </c>
      <c r="D1699" s="23">
        <v>5523.3398999999999</v>
      </c>
      <c r="E1699" s="22">
        <v>27</v>
      </c>
      <c r="F1699" s="23">
        <v>8849.6394999999993</v>
      </c>
      <c r="G1699" s="22">
        <v>27</v>
      </c>
      <c r="H1699" s="23">
        <v>8917.5892000000003</v>
      </c>
      <c r="I1699" s="116">
        <v>0.60222612769999995</v>
      </c>
      <c r="J1699" s="116">
        <v>0.58823529409999997</v>
      </c>
      <c r="K1699" s="116">
        <v>8.8090433999999992E-3</v>
      </c>
      <c r="L1699" s="116">
        <v>7.6782450000000002E-3</v>
      </c>
      <c r="M1699" s="116">
        <v>0</v>
      </c>
      <c r="N1699" s="116">
        <v>7.6782450000000002E-3</v>
      </c>
      <c r="O1699" s="24">
        <v>0</v>
      </c>
      <c r="P1699" s="24">
        <v>4.1056624000000003E-6</v>
      </c>
      <c r="Q1699" s="24">
        <v>4.2966399999999999E-6</v>
      </c>
      <c r="R1699" s="24">
        <v>1.3300891E-6</v>
      </c>
    </row>
    <row r="1700" spans="1:18" x14ac:dyDescent="0.2">
      <c r="A1700" s="13" t="s">
        <v>1567</v>
      </c>
      <c r="B1700" s="11" t="str">
        <f>VLOOKUP(A1700,[2]Feuil1!$A$4:$B$2591,2,FALSE)</f>
        <v>Rétrécissement urétral, niveau 1</v>
      </c>
      <c r="C1700" s="22">
        <v>1813</v>
      </c>
      <c r="D1700" s="23">
        <v>1381392.1864</v>
      </c>
      <c r="E1700" s="22">
        <v>1865</v>
      </c>
      <c r="F1700" s="23">
        <v>1423549.2209000001</v>
      </c>
      <c r="G1700" s="22">
        <v>1741</v>
      </c>
      <c r="H1700" s="23">
        <v>1324392.9005</v>
      </c>
      <c r="I1700" s="116">
        <v>3.0517788399999999E-2</v>
      </c>
      <c r="J1700" s="116">
        <v>2.8681742999999999E-2</v>
      </c>
      <c r="K1700" s="116">
        <v>1.7848528E-3</v>
      </c>
      <c r="L1700" s="116">
        <v>-6.9654297000000004E-2</v>
      </c>
      <c r="M1700" s="116">
        <v>-6.6487935999999997E-2</v>
      </c>
      <c r="N1700" s="116">
        <v>-3.3918809999999998E-3</v>
      </c>
      <c r="O1700" s="24">
        <v>4.4379227999999998E-3</v>
      </c>
      <c r="P1700" s="24">
        <v>-5.9912309999999996E-3</v>
      </c>
      <c r="Q1700" s="24">
        <v>2.770537E-4</v>
      </c>
      <c r="R1700" s="24">
        <v>1.9753779999999999E-4</v>
      </c>
    </row>
    <row r="1701" spans="1:18" x14ac:dyDescent="0.2">
      <c r="A1701" s="13" t="s">
        <v>1568</v>
      </c>
      <c r="B1701" s="11" t="str">
        <f>VLOOKUP(A1701,[2]Feuil1!$A$4:$B$2591,2,FALSE)</f>
        <v>Rétrécissement urétral, niveau 2</v>
      </c>
      <c r="C1701" s="22">
        <v>468</v>
      </c>
      <c r="D1701" s="23">
        <v>546233.49219999998</v>
      </c>
      <c r="E1701" s="22">
        <v>398</v>
      </c>
      <c r="F1701" s="23">
        <v>467644.42060000001</v>
      </c>
      <c r="G1701" s="22">
        <v>357</v>
      </c>
      <c r="H1701" s="23">
        <v>417268.56599999999</v>
      </c>
      <c r="I1701" s="116">
        <v>-0.14387450199999999</v>
      </c>
      <c r="J1701" s="116">
        <v>-0.14957265</v>
      </c>
      <c r="K1701" s="116">
        <v>6.7003345000000002E-3</v>
      </c>
      <c r="L1701" s="116">
        <v>-0.10772256099999999</v>
      </c>
      <c r="M1701" s="116">
        <v>-0.103015075</v>
      </c>
      <c r="N1701" s="116">
        <v>-5.2481209999999997E-3</v>
      </c>
      <c r="O1701" s="24">
        <v>1.4673777E-3</v>
      </c>
      <c r="P1701" s="24">
        <v>-3.0438140000000002E-3</v>
      </c>
      <c r="Q1701" s="24">
        <v>5.6811100000000002E-5</v>
      </c>
      <c r="R1701" s="24">
        <v>6.2236999999999994E-5</v>
      </c>
    </row>
    <row r="1702" spans="1:18" x14ac:dyDescent="0.2">
      <c r="A1702" s="13" t="s">
        <v>1569</v>
      </c>
      <c r="B1702" s="11" t="str">
        <f>VLOOKUP(A1702,[2]Feuil1!$A$4:$B$2591,2,FALSE)</f>
        <v>Rétrécissement urétral, niveau 3</v>
      </c>
      <c r="C1702" s="22">
        <v>48</v>
      </c>
      <c r="D1702" s="23">
        <v>92561.178400000004</v>
      </c>
      <c r="E1702" s="22">
        <v>51</v>
      </c>
      <c r="F1702" s="23">
        <v>87232.357600000003</v>
      </c>
      <c r="G1702" s="22">
        <v>45</v>
      </c>
      <c r="H1702" s="23">
        <v>79717.526400000002</v>
      </c>
      <c r="I1702" s="116">
        <v>-5.7570797E-2</v>
      </c>
      <c r="J1702" s="116">
        <v>6.25E-2</v>
      </c>
      <c r="K1702" s="116">
        <v>-0.113007809</v>
      </c>
      <c r="L1702" s="116">
        <v>-8.6147290000000001E-2</v>
      </c>
      <c r="M1702" s="116">
        <v>-0.117647059</v>
      </c>
      <c r="N1702" s="116">
        <v>3.5699738100000003E-2</v>
      </c>
      <c r="O1702" s="24">
        <v>2.147382E-4</v>
      </c>
      <c r="P1702" s="24">
        <v>-4.5406199999999998E-4</v>
      </c>
      <c r="Q1702" s="24">
        <v>7.1610666999999998E-6</v>
      </c>
      <c r="R1702" s="24">
        <v>1.18901E-5</v>
      </c>
    </row>
    <row r="1703" spans="1:18" x14ac:dyDescent="0.2">
      <c r="A1703" s="13" t="s">
        <v>1570</v>
      </c>
      <c r="B1703" s="11" t="str">
        <f>VLOOKUP(A1703,[2]Feuil1!$A$4:$B$2591,2,FALSE)</f>
        <v>Rétrécissement urétral, niveau 4</v>
      </c>
      <c r="C1703" s="22">
        <v>16</v>
      </c>
      <c r="D1703" s="23">
        <v>35884.707600000002</v>
      </c>
      <c r="E1703" s="22">
        <v>19</v>
      </c>
      <c r="F1703" s="23">
        <v>43088.3292</v>
      </c>
      <c r="G1703" s="22">
        <v>19</v>
      </c>
      <c r="H1703" s="23">
        <v>42554.727599999998</v>
      </c>
      <c r="I1703" s="116">
        <v>0.2007434944</v>
      </c>
      <c r="J1703" s="116">
        <v>0.1875</v>
      </c>
      <c r="K1703" s="116">
        <v>1.11524164E-2</v>
      </c>
      <c r="L1703" s="116">
        <v>-1.2383900999999999E-2</v>
      </c>
      <c r="M1703" s="116">
        <v>0</v>
      </c>
      <c r="N1703" s="116">
        <v>-1.2383900999999999E-2</v>
      </c>
      <c r="O1703" s="24">
        <v>0</v>
      </c>
      <c r="P1703" s="24">
        <v>-3.2240999999999998E-5</v>
      </c>
      <c r="Q1703" s="24">
        <v>3.0235614999999998E-6</v>
      </c>
      <c r="R1703" s="24">
        <v>6.3471838999999996E-6</v>
      </c>
    </row>
    <row r="1704" spans="1:18" x14ac:dyDescent="0.2">
      <c r="A1704" s="13" t="s">
        <v>1571</v>
      </c>
      <c r="B1704" s="11" t="str">
        <f>VLOOKUP(A1704,[2]Feuil1!$A$4:$B$2591,2,FALSE)</f>
        <v>Rétrécissement urétral, très courte durée</v>
      </c>
      <c r="C1704" s="22">
        <v>217</v>
      </c>
      <c r="D1704" s="23">
        <v>46310.743799999997</v>
      </c>
      <c r="E1704" s="22">
        <v>199</v>
      </c>
      <c r="F1704" s="23">
        <v>42318.438300000002</v>
      </c>
      <c r="G1704" s="22">
        <v>228</v>
      </c>
      <c r="H1704" s="23">
        <v>47840.276700000002</v>
      </c>
      <c r="I1704" s="116">
        <v>-8.6206897000000005E-2</v>
      </c>
      <c r="J1704" s="116">
        <v>-8.2949308999999999E-2</v>
      </c>
      <c r="K1704" s="116">
        <v>-3.552244E-3</v>
      </c>
      <c r="L1704" s="116">
        <v>0.13048303820000001</v>
      </c>
      <c r="M1704" s="116">
        <v>0.14572864320000001</v>
      </c>
      <c r="N1704" s="116">
        <v>-1.3306471E-2</v>
      </c>
      <c r="O1704" s="24">
        <v>-1.0379009999999999E-3</v>
      </c>
      <c r="P1704" s="24">
        <v>3.3364100000000003E-4</v>
      </c>
      <c r="Q1704" s="24">
        <v>3.6282699999999997E-5</v>
      </c>
      <c r="R1704" s="24">
        <v>7.1355416999999998E-6</v>
      </c>
    </row>
    <row r="1705" spans="1:18" ht="33.75" x14ac:dyDescent="0.2">
      <c r="A1705" s="13" t="s">
        <v>1572</v>
      </c>
      <c r="B1705" s="11" t="str">
        <f>VLOOKUP(A1705,[2]Feuil1!$A$4:$B$2591,2,FALSE)</f>
        <v>Signes et symptômes concernant les reins et les voies urinaires, âge inférieur à 18 ans, niveau 1</v>
      </c>
      <c r="C1705" s="22">
        <v>51</v>
      </c>
      <c r="D1705" s="23">
        <v>26172.9444</v>
      </c>
      <c r="E1705" s="22">
        <v>46</v>
      </c>
      <c r="F1705" s="23">
        <v>23128.310099999999</v>
      </c>
      <c r="G1705" s="22">
        <v>53</v>
      </c>
      <c r="H1705" s="23">
        <v>27046.909800000001</v>
      </c>
      <c r="I1705" s="116">
        <v>-0.11632754200000001</v>
      </c>
      <c r="J1705" s="116">
        <v>-9.8039215999999998E-2</v>
      </c>
      <c r="K1705" s="116">
        <v>-2.0276188000000001E-2</v>
      </c>
      <c r="L1705" s="116">
        <v>0.16942870809999999</v>
      </c>
      <c r="M1705" s="116">
        <v>0.15217391299999999</v>
      </c>
      <c r="N1705" s="116">
        <v>1.49758598E-2</v>
      </c>
      <c r="O1705" s="24">
        <v>-2.5052800000000002E-4</v>
      </c>
      <c r="P1705" s="24">
        <v>2.3677E-4</v>
      </c>
      <c r="Q1705" s="24">
        <v>8.4341452000000008E-6</v>
      </c>
      <c r="R1705" s="24">
        <v>4.0341395999999997E-6</v>
      </c>
    </row>
    <row r="1706" spans="1:18" ht="33.75" x14ac:dyDescent="0.2">
      <c r="A1706" s="13" t="s">
        <v>1573</v>
      </c>
      <c r="B1706" s="11" t="str">
        <f>VLOOKUP(A1706,[2]Feuil1!$A$4:$B$2591,2,FALSE)</f>
        <v>Signes et symptômes concernant les reins et les voies urinaires, âge inférieur à 18 ans, niveau 2</v>
      </c>
      <c r="C1706" s="22">
        <v>2</v>
      </c>
      <c r="D1706" s="23">
        <v>2722.72</v>
      </c>
      <c r="E1706" s="22">
        <v>1</v>
      </c>
      <c r="F1706" s="23">
        <v>1361.36</v>
      </c>
      <c r="G1706" s="22">
        <v>2</v>
      </c>
      <c r="H1706" s="23">
        <v>2722.72</v>
      </c>
      <c r="I1706" s="116">
        <v>-0.5</v>
      </c>
      <c r="J1706" s="116">
        <v>-0.5</v>
      </c>
      <c r="K1706" s="116">
        <v>0</v>
      </c>
      <c r="L1706" s="116">
        <v>1</v>
      </c>
      <c r="M1706" s="116">
        <v>1</v>
      </c>
      <c r="N1706" s="116">
        <v>0</v>
      </c>
      <c r="O1706" s="24">
        <v>-3.5790000000000001E-5</v>
      </c>
      <c r="P1706" s="24">
        <v>8.2256199999999994E-5</v>
      </c>
      <c r="Q1706" s="24">
        <v>3.1826962999999999E-7</v>
      </c>
      <c r="R1706" s="24">
        <v>4.0610305000000002E-7</v>
      </c>
    </row>
    <row r="1707" spans="1:18" ht="33.75" x14ac:dyDescent="0.2">
      <c r="A1707" s="13" t="s">
        <v>1574</v>
      </c>
      <c r="B1707" s="11" t="str">
        <f>VLOOKUP(A1707,[2]Feuil1!$A$4:$B$2591,2,FALSE)</f>
        <v>Signes et symptômes concernant les reins et les voies urinaires, âge supérieur à 17 ans, niveau 1</v>
      </c>
      <c r="C1707" s="22">
        <v>4884</v>
      </c>
      <c r="D1707" s="23">
        <v>3324131.9018000001</v>
      </c>
      <c r="E1707" s="22">
        <v>4819</v>
      </c>
      <c r="F1707" s="23">
        <v>3277057.8262999998</v>
      </c>
      <c r="G1707" s="22">
        <v>4868</v>
      </c>
      <c r="H1707" s="23">
        <v>3310527.3979000002</v>
      </c>
      <c r="I1707" s="116">
        <v>-1.4161313999999999E-2</v>
      </c>
      <c r="J1707" s="116">
        <v>-1.3308762999999999E-2</v>
      </c>
      <c r="K1707" s="116">
        <v>-8.6405E-4</v>
      </c>
      <c r="L1707" s="116">
        <v>1.02132991E-2</v>
      </c>
      <c r="M1707" s="116">
        <v>1.01680847E-2</v>
      </c>
      <c r="N1707" s="116">
        <v>4.4759299999999997E-5</v>
      </c>
      <c r="O1707" s="24">
        <v>-1.753695E-3</v>
      </c>
      <c r="P1707" s="24">
        <v>2.0223011999999999E-3</v>
      </c>
      <c r="Q1707" s="24">
        <v>7.7466830000000005E-4</v>
      </c>
      <c r="R1707" s="24">
        <v>4.9377649999999998E-4</v>
      </c>
    </row>
    <row r="1708" spans="1:18" ht="33.75" x14ac:dyDescent="0.2">
      <c r="A1708" s="13" t="s">
        <v>1575</v>
      </c>
      <c r="B1708" s="11" t="str">
        <f>VLOOKUP(A1708,[2]Feuil1!$A$4:$B$2591,2,FALSE)</f>
        <v>Signes et symptômes concernant les reins et les voies urinaires, âge supérieur à 17 ans, niveau 2</v>
      </c>
      <c r="C1708" s="22">
        <v>3296</v>
      </c>
      <c r="D1708" s="23">
        <v>3517065.4852</v>
      </c>
      <c r="E1708" s="22">
        <v>3267</v>
      </c>
      <c r="F1708" s="23">
        <v>3484833.1688999999</v>
      </c>
      <c r="G1708" s="22">
        <v>3339</v>
      </c>
      <c r="H1708" s="23">
        <v>3566562.1168999998</v>
      </c>
      <c r="I1708" s="116">
        <v>-9.1645479999999998E-3</v>
      </c>
      <c r="J1708" s="116">
        <v>-8.7985440000000002E-3</v>
      </c>
      <c r="K1708" s="116">
        <v>-3.69253E-4</v>
      </c>
      <c r="L1708" s="116">
        <v>2.34527577E-2</v>
      </c>
      <c r="M1708" s="116">
        <v>2.2038567500000002E-2</v>
      </c>
      <c r="N1708" s="116">
        <v>1.3836956000000001E-3</v>
      </c>
      <c r="O1708" s="24">
        <v>-2.576858E-3</v>
      </c>
      <c r="P1708" s="24">
        <v>4.9382332999999999E-3</v>
      </c>
      <c r="Q1708" s="24">
        <v>5.3135119999999996E-4</v>
      </c>
      <c r="R1708" s="24">
        <v>5.3196500000000002E-4</v>
      </c>
    </row>
    <row r="1709" spans="1:18" ht="33.75" x14ac:dyDescent="0.2">
      <c r="A1709" s="13" t="s">
        <v>1576</v>
      </c>
      <c r="B1709" s="11" t="str">
        <f>VLOOKUP(A1709,[2]Feuil1!$A$4:$B$2591,2,FALSE)</f>
        <v>Signes et symptômes concernant les reins et les voies urinaires, âge supérieur à 17 ans, niveau 3</v>
      </c>
      <c r="C1709" s="22">
        <v>1244</v>
      </c>
      <c r="D1709" s="23">
        <v>1820304.8435</v>
      </c>
      <c r="E1709" s="22">
        <v>1341</v>
      </c>
      <c r="F1709" s="23">
        <v>1966525.2220999999</v>
      </c>
      <c r="G1709" s="22">
        <v>1406</v>
      </c>
      <c r="H1709" s="23">
        <v>2063397.1372</v>
      </c>
      <c r="I1709" s="116">
        <v>8.0327412799999998E-2</v>
      </c>
      <c r="J1709" s="116">
        <v>7.7974276499999995E-2</v>
      </c>
      <c r="K1709" s="116">
        <v>2.1829242999999998E-3</v>
      </c>
      <c r="L1709" s="116">
        <v>4.9260448800000002E-2</v>
      </c>
      <c r="M1709" s="116">
        <v>4.8471290100000002E-2</v>
      </c>
      <c r="N1709" s="116">
        <v>7.5267559999999995E-4</v>
      </c>
      <c r="O1709" s="24">
        <v>-2.3263300000000002E-3</v>
      </c>
      <c r="P1709" s="24">
        <v>5.8532028999999999E-3</v>
      </c>
      <c r="Q1709" s="24">
        <v>2.237436E-4</v>
      </c>
      <c r="R1709" s="24">
        <v>3.077628E-4</v>
      </c>
    </row>
    <row r="1710" spans="1:18" ht="33.75" x14ac:dyDescent="0.2">
      <c r="A1710" s="13" t="s">
        <v>1577</v>
      </c>
      <c r="B1710" s="11" t="str">
        <f>VLOOKUP(A1710,[2]Feuil1!$A$4:$B$2591,2,FALSE)</f>
        <v>Signes et symptômes concernant les reins et les voies urinaires, âge supérieur à 17 ans, niveau 4</v>
      </c>
      <c r="C1710" s="22">
        <v>304</v>
      </c>
      <c r="D1710" s="23">
        <v>534954.75190000003</v>
      </c>
      <c r="E1710" s="22">
        <v>336</v>
      </c>
      <c r="F1710" s="23">
        <v>607626.03189999994</v>
      </c>
      <c r="G1710" s="22">
        <v>380</v>
      </c>
      <c r="H1710" s="23">
        <v>674767.44960000005</v>
      </c>
      <c r="I1710" s="116">
        <v>0.13584565749999999</v>
      </c>
      <c r="J1710" s="116">
        <v>0.1052631579</v>
      </c>
      <c r="K1710" s="116">
        <v>2.7669880599999998E-2</v>
      </c>
      <c r="L1710" s="116">
        <v>0.11049792830000001</v>
      </c>
      <c r="M1710" s="116">
        <v>0.13095238100000001</v>
      </c>
      <c r="N1710" s="116">
        <v>-1.8086042E-2</v>
      </c>
      <c r="O1710" s="24">
        <v>-1.574747E-3</v>
      </c>
      <c r="P1710" s="24">
        <v>4.0568243000000002E-3</v>
      </c>
      <c r="Q1710" s="24">
        <v>6.0471199999999998E-5</v>
      </c>
      <c r="R1710" s="24">
        <v>1.006439E-4</v>
      </c>
    </row>
    <row r="1711" spans="1:18" ht="33.75" x14ac:dyDescent="0.2">
      <c r="A1711" s="13" t="s">
        <v>1578</v>
      </c>
      <c r="B1711" s="11" t="str">
        <f>VLOOKUP(A1711,[2]Feuil1!$A$4:$B$2591,2,FALSE)</f>
        <v>Signes et symptômes concernant les reins et les voies urinaires, âge supérieur à 17 ans, très courte durée</v>
      </c>
      <c r="C1711" s="22">
        <v>4230</v>
      </c>
      <c r="D1711" s="23">
        <v>1130682.3813</v>
      </c>
      <c r="E1711" s="22">
        <v>4394</v>
      </c>
      <c r="F1711" s="23">
        <v>1179497.7017999999</v>
      </c>
      <c r="G1711" s="22">
        <v>4432</v>
      </c>
      <c r="H1711" s="23">
        <v>1187448.8724</v>
      </c>
      <c r="I1711" s="116">
        <v>4.3173327300000001E-2</v>
      </c>
      <c r="J1711" s="116">
        <v>3.87706856E-2</v>
      </c>
      <c r="K1711" s="116">
        <v>4.2383192E-3</v>
      </c>
      <c r="L1711" s="116">
        <v>6.7411496999999999E-3</v>
      </c>
      <c r="M1711" s="116">
        <v>8.6481565999999999E-3</v>
      </c>
      <c r="N1711" s="116">
        <v>-1.8906560000000001E-3</v>
      </c>
      <c r="O1711" s="24">
        <v>-1.3600089999999999E-3</v>
      </c>
      <c r="P1711" s="24">
        <v>4.8042629999999999E-4</v>
      </c>
      <c r="Q1711" s="24">
        <v>7.052855E-4</v>
      </c>
      <c r="R1711" s="24">
        <v>1.771121E-4</v>
      </c>
    </row>
    <row r="1712" spans="1:18" ht="33.75" x14ac:dyDescent="0.2">
      <c r="A1712" s="13" t="s">
        <v>1579</v>
      </c>
      <c r="B1712" s="11" t="str">
        <f>VLOOKUP(A1712,[2]Feuil1!$A$4:$B$2591,2,FALSE)</f>
        <v>Autres affections des reins et des voies urinaires d'origine diabétique, âge supérieur à 17 ans, niveau 1</v>
      </c>
      <c r="C1712" s="22">
        <v>173</v>
      </c>
      <c r="D1712" s="23">
        <v>124152.4863</v>
      </c>
      <c r="E1712" s="22">
        <v>141</v>
      </c>
      <c r="F1712" s="23">
        <v>104302.3468</v>
      </c>
      <c r="G1712" s="22">
        <v>117</v>
      </c>
      <c r="H1712" s="23">
        <v>82561.766099999993</v>
      </c>
      <c r="I1712" s="116">
        <v>-0.159885155</v>
      </c>
      <c r="J1712" s="116">
        <v>-0.184971098</v>
      </c>
      <c r="K1712" s="116">
        <v>3.0779207100000001E-2</v>
      </c>
      <c r="L1712" s="116">
        <v>-0.208438078</v>
      </c>
      <c r="M1712" s="116">
        <v>-0.17021276599999999</v>
      </c>
      <c r="N1712" s="116">
        <v>-4.6066401999999999E-2</v>
      </c>
      <c r="O1712" s="24">
        <v>8.5895280000000001E-4</v>
      </c>
      <c r="P1712" s="24">
        <v>-1.3136109999999999E-3</v>
      </c>
      <c r="Q1712" s="24">
        <v>1.8618799999999999E-5</v>
      </c>
      <c r="R1712" s="24">
        <v>1.23144E-5</v>
      </c>
    </row>
    <row r="1713" spans="1:18" ht="33.75" x14ac:dyDescent="0.2">
      <c r="A1713" s="13" t="s">
        <v>1580</v>
      </c>
      <c r="B1713" s="11" t="str">
        <f>VLOOKUP(A1713,[2]Feuil1!$A$4:$B$2591,2,FALSE)</f>
        <v>Autres affections des reins et des voies urinaires d'origine diabétique, âge supérieur à 17 ans, niveau 2</v>
      </c>
      <c r="C1713" s="22">
        <v>91</v>
      </c>
      <c r="D1713" s="23">
        <v>120210.2337</v>
      </c>
      <c r="E1713" s="22">
        <v>85</v>
      </c>
      <c r="F1713" s="23">
        <v>110179.4786</v>
      </c>
      <c r="G1713" s="22">
        <v>103</v>
      </c>
      <c r="H1713" s="23">
        <v>135732.61369999999</v>
      </c>
      <c r="I1713" s="116">
        <v>-8.3443436999999995E-2</v>
      </c>
      <c r="J1713" s="116">
        <v>-6.5934066E-2</v>
      </c>
      <c r="K1713" s="116">
        <v>-1.8745326999999999E-2</v>
      </c>
      <c r="L1713" s="116">
        <v>0.23192281740000001</v>
      </c>
      <c r="M1713" s="116">
        <v>0.21176470589999999</v>
      </c>
      <c r="N1713" s="116">
        <v>1.6635334799999998E-2</v>
      </c>
      <c r="O1713" s="24">
        <v>-6.4421499999999996E-4</v>
      </c>
      <c r="P1713" s="24">
        <v>1.5439736999999999E-3</v>
      </c>
      <c r="Q1713" s="24">
        <v>1.6390899999999999E-5</v>
      </c>
      <c r="R1713" s="24">
        <v>2.0245E-5</v>
      </c>
    </row>
    <row r="1714" spans="1:18" ht="33.75" x14ac:dyDescent="0.2">
      <c r="A1714" s="13" t="s">
        <v>1581</v>
      </c>
      <c r="B1714" s="11" t="str">
        <f>VLOOKUP(A1714,[2]Feuil1!$A$4:$B$2591,2,FALSE)</f>
        <v>Autres affections des reins et des voies urinaires d'origine diabétique, âge supérieur à 17 ans, niveau 3</v>
      </c>
      <c r="C1714" s="22">
        <v>55</v>
      </c>
      <c r="D1714" s="23">
        <v>104076.0028</v>
      </c>
      <c r="E1714" s="22">
        <v>51</v>
      </c>
      <c r="F1714" s="23">
        <v>96262.207999999999</v>
      </c>
      <c r="G1714" s="22">
        <v>54</v>
      </c>
      <c r="H1714" s="23">
        <v>105210.4368</v>
      </c>
      <c r="I1714" s="116">
        <v>-7.5077775999999999E-2</v>
      </c>
      <c r="J1714" s="116">
        <v>-7.2727272999999995E-2</v>
      </c>
      <c r="K1714" s="116">
        <v>-2.5348559999999998E-3</v>
      </c>
      <c r="L1714" s="116">
        <v>9.2956820600000004E-2</v>
      </c>
      <c r="M1714" s="116">
        <v>5.8823529399999998E-2</v>
      </c>
      <c r="N1714" s="116">
        <v>3.2236997199999999E-2</v>
      </c>
      <c r="O1714" s="24">
        <v>-1.0736899999999999E-4</v>
      </c>
      <c r="P1714" s="24">
        <v>5.4067060000000003E-4</v>
      </c>
      <c r="Q1714" s="24">
        <v>8.5932800999999998E-6</v>
      </c>
      <c r="R1714" s="24">
        <v>1.5692499999999999E-5</v>
      </c>
    </row>
    <row r="1715" spans="1:18" ht="33.75" x14ac:dyDescent="0.2">
      <c r="A1715" s="13" t="s">
        <v>1582</v>
      </c>
      <c r="B1715" s="11" t="str">
        <f>VLOOKUP(A1715,[2]Feuil1!$A$4:$B$2591,2,FALSE)</f>
        <v>Autres affections des reins et des voies urinaires d'origine diabétique, âge supérieur à 17 ans, niveau 4</v>
      </c>
      <c r="C1715" s="22">
        <v>21</v>
      </c>
      <c r="D1715" s="23">
        <v>66170.684399999998</v>
      </c>
      <c r="E1715" s="22">
        <v>23</v>
      </c>
      <c r="F1715" s="23">
        <v>73887.025200000004</v>
      </c>
      <c r="G1715" s="22">
        <v>25</v>
      </c>
      <c r="H1715" s="23">
        <v>79582.419599999994</v>
      </c>
      <c r="I1715" s="116">
        <v>0.11661267929999999</v>
      </c>
      <c r="J1715" s="116">
        <v>9.5238095199999998E-2</v>
      </c>
      <c r="K1715" s="116">
        <v>1.9515924600000002E-2</v>
      </c>
      <c r="L1715" s="116">
        <v>7.708247E-2</v>
      </c>
      <c r="M1715" s="116">
        <v>8.6956521699999997E-2</v>
      </c>
      <c r="N1715" s="116">
        <v>-9.0841280000000003E-3</v>
      </c>
      <c r="O1715" s="24">
        <v>-7.1579E-5</v>
      </c>
      <c r="P1715" s="24">
        <v>3.4412759999999999E-4</v>
      </c>
      <c r="Q1715" s="24">
        <v>3.9783704000000001E-6</v>
      </c>
      <c r="R1715" s="24">
        <v>1.187E-5</v>
      </c>
    </row>
    <row r="1716" spans="1:18" ht="33.75" x14ac:dyDescent="0.2">
      <c r="A1716" s="13" t="s">
        <v>1583</v>
      </c>
      <c r="B1716" s="11" t="str">
        <f>VLOOKUP(A1716,[2]Feuil1!$A$4:$B$2591,2,FALSE)</f>
        <v>Autres affections des reins et des voies urinaires d'origine diabétique, âge supérieur à 17 ans, très courte durée</v>
      </c>
      <c r="C1716" s="22">
        <v>24</v>
      </c>
      <c r="D1716" s="23">
        <v>4285.8155999999999</v>
      </c>
      <c r="E1716" s="22">
        <v>40</v>
      </c>
      <c r="F1716" s="23">
        <v>7126.4556000000002</v>
      </c>
      <c r="G1716" s="22">
        <v>67</v>
      </c>
      <c r="H1716" s="23">
        <v>11941.340399999999</v>
      </c>
      <c r="I1716" s="116">
        <v>0.66280033140000005</v>
      </c>
      <c r="J1716" s="116">
        <v>0.66666666669999997</v>
      </c>
      <c r="K1716" s="116">
        <v>-2.3198009999999998E-3</v>
      </c>
      <c r="L1716" s="116">
        <v>0.67563527649999999</v>
      </c>
      <c r="M1716" s="116">
        <v>0.67500000000000004</v>
      </c>
      <c r="N1716" s="116">
        <v>3.7926959999999999E-4</v>
      </c>
      <c r="O1716" s="24">
        <v>-9.6632200000000004E-4</v>
      </c>
      <c r="P1716" s="24">
        <v>2.9092540000000001E-4</v>
      </c>
      <c r="Q1716" s="24">
        <v>1.0662000000000001E-5</v>
      </c>
      <c r="R1716" s="24">
        <v>1.781092E-6</v>
      </c>
    </row>
    <row r="1717" spans="1:18" ht="45" x14ac:dyDescent="0.2">
      <c r="A1717" s="13" t="s">
        <v>1584</v>
      </c>
      <c r="B1717" s="11" t="str">
        <f>VLOOKUP(A1717,[2]Feuil1!$A$4:$B$2591,2,FALSE)</f>
        <v>Autres affections des reins et des voies urinaires, à l'exception de celles d'origine diabétique, âge supérieur à 17 ans, niveau 1</v>
      </c>
      <c r="C1717" s="22">
        <v>2494</v>
      </c>
      <c r="D1717" s="23">
        <v>1751682.584</v>
      </c>
      <c r="E1717" s="22">
        <v>2536</v>
      </c>
      <c r="F1717" s="23">
        <v>1764775.3318</v>
      </c>
      <c r="G1717" s="22">
        <v>2704</v>
      </c>
      <c r="H1717" s="23">
        <v>1878611.3732</v>
      </c>
      <c r="I1717" s="116">
        <v>7.4743837E-3</v>
      </c>
      <c r="J1717" s="116">
        <v>1.6840417E-2</v>
      </c>
      <c r="K1717" s="116">
        <v>-9.2109180000000002E-3</v>
      </c>
      <c r="L1717" s="116">
        <v>6.4504551600000001E-2</v>
      </c>
      <c r="M1717" s="116">
        <v>6.6246056799999994E-2</v>
      </c>
      <c r="N1717" s="116">
        <v>-1.633305E-3</v>
      </c>
      <c r="O1717" s="24">
        <v>-6.0126700000000003E-3</v>
      </c>
      <c r="P1717" s="24">
        <v>6.8782108000000003E-3</v>
      </c>
      <c r="Q1717" s="24">
        <v>4.303005E-4</v>
      </c>
      <c r="R1717" s="24">
        <v>2.8020129999999999E-4</v>
      </c>
    </row>
    <row r="1718" spans="1:18" ht="45" x14ac:dyDescent="0.2">
      <c r="A1718" s="13" t="s">
        <v>1585</v>
      </c>
      <c r="B1718" s="11" t="str">
        <f>VLOOKUP(A1718,[2]Feuil1!$A$4:$B$2591,2,FALSE)</f>
        <v>Autres affections des reins et des voies urinaires, à l'exception de celles d'origine diabétique, âge supérieur à 17 ans, niveau 2</v>
      </c>
      <c r="C1718" s="22">
        <v>1177</v>
      </c>
      <c r="D1718" s="23">
        <v>1798020.9716</v>
      </c>
      <c r="E1718" s="22">
        <v>1164</v>
      </c>
      <c r="F1718" s="23">
        <v>1775052.5588</v>
      </c>
      <c r="G1718" s="22">
        <v>1219</v>
      </c>
      <c r="H1718" s="23">
        <v>1848112.2335999999</v>
      </c>
      <c r="I1718" s="116">
        <v>-1.2774274E-2</v>
      </c>
      <c r="J1718" s="116">
        <v>-1.1045030000000001E-2</v>
      </c>
      <c r="K1718" s="116">
        <v>-1.748557E-3</v>
      </c>
      <c r="L1718" s="116">
        <v>4.1159161399999998E-2</v>
      </c>
      <c r="M1718" s="116">
        <v>4.7250859100000001E-2</v>
      </c>
      <c r="N1718" s="116">
        <v>-5.816847E-3</v>
      </c>
      <c r="O1718" s="24">
        <v>-1.9684329999999999E-3</v>
      </c>
      <c r="P1718" s="24">
        <v>4.4144177999999997E-3</v>
      </c>
      <c r="Q1718" s="24">
        <v>1.939853E-4</v>
      </c>
      <c r="R1718" s="24">
        <v>2.7565229999999998E-4</v>
      </c>
    </row>
    <row r="1719" spans="1:18" ht="45" x14ac:dyDescent="0.2">
      <c r="A1719" s="13" t="s">
        <v>1586</v>
      </c>
      <c r="B1719" s="11" t="str">
        <f>VLOOKUP(A1719,[2]Feuil1!$A$4:$B$2591,2,FALSE)</f>
        <v>Autres affections des reins et des voies urinaires, à l'exception de celles d'origine diabétique, âge supérieur à 17 ans, niveau 3</v>
      </c>
      <c r="C1719" s="22">
        <v>328</v>
      </c>
      <c r="D1719" s="23">
        <v>736850.21669999999</v>
      </c>
      <c r="E1719" s="22">
        <v>333</v>
      </c>
      <c r="F1719" s="23">
        <v>758491.71360000002</v>
      </c>
      <c r="G1719" s="22">
        <v>331</v>
      </c>
      <c r="H1719" s="23">
        <v>743734.58629999997</v>
      </c>
      <c r="I1719" s="116">
        <v>2.93702796E-2</v>
      </c>
      <c r="J1719" s="116">
        <v>1.52439024E-2</v>
      </c>
      <c r="K1719" s="116">
        <v>1.39142694E-2</v>
      </c>
      <c r="L1719" s="116">
        <v>-1.9455884999999999E-2</v>
      </c>
      <c r="M1719" s="116">
        <v>-6.0060060000000004E-3</v>
      </c>
      <c r="N1719" s="116">
        <v>-1.3531147E-2</v>
      </c>
      <c r="O1719" s="24">
        <v>7.1579400000000001E-5</v>
      </c>
      <c r="P1719" s="24">
        <v>-8.91656E-4</v>
      </c>
      <c r="Q1719" s="24">
        <v>5.2673600000000003E-5</v>
      </c>
      <c r="R1719" s="24">
        <v>1.109306E-4</v>
      </c>
    </row>
    <row r="1720" spans="1:18" ht="45" x14ac:dyDescent="0.2">
      <c r="A1720" s="13" t="s">
        <v>1587</v>
      </c>
      <c r="B1720" s="11" t="str">
        <f>VLOOKUP(A1720,[2]Feuil1!$A$4:$B$2591,2,FALSE)</f>
        <v>Autres affections des reins et des voies urinaires, à l'exception de celles d'origine diabétique, âge supérieur à 17 ans, niveau 4</v>
      </c>
      <c r="C1720" s="22">
        <v>87</v>
      </c>
      <c r="D1720" s="23">
        <v>269876.66100000002</v>
      </c>
      <c r="E1720" s="22">
        <v>105</v>
      </c>
      <c r="F1720" s="23">
        <v>337622.48220000003</v>
      </c>
      <c r="G1720" s="22">
        <v>104</v>
      </c>
      <c r="H1720" s="23">
        <v>325487.71189999999</v>
      </c>
      <c r="I1720" s="116">
        <v>0.25102511999999999</v>
      </c>
      <c r="J1720" s="116">
        <v>0.20689655169999999</v>
      </c>
      <c r="K1720" s="116">
        <v>3.6563670800000003E-2</v>
      </c>
      <c r="L1720" s="116">
        <v>-3.5941831E-2</v>
      </c>
      <c r="M1720" s="116">
        <v>-9.5238100000000006E-3</v>
      </c>
      <c r="N1720" s="116">
        <v>-2.6672041E-2</v>
      </c>
      <c r="O1720" s="24">
        <v>3.5789700000000001E-5</v>
      </c>
      <c r="P1720" s="24">
        <v>-7.3320799999999995E-4</v>
      </c>
      <c r="Q1720" s="24">
        <v>1.6549999999999999E-5</v>
      </c>
      <c r="R1720" s="24">
        <v>4.8547600000000003E-5</v>
      </c>
    </row>
    <row r="1721" spans="1:18" ht="45" x14ac:dyDescent="0.2">
      <c r="A1721" s="13" t="s">
        <v>1588</v>
      </c>
      <c r="B1721" s="11" t="str">
        <f>VLOOKUP(A1721,[2]Feuil1!$A$4:$B$2591,2,FALSE)</f>
        <v>Autres affections des reins et des voies urinaires, à l'exception de celles d'origine diabétique, âge supérieur à 17 ans, très courte durée</v>
      </c>
      <c r="C1721" s="22">
        <v>565</v>
      </c>
      <c r="D1721" s="23">
        <v>151985.40400000001</v>
      </c>
      <c r="E1721" s="22">
        <v>608</v>
      </c>
      <c r="F1721" s="23">
        <v>163796.47760000001</v>
      </c>
      <c r="G1721" s="22">
        <v>714</v>
      </c>
      <c r="H1721" s="23">
        <v>191580.0668</v>
      </c>
      <c r="I1721" s="116">
        <v>7.7711894000000004E-2</v>
      </c>
      <c r="J1721" s="116">
        <v>7.6106194700000004E-2</v>
      </c>
      <c r="K1721" s="116">
        <v>1.4921382999999999E-3</v>
      </c>
      <c r="L1721" s="116">
        <v>0.16962262929999999</v>
      </c>
      <c r="M1721" s="116">
        <v>0.17434210529999999</v>
      </c>
      <c r="N1721" s="116">
        <v>-4.0188250000000002E-3</v>
      </c>
      <c r="O1721" s="24">
        <v>-3.7937079999999998E-3</v>
      </c>
      <c r="P1721" s="24">
        <v>1.6787423000000001E-3</v>
      </c>
      <c r="Q1721" s="24">
        <v>1.136223E-4</v>
      </c>
      <c r="R1721" s="24">
        <v>2.85748E-5</v>
      </c>
    </row>
    <row r="1722" spans="1:18" x14ac:dyDescent="0.2">
      <c r="A1722" s="13" t="s">
        <v>1589</v>
      </c>
      <c r="B1722" s="11" t="str">
        <f>VLOOKUP(A1722,[2]Feuil1!$A$4:$B$2591,2,FALSE)</f>
        <v>Surveillances de greffes de rein, niveau 1</v>
      </c>
      <c r="C1722" s="22">
        <v>8</v>
      </c>
      <c r="D1722" s="23">
        <v>3422.0028000000002</v>
      </c>
      <c r="E1722" s="22">
        <v>10</v>
      </c>
      <c r="F1722" s="23">
        <v>4270.0828000000001</v>
      </c>
      <c r="G1722" s="22">
        <v>5</v>
      </c>
      <c r="H1722" s="23">
        <v>2120.1999999999998</v>
      </c>
      <c r="I1722" s="116">
        <v>0.24783147459999999</v>
      </c>
      <c r="J1722" s="116">
        <v>0.25</v>
      </c>
      <c r="K1722" s="116">
        <v>-1.73482E-3</v>
      </c>
      <c r="L1722" s="116">
        <v>-0.50347567000000004</v>
      </c>
      <c r="M1722" s="116">
        <v>-0.5</v>
      </c>
      <c r="N1722" s="116">
        <v>-6.9513409999999998E-3</v>
      </c>
      <c r="O1722" s="24">
        <v>1.7894849999999999E-4</v>
      </c>
      <c r="P1722" s="24">
        <v>-1.2990000000000001E-4</v>
      </c>
      <c r="Q1722" s="24">
        <v>7.9567407999999995E-7</v>
      </c>
      <c r="R1722" s="24">
        <v>3.1623512000000001E-7</v>
      </c>
    </row>
    <row r="1723" spans="1:18" x14ac:dyDescent="0.2">
      <c r="A1723" s="13" t="s">
        <v>1590</v>
      </c>
      <c r="B1723" s="11" t="str">
        <f>VLOOKUP(A1723,[2]Feuil1!$A$4:$B$2591,2,FALSE)</f>
        <v>Surveillances de greffes de rein, niveau 2</v>
      </c>
      <c r="C1723" s="22">
        <v>2</v>
      </c>
      <c r="D1723" s="23">
        <v>3541.7138</v>
      </c>
      <c r="E1723" s="22">
        <v>1</v>
      </c>
      <c r="F1723" s="23">
        <v>1567.13</v>
      </c>
      <c r="G1723" s="22">
        <v>1</v>
      </c>
      <c r="H1723" s="23">
        <v>1567.13</v>
      </c>
      <c r="I1723" s="116">
        <v>-0.55752212400000001</v>
      </c>
      <c r="J1723" s="116">
        <v>-0.5</v>
      </c>
      <c r="K1723" s="116">
        <v>-0.115044248</v>
      </c>
      <c r="L1723" s="116">
        <v>0</v>
      </c>
      <c r="M1723" s="116">
        <v>0</v>
      </c>
      <c r="N1723" s="116">
        <v>0</v>
      </c>
      <c r="O1723" s="24">
        <v>0</v>
      </c>
      <c r="P1723" s="24">
        <v>0</v>
      </c>
      <c r="Q1723" s="24">
        <v>1.5913482000000001E-7</v>
      </c>
      <c r="R1723" s="24">
        <v>2.3374283E-7</v>
      </c>
    </row>
    <row r="1724" spans="1:18" x14ac:dyDescent="0.2">
      <c r="A1724" s="13" t="s">
        <v>1591</v>
      </c>
      <c r="B1724" s="11" t="str">
        <f>VLOOKUP(A1724,[2]Feuil1!$A$4:$B$2591,2,FALSE)</f>
        <v>Surveillances de greffes de rein, niveau 3</v>
      </c>
      <c r="C1724" s="22">
        <v>2</v>
      </c>
      <c r="D1724" s="23">
        <v>4537.9799999999996</v>
      </c>
      <c r="E1724" s="22" t="s">
        <v>3213</v>
      </c>
      <c r="F1724" s="23" t="s">
        <v>3213</v>
      </c>
      <c r="G1724" s="22" t="s">
        <v>3213</v>
      </c>
      <c r="H1724" s="23" t="s">
        <v>3213</v>
      </c>
      <c r="I1724" s="116" t="s">
        <v>3213</v>
      </c>
      <c r="J1724" s="116" t="s">
        <v>3213</v>
      </c>
      <c r="K1724" s="116" t="s">
        <v>3213</v>
      </c>
      <c r="L1724" s="116" t="s">
        <v>3213</v>
      </c>
      <c r="M1724" s="116" t="s">
        <v>3213</v>
      </c>
      <c r="N1724" s="116" t="s">
        <v>3213</v>
      </c>
      <c r="O1724" s="24" t="s">
        <v>3213</v>
      </c>
      <c r="P1724" s="24" t="s">
        <v>3213</v>
      </c>
      <c r="Q1724" s="24" t="s">
        <v>3213</v>
      </c>
      <c r="R1724" s="24" t="s">
        <v>3214</v>
      </c>
    </row>
    <row r="1725" spans="1:18" x14ac:dyDescent="0.2">
      <c r="A1725" s="13" t="s">
        <v>1592</v>
      </c>
      <c r="B1725" s="11" t="str">
        <f>VLOOKUP(A1725,[2]Feuil1!$A$4:$B$2591,2,FALSE)</f>
        <v>Surveillances de greffes de rein, niveau 4</v>
      </c>
      <c r="C1725" s="22" t="s">
        <v>3213</v>
      </c>
      <c r="D1725" s="23" t="s">
        <v>3213</v>
      </c>
      <c r="E1725" s="22">
        <v>1</v>
      </c>
      <c r="F1725" s="23">
        <v>3659.1860000000001</v>
      </c>
      <c r="G1725" s="22" t="s">
        <v>3213</v>
      </c>
      <c r="H1725" s="23" t="s">
        <v>3213</v>
      </c>
      <c r="I1725" s="116" t="s">
        <v>3213</v>
      </c>
      <c r="J1725" s="116" t="s">
        <v>3213</v>
      </c>
      <c r="K1725" s="116" t="s">
        <v>3213</v>
      </c>
      <c r="L1725" s="116" t="s">
        <v>3213</v>
      </c>
      <c r="M1725" s="116" t="s">
        <v>3213</v>
      </c>
      <c r="N1725" s="116" t="s">
        <v>3213</v>
      </c>
      <c r="O1725" s="24" t="s">
        <v>3213</v>
      </c>
      <c r="P1725" s="24" t="s">
        <v>3213</v>
      </c>
      <c r="Q1725" s="24" t="s">
        <v>3213</v>
      </c>
      <c r="R1725" s="24" t="s">
        <v>3214</v>
      </c>
    </row>
    <row r="1726" spans="1:18" ht="22.5" x14ac:dyDescent="0.2">
      <c r="A1726" s="13" t="s">
        <v>1593</v>
      </c>
      <c r="B1726" s="11" t="str">
        <f>VLOOKUP(A1726,[2]Feuil1!$A$4:$B$2591,2,FALSE)</f>
        <v>Explorations et surveillance pour affections du rein et des voies urinaires</v>
      </c>
      <c r="C1726" s="22">
        <v>637</v>
      </c>
      <c r="D1726" s="23">
        <v>408692.72779999999</v>
      </c>
      <c r="E1726" s="22">
        <v>564</v>
      </c>
      <c r="F1726" s="23">
        <v>353054.73</v>
      </c>
      <c r="G1726" s="22">
        <v>607</v>
      </c>
      <c r="H1726" s="23">
        <v>380798.29340000002</v>
      </c>
      <c r="I1726" s="116">
        <v>-0.13613650099999999</v>
      </c>
      <c r="J1726" s="116">
        <v>-0.11459968600000001</v>
      </c>
      <c r="K1726" s="116">
        <v>-2.4324380999999999E-2</v>
      </c>
      <c r="L1726" s="116">
        <v>7.8581480600000003E-2</v>
      </c>
      <c r="M1726" s="116">
        <v>7.6241134799999999E-2</v>
      </c>
      <c r="N1726" s="116">
        <v>2.1745552E-3</v>
      </c>
      <c r="O1726" s="24">
        <v>-1.5389570000000001E-3</v>
      </c>
      <c r="P1726" s="24">
        <v>1.6763239000000001E-3</v>
      </c>
      <c r="Q1726" s="24">
        <v>9.6594800000000006E-5</v>
      </c>
      <c r="R1726" s="24">
        <v>5.6797399999999999E-5</v>
      </c>
    </row>
    <row r="1727" spans="1:18" ht="22.5" x14ac:dyDescent="0.2">
      <c r="A1727" s="13" t="s">
        <v>1594</v>
      </c>
      <c r="B1727" s="11" t="str">
        <f>VLOOKUP(A1727,[2]Feuil1!$A$4:$B$2591,2,FALSE)</f>
        <v>Autres symptômes et recours aux soins de la CMD 11, très courte durée</v>
      </c>
      <c r="C1727" s="22">
        <v>2521</v>
      </c>
      <c r="D1727" s="23">
        <v>557095</v>
      </c>
      <c r="E1727" s="22">
        <v>2528</v>
      </c>
      <c r="F1727" s="23">
        <v>559002.5</v>
      </c>
      <c r="G1727" s="22">
        <v>2852</v>
      </c>
      <c r="H1727" s="23">
        <v>630048.125</v>
      </c>
      <c r="I1727" s="116">
        <v>3.4240121000000002E-3</v>
      </c>
      <c r="J1727" s="116">
        <v>2.7766759E-3</v>
      </c>
      <c r="K1727" s="116">
        <v>6.4554369999999996E-4</v>
      </c>
      <c r="L1727" s="116">
        <v>0.12709357290000001</v>
      </c>
      <c r="M1727" s="116">
        <v>0.12816455700000001</v>
      </c>
      <c r="N1727" s="116">
        <v>-9.4931499999999995E-4</v>
      </c>
      <c r="O1727" s="24">
        <v>-1.1595863E-2</v>
      </c>
      <c r="P1727" s="24">
        <v>4.2927247000000002E-3</v>
      </c>
      <c r="Q1727" s="24">
        <v>4.5385249999999999E-4</v>
      </c>
      <c r="R1727" s="24">
        <v>9.3973800000000005E-5</v>
      </c>
    </row>
    <row r="1728" spans="1:18" ht="22.5" x14ac:dyDescent="0.2">
      <c r="A1728" s="13" t="s">
        <v>1595</v>
      </c>
      <c r="B1728" s="11" t="str">
        <f>VLOOKUP(A1728,[2]Feuil1!$A$4:$B$2591,2,FALSE)</f>
        <v>Autres symptômes et recours aux soins de la CMD 11</v>
      </c>
      <c r="C1728" s="22">
        <v>5718</v>
      </c>
      <c r="D1728" s="23">
        <v>4051261.4792999998</v>
      </c>
      <c r="E1728" s="22">
        <v>5725</v>
      </c>
      <c r="F1728" s="23">
        <v>4099803.5543999998</v>
      </c>
      <c r="G1728" s="22">
        <v>5637</v>
      </c>
      <c r="H1728" s="23">
        <v>4053384.0690000001</v>
      </c>
      <c r="I1728" s="116">
        <v>1.19819655E-2</v>
      </c>
      <c r="J1728" s="116">
        <v>1.2242043000000001E-3</v>
      </c>
      <c r="K1728" s="116">
        <v>1.0744607600000001E-2</v>
      </c>
      <c r="L1728" s="116">
        <v>-1.1322367999999999E-2</v>
      </c>
      <c r="M1728" s="116">
        <v>-1.5371179E-2</v>
      </c>
      <c r="N1728" s="116">
        <v>4.1120174000000001E-3</v>
      </c>
      <c r="O1728" s="24">
        <v>3.1494935999999999E-3</v>
      </c>
      <c r="P1728" s="24">
        <v>-2.8047620000000001E-3</v>
      </c>
      <c r="Q1728" s="24">
        <v>8.9704300000000004E-4</v>
      </c>
      <c r="R1728" s="24">
        <v>6.0457619999999997E-4</v>
      </c>
    </row>
    <row r="1729" spans="1:18" ht="33.75" x14ac:dyDescent="0.2">
      <c r="A1729" s="13" t="s">
        <v>2223</v>
      </c>
      <c r="B1729" s="11" t="str">
        <f>VLOOKUP(A1729,[2]Feuil1!$A$4:$B$2591,2,FALSE)</f>
        <v>Autres affections uronéphrologiques concernant majoritairement la petite enfance, niveau 1</v>
      </c>
      <c r="C1729" s="22">
        <v>7</v>
      </c>
      <c r="D1729" s="23">
        <v>5719.63</v>
      </c>
      <c r="E1729" s="22">
        <v>7</v>
      </c>
      <c r="F1729" s="23">
        <v>5719.63</v>
      </c>
      <c r="G1729" s="22">
        <v>6</v>
      </c>
      <c r="H1729" s="23">
        <v>4854</v>
      </c>
      <c r="I1729" s="116">
        <v>0</v>
      </c>
      <c r="J1729" s="116">
        <v>0</v>
      </c>
      <c r="K1729" s="116">
        <v>0</v>
      </c>
      <c r="L1729" s="116">
        <v>-0.15134370599999999</v>
      </c>
      <c r="M1729" s="116">
        <v>-0.14285714299999999</v>
      </c>
      <c r="N1729" s="116">
        <v>-9.9009900000000001E-3</v>
      </c>
      <c r="O1729" s="24">
        <v>3.5789700000000001E-5</v>
      </c>
      <c r="P1729" s="24">
        <v>-5.2302999999999997E-5</v>
      </c>
      <c r="Q1729" s="24">
        <v>9.5480889000000001E-7</v>
      </c>
      <c r="R1729" s="24">
        <v>7.2399077999999998E-7</v>
      </c>
    </row>
    <row r="1730" spans="1:18" ht="33.75" x14ac:dyDescent="0.2">
      <c r="A1730" s="13" t="s">
        <v>2224</v>
      </c>
      <c r="B1730" s="11" t="str">
        <f>VLOOKUP(A1730,[2]Feuil1!$A$4:$B$2591,2,FALSE)</f>
        <v>Autres affections uronéphrologiques concernant majoritairement la petite enfance, niveau 2</v>
      </c>
      <c r="C1730" s="22">
        <v>2</v>
      </c>
      <c r="D1730" s="23">
        <v>1743.24</v>
      </c>
      <c r="E1730" s="22" t="s">
        <v>3213</v>
      </c>
      <c r="F1730" s="23" t="s">
        <v>3213</v>
      </c>
      <c r="G1730" s="22" t="s">
        <v>3213</v>
      </c>
      <c r="H1730" s="23" t="s">
        <v>3213</v>
      </c>
      <c r="I1730" s="116" t="s">
        <v>3213</v>
      </c>
      <c r="J1730" s="116" t="s">
        <v>3213</v>
      </c>
      <c r="K1730" s="116" t="s">
        <v>3213</v>
      </c>
      <c r="L1730" s="116" t="s">
        <v>3213</v>
      </c>
      <c r="M1730" s="116" t="s">
        <v>3213</v>
      </c>
      <c r="N1730" s="116" t="s">
        <v>3213</v>
      </c>
      <c r="O1730" s="24" t="s">
        <v>3213</v>
      </c>
      <c r="P1730" s="24" t="s">
        <v>3213</v>
      </c>
      <c r="Q1730" s="24" t="s">
        <v>3213</v>
      </c>
      <c r="R1730" s="24" t="s">
        <v>3214</v>
      </c>
    </row>
    <row r="1731" spans="1:18" x14ac:dyDescent="0.2">
      <c r="A1731" s="13" t="s">
        <v>1596</v>
      </c>
      <c r="B1731" s="11" t="str">
        <f>VLOOKUP(A1731,[2]Feuil1!$A$4:$B$2591,2,FALSE)</f>
        <v>Interventions sur le pénis, niveau 1</v>
      </c>
      <c r="C1731" s="22">
        <v>1456</v>
      </c>
      <c r="D1731" s="23">
        <v>1943547.8041999999</v>
      </c>
      <c r="E1731" s="22">
        <v>1416</v>
      </c>
      <c r="F1731" s="23">
        <v>1877328.9506000001</v>
      </c>
      <c r="G1731" s="22">
        <v>1399</v>
      </c>
      <c r="H1731" s="23">
        <v>1852711.3088</v>
      </c>
      <c r="I1731" s="116">
        <v>-3.4071122000000002E-2</v>
      </c>
      <c r="J1731" s="116">
        <v>-2.7472527E-2</v>
      </c>
      <c r="K1731" s="116">
        <v>-6.7849950000000003E-3</v>
      </c>
      <c r="L1731" s="116">
        <v>-1.3113121E-2</v>
      </c>
      <c r="M1731" s="116">
        <v>-1.200565E-2</v>
      </c>
      <c r="N1731" s="116">
        <v>-1.1209289999999999E-3</v>
      </c>
      <c r="O1731" s="24">
        <v>6.0842489999999997E-4</v>
      </c>
      <c r="P1731" s="24">
        <v>-1.4874490000000001E-3</v>
      </c>
      <c r="Q1731" s="24">
        <v>2.226296E-4</v>
      </c>
      <c r="R1731" s="24">
        <v>2.7633829999999999E-4</v>
      </c>
    </row>
    <row r="1732" spans="1:18" x14ac:dyDescent="0.2">
      <c r="A1732" s="13" t="s">
        <v>1597</v>
      </c>
      <c r="B1732" s="11" t="str">
        <f>VLOOKUP(A1732,[2]Feuil1!$A$4:$B$2591,2,FALSE)</f>
        <v>Interventions sur le pénis, niveau 2</v>
      </c>
      <c r="C1732" s="22">
        <v>238</v>
      </c>
      <c r="D1732" s="23">
        <v>555436.38800000004</v>
      </c>
      <c r="E1732" s="22">
        <v>218</v>
      </c>
      <c r="F1732" s="23">
        <v>506510.59250000003</v>
      </c>
      <c r="G1732" s="22">
        <v>231</v>
      </c>
      <c r="H1732" s="23">
        <v>543999.24250000005</v>
      </c>
      <c r="I1732" s="116">
        <v>-8.8085326000000005E-2</v>
      </c>
      <c r="J1732" s="116">
        <v>-8.4033612999999993E-2</v>
      </c>
      <c r="K1732" s="116">
        <v>-4.4234299999999999E-3</v>
      </c>
      <c r="L1732" s="116">
        <v>7.4013555800000005E-2</v>
      </c>
      <c r="M1732" s="116">
        <v>5.9633027499999998E-2</v>
      </c>
      <c r="N1732" s="116">
        <v>1.3571234499999999E-2</v>
      </c>
      <c r="O1732" s="24">
        <v>-4.6526599999999999E-4</v>
      </c>
      <c r="P1732" s="24">
        <v>2.2651423E-3</v>
      </c>
      <c r="Q1732" s="24">
        <v>3.6760100000000001E-5</v>
      </c>
      <c r="R1732" s="24">
        <v>8.1139399999999998E-5</v>
      </c>
    </row>
    <row r="1733" spans="1:18" x14ac:dyDescent="0.2">
      <c r="A1733" s="13" t="s">
        <v>1598</v>
      </c>
      <c r="B1733" s="11" t="str">
        <f>VLOOKUP(A1733,[2]Feuil1!$A$4:$B$2591,2,FALSE)</f>
        <v>Interventions sur le pénis, niveau 3</v>
      </c>
      <c r="C1733" s="22">
        <v>81</v>
      </c>
      <c r="D1733" s="23">
        <v>212684.9927</v>
      </c>
      <c r="E1733" s="22">
        <v>61</v>
      </c>
      <c r="F1733" s="23">
        <v>160955.67850000001</v>
      </c>
      <c r="G1733" s="22">
        <v>80</v>
      </c>
      <c r="H1733" s="23">
        <v>211363.22229999999</v>
      </c>
      <c r="I1733" s="116">
        <v>-0.24322033000000001</v>
      </c>
      <c r="J1733" s="116">
        <v>-0.24691357999999999</v>
      </c>
      <c r="K1733" s="116">
        <v>4.9041514E-3</v>
      </c>
      <c r="L1733" s="116">
        <v>0.31317654820000002</v>
      </c>
      <c r="M1733" s="116">
        <v>0.31147540979999999</v>
      </c>
      <c r="N1733" s="116">
        <v>1.2971180000000001E-3</v>
      </c>
      <c r="O1733" s="24">
        <v>-6.80004E-4</v>
      </c>
      <c r="P1733" s="24">
        <v>3.0457288E-3</v>
      </c>
      <c r="Q1733" s="24">
        <v>1.27308E-5</v>
      </c>
      <c r="R1733" s="24">
        <v>3.1525600000000002E-5</v>
      </c>
    </row>
    <row r="1734" spans="1:18" x14ac:dyDescent="0.2">
      <c r="A1734" s="13" t="s">
        <v>1599</v>
      </c>
      <c r="B1734" s="11" t="str">
        <f>VLOOKUP(A1734,[2]Feuil1!$A$4:$B$2591,2,FALSE)</f>
        <v>Interventions sur le pénis, niveau 4</v>
      </c>
      <c r="C1734" s="22">
        <v>20</v>
      </c>
      <c r="D1734" s="23">
        <v>69898.508799999996</v>
      </c>
      <c r="E1734" s="22">
        <v>24</v>
      </c>
      <c r="F1734" s="23">
        <v>83754.739199999996</v>
      </c>
      <c r="G1734" s="22">
        <v>33</v>
      </c>
      <c r="H1734" s="23">
        <v>114382.496</v>
      </c>
      <c r="I1734" s="116">
        <v>0.1982335623</v>
      </c>
      <c r="J1734" s="116">
        <v>0.2</v>
      </c>
      <c r="K1734" s="116">
        <v>-1.4720309999999999E-3</v>
      </c>
      <c r="L1734" s="116">
        <v>0.3656838657</v>
      </c>
      <c r="M1734" s="116">
        <v>0.375</v>
      </c>
      <c r="N1734" s="116">
        <v>-6.7753700000000002E-3</v>
      </c>
      <c r="O1734" s="24">
        <v>-3.2210700000000002E-4</v>
      </c>
      <c r="P1734" s="24">
        <v>1.8505929E-3</v>
      </c>
      <c r="Q1734" s="24">
        <v>5.2514489000000002E-6</v>
      </c>
      <c r="R1734" s="24">
        <v>1.70605E-5</v>
      </c>
    </row>
    <row r="1735" spans="1:18" x14ac:dyDescent="0.2">
      <c r="A1735" s="13" t="s">
        <v>1600</v>
      </c>
      <c r="B1735" s="11" t="str">
        <f>VLOOKUP(A1735,[2]Feuil1!$A$4:$B$2591,2,FALSE)</f>
        <v>Interventions sur le pénis, en ambulatoire</v>
      </c>
      <c r="C1735" s="22">
        <v>2920</v>
      </c>
      <c r="D1735" s="23">
        <v>1679887.176</v>
      </c>
      <c r="E1735" s="22">
        <v>2970</v>
      </c>
      <c r="F1735" s="23">
        <v>1713826.77</v>
      </c>
      <c r="G1735" s="22">
        <v>3567</v>
      </c>
      <c r="H1735" s="23">
        <v>2052860.1074999999</v>
      </c>
      <c r="I1735" s="116">
        <v>2.0203496099999999E-2</v>
      </c>
      <c r="J1735" s="116">
        <v>1.71232877E-2</v>
      </c>
      <c r="K1735" s="116">
        <v>3.0283531000000002E-3</v>
      </c>
      <c r="L1735" s="116">
        <v>0.19782240740000001</v>
      </c>
      <c r="M1735" s="116">
        <v>0.201010101</v>
      </c>
      <c r="N1735" s="116">
        <v>-2.6541770000000002E-3</v>
      </c>
      <c r="O1735" s="24">
        <v>-2.1366451000000002E-2</v>
      </c>
      <c r="P1735" s="24">
        <v>2.04851006E-2</v>
      </c>
      <c r="Q1735" s="24">
        <v>5.6763389999999999E-4</v>
      </c>
      <c r="R1735" s="24">
        <v>3.0619110000000002E-4</v>
      </c>
    </row>
    <row r="1736" spans="1:18" x14ac:dyDescent="0.2">
      <c r="A1736" s="13" t="s">
        <v>1601</v>
      </c>
      <c r="B1736" s="11" t="str">
        <f>VLOOKUP(A1736,[2]Feuil1!$A$4:$B$2591,2,FALSE)</f>
        <v>Prostatectomies transurétrales, niveau 1</v>
      </c>
      <c r="C1736" s="22">
        <v>18542</v>
      </c>
      <c r="D1736" s="23">
        <v>28202781.614</v>
      </c>
      <c r="E1736" s="22">
        <v>18374</v>
      </c>
      <c r="F1736" s="23">
        <v>27870676.420000002</v>
      </c>
      <c r="G1736" s="22">
        <v>18676</v>
      </c>
      <c r="H1736" s="23">
        <v>28305023.855999999</v>
      </c>
      <c r="I1736" s="116">
        <v>-1.1775618E-2</v>
      </c>
      <c r="J1736" s="116">
        <v>-9.0605110000000003E-3</v>
      </c>
      <c r="K1736" s="116">
        <v>-2.739932E-3</v>
      </c>
      <c r="L1736" s="116">
        <v>1.5584387999999999E-2</v>
      </c>
      <c r="M1736" s="116">
        <v>1.6436268600000001E-2</v>
      </c>
      <c r="N1736" s="116">
        <v>-8.3810500000000001E-4</v>
      </c>
      <c r="O1736" s="24">
        <v>-1.0808488999999999E-2</v>
      </c>
      <c r="P1736" s="24">
        <v>2.6244177E-2</v>
      </c>
      <c r="Q1736" s="24">
        <v>2.9720018E-3</v>
      </c>
      <c r="R1736" s="24">
        <v>4.2217916000000001E-3</v>
      </c>
    </row>
    <row r="1737" spans="1:18" x14ac:dyDescent="0.2">
      <c r="A1737" s="13" t="s">
        <v>1602</v>
      </c>
      <c r="B1737" s="11" t="str">
        <f>VLOOKUP(A1737,[2]Feuil1!$A$4:$B$2591,2,FALSE)</f>
        <v>Prostatectomies transurétrales, niveau 2</v>
      </c>
      <c r="C1737" s="22">
        <v>10139</v>
      </c>
      <c r="D1737" s="23">
        <v>20778532.877999999</v>
      </c>
      <c r="E1737" s="22">
        <v>10229</v>
      </c>
      <c r="F1737" s="23">
        <v>20924147.609000001</v>
      </c>
      <c r="G1737" s="22">
        <v>10420</v>
      </c>
      <c r="H1737" s="23">
        <v>21321120.960000001</v>
      </c>
      <c r="I1737" s="116">
        <v>7.0079408999999997E-3</v>
      </c>
      <c r="J1737" s="116">
        <v>8.8766151000000005E-3</v>
      </c>
      <c r="K1737" s="116">
        <v>-1.852233E-3</v>
      </c>
      <c r="L1737" s="116">
        <v>1.8972020199999998E-2</v>
      </c>
      <c r="M1737" s="116">
        <v>1.8672402000000001E-2</v>
      </c>
      <c r="N1737" s="116">
        <v>2.941261E-4</v>
      </c>
      <c r="O1737" s="24">
        <v>-6.8358330000000004E-3</v>
      </c>
      <c r="P1737" s="24">
        <v>2.3985956900000001E-2</v>
      </c>
      <c r="Q1737" s="24">
        <v>1.6581848000000001E-3</v>
      </c>
      <c r="R1737" s="24">
        <v>3.1801185000000002E-3</v>
      </c>
    </row>
    <row r="1738" spans="1:18" x14ac:dyDescent="0.2">
      <c r="A1738" s="13" t="s">
        <v>1603</v>
      </c>
      <c r="B1738" s="11" t="str">
        <f>VLOOKUP(A1738,[2]Feuil1!$A$4:$B$2591,2,FALSE)</f>
        <v>Prostatectomies transurétrales, niveau 3</v>
      </c>
      <c r="C1738" s="22">
        <v>3605</v>
      </c>
      <c r="D1738" s="23">
        <v>10263686.106000001</v>
      </c>
      <c r="E1738" s="22">
        <v>3919</v>
      </c>
      <c r="F1738" s="23">
        <v>11143404.715</v>
      </c>
      <c r="G1738" s="22">
        <v>3907</v>
      </c>
      <c r="H1738" s="23">
        <v>11100266.27</v>
      </c>
      <c r="I1738" s="116">
        <v>8.5711760799999995E-2</v>
      </c>
      <c r="J1738" s="116">
        <v>8.7101248300000003E-2</v>
      </c>
      <c r="K1738" s="116">
        <v>-1.2781579999999999E-3</v>
      </c>
      <c r="L1738" s="116">
        <v>-3.871209E-3</v>
      </c>
      <c r="M1738" s="116">
        <v>-3.0620059999999999E-3</v>
      </c>
      <c r="N1738" s="116">
        <v>-8.1168799999999997E-4</v>
      </c>
      <c r="O1738" s="24">
        <v>4.2947640000000001E-4</v>
      </c>
      <c r="P1738" s="24">
        <v>-2.6065149999999998E-3</v>
      </c>
      <c r="Q1738" s="24">
        <v>6.2173969999999997E-4</v>
      </c>
      <c r="R1738" s="24">
        <v>1.6556429E-3</v>
      </c>
    </row>
    <row r="1739" spans="1:18" x14ac:dyDescent="0.2">
      <c r="A1739" s="13" t="s">
        <v>1604</v>
      </c>
      <c r="B1739" s="11" t="str">
        <f>VLOOKUP(A1739,[2]Feuil1!$A$4:$B$2591,2,FALSE)</f>
        <v>Prostatectomies transurétrales, niveau 4</v>
      </c>
      <c r="C1739" s="22">
        <v>883</v>
      </c>
      <c r="D1739" s="23">
        <v>3499142.1815999998</v>
      </c>
      <c r="E1739" s="22">
        <v>899</v>
      </c>
      <c r="F1739" s="23">
        <v>3596140.8840000001</v>
      </c>
      <c r="G1739" s="22">
        <v>963</v>
      </c>
      <c r="H1739" s="23">
        <v>3744376.3319999999</v>
      </c>
      <c r="I1739" s="116">
        <v>2.7720709100000001E-2</v>
      </c>
      <c r="J1739" s="116">
        <v>1.8120045299999998E-2</v>
      </c>
      <c r="K1739" s="116">
        <v>9.4297953999999996E-3</v>
      </c>
      <c r="L1739" s="116">
        <v>4.1220700999999998E-2</v>
      </c>
      <c r="M1739" s="116">
        <v>7.11902113E-2</v>
      </c>
      <c r="N1739" s="116">
        <v>-2.7977767000000001E-2</v>
      </c>
      <c r="O1739" s="24">
        <v>-2.2905410000000001E-3</v>
      </c>
      <c r="P1739" s="24">
        <v>8.9566946000000005E-3</v>
      </c>
      <c r="Q1739" s="24">
        <v>1.532468E-4</v>
      </c>
      <c r="R1739" s="24">
        <v>5.5848659999999995E-4</v>
      </c>
    </row>
    <row r="1740" spans="1:18" ht="22.5" x14ac:dyDescent="0.2">
      <c r="A1740" s="13" t="s">
        <v>2225</v>
      </c>
      <c r="B1740" s="11" t="str">
        <f>VLOOKUP(A1740,[2]Feuil1!$A$4:$B$2591,2,FALSE)</f>
        <v>Prostatectomies transurétrales, en ambulatoire</v>
      </c>
      <c r="C1740" s="22">
        <v>275</v>
      </c>
      <c r="D1740" s="23">
        <v>504798.7084</v>
      </c>
      <c r="E1740" s="22">
        <v>311</v>
      </c>
      <c r="F1740" s="23">
        <v>567286.85439999995</v>
      </c>
      <c r="G1740" s="22">
        <v>799</v>
      </c>
      <c r="H1740" s="23">
        <v>1461585.9103999999</v>
      </c>
      <c r="I1740" s="116">
        <v>0.1237882446</v>
      </c>
      <c r="J1740" s="116">
        <v>0.1309090909</v>
      </c>
      <c r="K1740" s="116">
        <v>-6.2965679999999998E-3</v>
      </c>
      <c r="L1740" s="116">
        <v>1.5764494613</v>
      </c>
      <c r="M1740" s="116">
        <v>1.5691318327999999</v>
      </c>
      <c r="N1740" s="116">
        <v>2.8482884000000002E-3</v>
      </c>
      <c r="O1740" s="24">
        <v>-1.7465372999999999E-2</v>
      </c>
      <c r="P1740" s="24">
        <v>5.4035412200000001E-2</v>
      </c>
      <c r="Q1740" s="24">
        <v>1.2714869999999999E-4</v>
      </c>
      <c r="R1740" s="24">
        <v>2.180006E-4</v>
      </c>
    </row>
    <row r="1741" spans="1:18" ht="22.5" x14ac:dyDescent="0.2">
      <c r="A1741" s="13" t="s">
        <v>1605</v>
      </c>
      <c r="B1741" s="11" t="str">
        <f>VLOOKUP(A1741,[2]Feuil1!$A$4:$B$2591,2,FALSE)</f>
        <v>Interventions sur les testicules pour tumeurs malignes, niveau 1</v>
      </c>
      <c r="C1741" s="22">
        <v>1412</v>
      </c>
      <c r="D1741" s="23">
        <v>1465757.0911999999</v>
      </c>
      <c r="E1741" s="22">
        <v>1519</v>
      </c>
      <c r="F1741" s="23">
        <v>1578516.2320000001</v>
      </c>
      <c r="G1741" s="22">
        <v>1544</v>
      </c>
      <c r="H1741" s="23">
        <v>1599051.8015999999</v>
      </c>
      <c r="I1741" s="116">
        <v>7.6928941000000001E-2</v>
      </c>
      <c r="J1741" s="116">
        <v>7.5779036800000005E-2</v>
      </c>
      <c r="K1741" s="116">
        <v>1.0689037E-3</v>
      </c>
      <c r="L1741" s="116">
        <v>1.3009412999999999E-2</v>
      </c>
      <c r="M1741" s="116">
        <v>1.6458196200000001E-2</v>
      </c>
      <c r="N1741" s="116">
        <v>-3.392941E-3</v>
      </c>
      <c r="O1741" s="24">
        <v>-8.9474200000000002E-4</v>
      </c>
      <c r="P1741" s="24">
        <v>1.2408019E-3</v>
      </c>
      <c r="Q1741" s="24">
        <v>2.4570419999999998E-4</v>
      </c>
      <c r="R1741" s="24">
        <v>2.3850410000000001E-4</v>
      </c>
    </row>
    <row r="1742" spans="1:18" ht="22.5" x14ac:dyDescent="0.2">
      <c r="A1742" s="13" t="s">
        <v>1606</v>
      </c>
      <c r="B1742" s="11" t="str">
        <f>VLOOKUP(A1742,[2]Feuil1!$A$4:$B$2591,2,FALSE)</f>
        <v>Interventions sur les testicules pour tumeurs malignes, niveau 2</v>
      </c>
      <c r="C1742" s="22">
        <v>69</v>
      </c>
      <c r="D1742" s="23">
        <v>105901.28200000001</v>
      </c>
      <c r="E1742" s="22">
        <v>64</v>
      </c>
      <c r="F1742" s="23">
        <v>99513.81</v>
      </c>
      <c r="G1742" s="22">
        <v>55</v>
      </c>
      <c r="H1742" s="23">
        <v>82932.872000000003</v>
      </c>
      <c r="I1742" s="116">
        <v>-6.0315342000000001E-2</v>
      </c>
      <c r="J1742" s="116">
        <v>-7.2463767999999998E-2</v>
      </c>
      <c r="K1742" s="116">
        <v>1.3097522300000001E-2</v>
      </c>
      <c r="L1742" s="116">
        <v>-0.16661946699999999</v>
      </c>
      <c r="M1742" s="116">
        <v>-0.140625</v>
      </c>
      <c r="N1742" s="116">
        <v>-3.0248107E-2</v>
      </c>
      <c r="O1742" s="24">
        <v>3.2210730000000002E-4</v>
      </c>
      <c r="P1742" s="24">
        <v>-1.0018550000000001E-3</v>
      </c>
      <c r="Q1742" s="24">
        <v>8.7524149000000005E-6</v>
      </c>
      <c r="R1742" s="24">
        <v>1.2369699999999999E-5</v>
      </c>
    </row>
    <row r="1743" spans="1:18" ht="22.5" x14ac:dyDescent="0.2">
      <c r="A1743" s="13" t="s">
        <v>1607</v>
      </c>
      <c r="B1743" s="11" t="str">
        <f>VLOOKUP(A1743,[2]Feuil1!$A$4:$B$2591,2,FALSE)</f>
        <v>Interventions sur les testicules pour tumeurs malignes, niveau 3</v>
      </c>
      <c r="C1743" s="22">
        <v>14</v>
      </c>
      <c r="D1743" s="23">
        <v>25111.995299999999</v>
      </c>
      <c r="E1743" s="22">
        <v>14</v>
      </c>
      <c r="F1743" s="23">
        <v>25361.865900000001</v>
      </c>
      <c r="G1743" s="22">
        <v>13</v>
      </c>
      <c r="H1743" s="23">
        <v>24041.121299999999</v>
      </c>
      <c r="I1743" s="116">
        <v>9.9502488000000004E-3</v>
      </c>
      <c r="J1743" s="116">
        <v>0</v>
      </c>
      <c r="K1743" s="116">
        <v>9.9502488000000004E-3</v>
      </c>
      <c r="L1743" s="116">
        <v>-5.2076003000000003E-2</v>
      </c>
      <c r="M1743" s="116">
        <v>-7.1428570999999996E-2</v>
      </c>
      <c r="N1743" s="116">
        <v>2.0841227699999999E-2</v>
      </c>
      <c r="O1743" s="24">
        <v>3.5789700000000001E-5</v>
      </c>
      <c r="P1743" s="24">
        <v>-7.9802000000000006E-5</v>
      </c>
      <c r="Q1743" s="24">
        <v>2.0687526E-6</v>
      </c>
      <c r="R1743" s="24">
        <v>3.5858159000000001E-6</v>
      </c>
    </row>
    <row r="1744" spans="1:18" ht="22.5" x14ac:dyDescent="0.2">
      <c r="A1744" s="13" t="s">
        <v>1608</v>
      </c>
      <c r="B1744" s="11" t="str">
        <f>VLOOKUP(A1744,[2]Feuil1!$A$4:$B$2591,2,FALSE)</f>
        <v>Interventions sur les testicules pour tumeurs malignes, niveau 4</v>
      </c>
      <c r="C1744" s="22">
        <v>3</v>
      </c>
      <c r="D1744" s="23">
        <v>8333.52</v>
      </c>
      <c r="E1744" s="22">
        <v>6</v>
      </c>
      <c r="F1744" s="23">
        <v>16861.488799999999</v>
      </c>
      <c r="G1744" s="22">
        <v>2</v>
      </c>
      <c r="H1744" s="23">
        <v>5750.1288000000004</v>
      </c>
      <c r="I1744" s="116">
        <v>1.0233333333000001</v>
      </c>
      <c r="J1744" s="116">
        <v>1</v>
      </c>
      <c r="K1744" s="116">
        <v>1.16666667E-2</v>
      </c>
      <c r="L1744" s="116">
        <v>-0.65897858300000001</v>
      </c>
      <c r="M1744" s="116">
        <v>-0.66666666699999999</v>
      </c>
      <c r="N1744" s="116">
        <v>2.30642504E-2</v>
      </c>
      <c r="O1744" s="24">
        <v>1.431588E-4</v>
      </c>
      <c r="P1744" s="24">
        <v>-6.7137200000000005E-4</v>
      </c>
      <c r="Q1744" s="24">
        <v>3.1826962999999999E-7</v>
      </c>
      <c r="R1744" s="24">
        <v>8.5765146999999999E-7</v>
      </c>
    </row>
    <row r="1745" spans="1:18" ht="33.75" x14ac:dyDescent="0.2">
      <c r="A1745" s="13" t="s">
        <v>1609</v>
      </c>
      <c r="B1745" s="11" t="str">
        <f>VLOOKUP(A1745,[2]Feuil1!$A$4:$B$2591,2,FALSE)</f>
        <v>Interventions sur les testicules pour affections non malignes, âge inférieur à 18 ans, niveau 1</v>
      </c>
      <c r="C1745" s="22">
        <v>2131</v>
      </c>
      <c r="D1745" s="23">
        <v>1413663.4935999999</v>
      </c>
      <c r="E1745" s="22">
        <v>1951</v>
      </c>
      <c r="F1745" s="23">
        <v>1293293.977</v>
      </c>
      <c r="G1745" s="22">
        <v>1984</v>
      </c>
      <c r="H1745" s="23">
        <v>1314161.2211</v>
      </c>
      <c r="I1745" s="116">
        <v>-8.5147219999999996E-2</v>
      </c>
      <c r="J1745" s="116">
        <v>-8.4467386000000005E-2</v>
      </c>
      <c r="K1745" s="116">
        <v>-7.4255600000000001E-4</v>
      </c>
      <c r="L1745" s="116">
        <v>1.6134958099999999E-2</v>
      </c>
      <c r="M1745" s="116">
        <v>1.69144029E-2</v>
      </c>
      <c r="N1745" s="116">
        <v>-7.6648000000000005E-4</v>
      </c>
      <c r="O1745" s="24">
        <v>-1.1810600000000001E-3</v>
      </c>
      <c r="P1745" s="24">
        <v>1.2608424E-3</v>
      </c>
      <c r="Q1745" s="24">
        <v>3.1572350000000002E-4</v>
      </c>
      <c r="R1745" s="24">
        <v>1.960117E-4</v>
      </c>
    </row>
    <row r="1746" spans="1:18" ht="33.75" x14ac:dyDescent="0.2">
      <c r="A1746" s="13" t="s">
        <v>1610</v>
      </c>
      <c r="B1746" s="11" t="str">
        <f>VLOOKUP(A1746,[2]Feuil1!$A$4:$B$2591,2,FALSE)</f>
        <v>Interventions sur les testicules pour affections non malignes, âge inférieur à 18 ans, niveau 2</v>
      </c>
      <c r="C1746" s="22">
        <v>7</v>
      </c>
      <c r="D1746" s="23">
        <v>7134.26</v>
      </c>
      <c r="E1746" s="22">
        <v>14</v>
      </c>
      <c r="F1746" s="23">
        <v>14339.8626</v>
      </c>
      <c r="G1746" s="22">
        <v>12</v>
      </c>
      <c r="H1746" s="23">
        <v>12301.5026</v>
      </c>
      <c r="I1746" s="116">
        <v>1.01</v>
      </c>
      <c r="J1746" s="116">
        <v>1</v>
      </c>
      <c r="K1746" s="116">
        <v>5.0000000000000001E-3</v>
      </c>
      <c r="L1746" s="116">
        <v>-0.142146411</v>
      </c>
      <c r="M1746" s="116">
        <v>-0.14285714299999999</v>
      </c>
      <c r="N1746" s="116">
        <v>8.2918740000000003E-4</v>
      </c>
      <c r="O1746" s="24">
        <v>7.1579400000000001E-5</v>
      </c>
      <c r="P1746" s="24">
        <v>-1.2316200000000001E-4</v>
      </c>
      <c r="Q1746" s="24">
        <v>1.9096178000000001E-6</v>
      </c>
      <c r="R1746" s="24">
        <v>1.8348114000000001E-6</v>
      </c>
    </row>
    <row r="1747" spans="1:18" ht="33.75" x14ac:dyDescent="0.2">
      <c r="A1747" s="13" t="s">
        <v>1611</v>
      </c>
      <c r="B1747" s="11" t="str">
        <f>VLOOKUP(A1747,[2]Feuil1!$A$4:$B$2591,2,FALSE)</f>
        <v>Interventions sur les testicules pour affections non malignes, âge inférieur à 18 ans, niveau 3</v>
      </c>
      <c r="C1747" s="22">
        <v>1</v>
      </c>
      <c r="D1747" s="23">
        <v>1265.68</v>
      </c>
      <c r="E1747" s="22">
        <v>3</v>
      </c>
      <c r="F1747" s="23">
        <v>3885.6376</v>
      </c>
      <c r="G1747" s="22">
        <v>1</v>
      </c>
      <c r="H1747" s="23">
        <v>1354.2775999999999</v>
      </c>
      <c r="I1747" s="116">
        <v>2.0699999999999998</v>
      </c>
      <c r="J1747" s="116">
        <v>2</v>
      </c>
      <c r="K1747" s="116">
        <v>2.3333333299999998E-2</v>
      </c>
      <c r="L1747" s="116">
        <v>-0.65146579800000004</v>
      </c>
      <c r="M1747" s="116">
        <v>-0.66666666699999999</v>
      </c>
      <c r="N1747" s="116">
        <v>4.5602605900000003E-2</v>
      </c>
      <c r="O1747" s="24">
        <v>7.1579400000000001E-5</v>
      </c>
      <c r="P1747" s="24">
        <v>-1.5295E-4</v>
      </c>
      <c r="Q1747" s="24">
        <v>1.5913482000000001E-7</v>
      </c>
      <c r="R1747" s="24">
        <v>2.0199516E-7</v>
      </c>
    </row>
    <row r="1748" spans="1:18" ht="33.75" x14ac:dyDescent="0.2">
      <c r="A1748" s="13" t="s">
        <v>1612</v>
      </c>
      <c r="B1748" s="11" t="str">
        <f>VLOOKUP(A1748,[2]Feuil1!$A$4:$B$2591,2,FALSE)</f>
        <v>Interventions sur les testicules pour affections non malignes, âge inférieur à 18 ans, en ambulatoire</v>
      </c>
      <c r="C1748" s="22">
        <v>4856</v>
      </c>
      <c r="D1748" s="23">
        <v>2781452.8640000001</v>
      </c>
      <c r="E1748" s="22">
        <v>5134</v>
      </c>
      <c r="F1748" s="23">
        <v>2938717.8884000001</v>
      </c>
      <c r="G1748" s="22">
        <v>5578</v>
      </c>
      <c r="H1748" s="23">
        <v>3191682.3596000001</v>
      </c>
      <c r="I1748" s="116">
        <v>5.6540603799999999E-2</v>
      </c>
      <c r="J1748" s="116">
        <v>5.7248764399999999E-2</v>
      </c>
      <c r="K1748" s="116">
        <v>-6.6981500000000004E-4</v>
      </c>
      <c r="L1748" s="116">
        <v>8.6079875900000005E-2</v>
      </c>
      <c r="M1748" s="116">
        <v>8.6482274999999997E-2</v>
      </c>
      <c r="N1748" s="116">
        <v>-3.70369E-4</v>
      </c>
      <c r="O1748" s="24">
        <v>-1.5890627000000001E-2</v>
      </c>
      <c r="P1748" s="24">
        <v>1.5284640400000001E-2</v>
      </c>
      <c r="Q1748" s="24">
        <v>8.8765399999999998E-4</v>
      </c>
      <c r="R1748" s="24">
        <v>4.7605040000000003E-4</v>
      </c>
    </row>
    <row r="1749" spans="1:18" ht="33.75" x14ac:dyDescent="0.2">
      <c r="A1749" s="13" t="s">
        <v>1613</v>
      </c>
      <c r="B1749" s="11" t="str">
        <f>VLOOKUP(A1749,[2]Feuil1!$A$4:$B$2591,2,FALSE)</f>
        <v>Interventions sur les testicules pour affections non malignes, âge supérieur à 17 ans, niveau 1</v>
      </c>
      <c r="C1749" s="22">
        <v>6915</v>
      </c>
      <c r="D1749" s="23">
        <v>4683272.4260999998</v>
      </c>
      <c r="E1749" s="22">
        <v>6434</v>
      </c>
      <c r="F1749" s="23">
        <v>4353825.5292999996</v>
      </c>
      <c r="G1749" s="22">
        <v>5886</v>
      </c>
      <c r="H1749" s="23">
        <v>3986217.3897000002</v>
      </c>
      <c r="I1749" s="116">
        <v>-7.0345448000000005E-2</v>
      </c>
      <c r="J1749" s="116">
        <v>-6.9558930000000005E-2</v>
      </c>
      <c r="K1749" s="116">
        <v>-8.4531700000000005E-4</v>
      </c>
      <c r="L1749" s="116">
        <v>-8.4433364999999996E-2</v>
      </c>
      <c r="M1749" s="116">
        <v>-8.5172521000000001E-2</v>
      </c>
      <c r="N1749" s="116">
        <v>8.0797319999999998E-4</v>
      </c>
      <c r="O1749" s="24">
        <v>1.9612755400000001E-2</v>
      </c>
      <c r="P1749" s="24">
        <v>-2.2211649999999999E-2</v>
      </c>
      <c r="Q1749" s="24">
        <v>9.3666750000000003E-4</v>
      </c>
      <c r="R1749" s="24">
        <v>5.9455800000000002E-4</v>
      </c>
    </row>
    <row r="1750" spans="1:18" ht="33.75" x14ac:dyDescent="0.2">
      <c r="A1750" s="13" t="s">
        <v>1614</v>
      </c>
      <c r="B1750" s="11" t="str">
        <f>VLOOKUP(A1750,[2]Feuil1!$A$4:$B$2591,2,FALSE)</f>
        <v>Interventions sur les testicules pour affections non malignes, âge supérieur à 17 ans, niveau 2</v>
      </c>
      <c r="C1750" s="22">
        <v>552</v>
      </c>
      <c r="D1750" s="23">
        <v>786174.01069999998</v>
      </c>
      <c r="E1750" s="22">
        <v>499</v>
      </c>
      <c r="F1750" s="23">
        <v>712385.0808</v>
      </c>
      <c r="G1750" s="22">
        <v>494</v>
      </c>
      <c r="H1750" s="23">
        <v>700809.52110000001</v>
      </c>
      <c r="I1750" s="116">
        <v>-9.3858266999999995E-2</v>
      </c>
      <c r="J1750" s="116">
        <v>-9.6014493000000006E-2</v>
      </c>
      <c r="K1750" s="116">
        <v>2.3852440999999999E-3</v>
      </c>
      <c r="L1750" s="116">
        <v>-1.6249019999999999E-2</v>
      </c>
      <c r="M1750" s="116">
        <v>-1.0020039999999999E-2</v>
      </c>
      <c r="N1750" s="116">
        <v>-6.2920270000000004E-3</v>
      </c>
      <c r="O1750" s="24">
        <v>1.7894849999999999E-4</v>
      </c>
      <c r="P1750" s="24">
        <v>-6.9941899999999995E-4</v>
      </c>
      <c r="Q1750" s="24">
        <v>7.86126E-5</v>
      </c>
      <c r="R1750" s="24">
        <v>1.0452810000000001E-4</v>
      </c>
    </row>
    <row r="1751" spans="1:18" ht="33.75" x14ac:dyDescent="0.2">
      <c r="A1751" s="13" t="s">
        <v>1615</v>
      </c>
      <c r="B1751" s="11" t="str">
        <f>VLOOKUP(A1751,[2]Feuil1!$A$4:$B$2591,2,FALSE)</f>
        <v>Interventions sur les testicules pour affections non malignes, âge supérieur à 17 ans, niveau 3</v>
      </c>
      <c r="C1751" s="22">
        <v>103</v>
      </c>
      <c r="D1751" s="23">
        <v>182790.10759999999</v>
      </c>
      <c r="E1751" s="22">
        <v>106</v>
      </c>
      <c r="F1751" s="23">
        <v>187583.80499999999</v>
      </c>
      <c r="G1751" s="22">
        <v>103</v>
      </c>
      <c r="H1751" s="23">
        <v>183946.25399999999</v>
      </c>
      <c r="I1751" s="116">
        <v>2.6225146800000002E-2</v>
      </c>
      <c r="J1751" s="116">
        <v>2.9126213599999999E-2</v>
      </c>
      <c r="K1751" s="116">
        <v>-2.818961E-3</v>
      </c>
      <c r="L1751" s="116">
        <v>-1.9391604999999999E-2</v>
      </c>
      <c r="M1751" s="116">
        <v>-2.8301887000000001E-2</v>
      </c>
      <c r="N1751" s="116">
        <v>9.1698048000000004E-3</v>
      </c>
      <c r="O1751" s="24">
        <v>1.073691E-4</v>
      </c>
      <c r="P1751" s="24">
        <v>-2.19788E-4</v>
      </c>
      <c r="Q1751" s="24">
        <v>1.6390899999999999E-5</v>
      </c>
      <c r="R1751" s="24">
        <v>2.74362E-5</v>
      </c>
    </row>
    <row r="1752" spans="1:18" ht="33.75" x14ac:dyDescent="0.2">
      <c r="A1752" s="13" t="s">
        <v>1616</v>
      </c>
      <c r="B1752" s="11" t="str">
        <f>VLOOKUP(A1752,[2]Feuil1!$A$4:$B$2591,2,FALSE)</f>
        <v>Interventions sur les testicules pour affections non malignes, âge supérieur à 17 ans, niveau 4</v>
      </c>
      <c r="C1752" s="22">
        <v>6</v>
      </c>
      <c r="D1752" s="23">
        <v>15744.18</v>
      </c>
      <c r="E1752" s="22">
        <v>18</v>
      </c>
      <c r="F1752" s="23">
        <v>47599.904199999997</v>
      </c>
      <c r="G1752" s="22">
        <v>11</v>
      </c>
      <c r="H1752" s="23">
        <v>29231.694200000002</v>
      </c>
      <c r="I1752" s="116">
        <v>2.0233333333000001</v>
      </c>
      <c r="J1752" s="116">
        <v>2</v>
      </c>
      <c r="K1752" s="116">
        <v>7.7777777999999999E-3</v>
      </c>
      <c r="L1752" s="116">
        <v>-0.385887541</v>
      </c>
      <c r="M1752" s="116">
        <v>-0.38888888900000002</v>
      </c>
      <c r="N1752" s="116">
        <v>4.9112959999999999E-3</v>
      </c>
      <c r="O1752" s="24">
        <v>2.5052789999999999E-4</v>
      </c>
      <c r="P1752" s="24">
        <v>-1.1098460000000001E-3</v>
      </c>
      <c r="Q1752" s="24">
        <v>1.750483E-6</v>
      </c>
      <c r="R1752" s="24">
        <v>4.3600077000000002E-6</v>
      </c>
    </row>
    <row r="1753" spans="1:18" ht="33.75" x14ac:dyDescent="0.2">
      <c r="A1753" s="13" t="s">
        <v>1617</v>
      </c>
      <c r="B1753" s="11" t="str">
        <f>VLOOKUP(A1753,[2]Feuil1!$A$4:$B$2591,2,FALSE)</f>
        <v>Interventions sur les testicules pour affections non malignes, âge supérieur à 17 ans, en ambulatoire</v>
      </c>
      <c r="C1753" s="22">
        <v>4788</v>
      </c>
      <c r="D1753" s="23">
        <v>3255288.3656000001</v>
      </c>
      <c r="E1753" s="22">
        <v>5209</v>
      </c>
      <c r="F1753" s="23">
        <v>3546909.46</v>
      </c>
      <c r="G1753" s="22">
        <v>6038</v>
      </c>
      <c r="H1753" s="23">
        <v>4103011.8752000001</v>
      </c>
      <c r="I1753" s="116">
        <v>8.9583797699999995E-2</v>
      </c>
      <c r="J1753" s="116">
        <v>8.7928153699999997E-2</v>
      </c>
      <c r="K1753" s="116">
        <v>1.5218320999999999E-3</v>
      </c>
      <c r="L1753" s="116">
        <v>0.15678506079999999</v>
      </c>
      <c r="M1753" s="116">
        <v>0.15914762909999999</v>
      </c>
      <c r="N1753" s="116">
        <v>-2.038195E-3</v>
      </c>
      <c r="O1753" s="24">
        <v>-2.9669661E-2</v>
      </c>
      <c r="P1753" s="24">
        <v>3.36008665E-2</v>
      </c>
      <c r="Q1753" s="24">
        <v>9.6085599999999995E-4</v>
      </c>
      <c r="R1753" s="24">
        <v>6.119783E-4</v>
      </c>
    </row>
    <row r="1754" spans="1:18" x14ac:dyDescent="0.2">
      <c r="A1754" s="13" t="s">
        <v>1618</v>
      </c>
      <c r="B1754" s="11" t="str">
        <f>VLOOKUP(A1754,[2]Feuil1!$A$4:$B$2591,2,FALSE)</f>
        <v>Circoncision, niveau 1</v>
      </c>
      <c r="C1754" s="22">
        <v>1652</v>
      </c>
      <c r="D1754" s="23">
        <v>599425.2966</v>
      </c>
      <c r="E1754" s="22">
        <v>1511</v>
      </c>
      <c r="F1754" s="23">
        <v>545284.05839999998</v>
      </c>
      <c r="G1754" s="22">
        <v>1295</v>
      </c>
      <c r="H1754" s="23">
        <v>468338.40720000002</v>
      </c>
      <c r="I1754" s="116">
        <v>-9.0321911000000005E-2</v>
      </c>
      <c r="J1754" s="116">
        <v>-8.5351090000000004E-2</v>
      </c>
      <c r="K1754" s="116">
        <v>-5.4346769999999997E-3</v>
      </c>
      <c r="L1754" s="116">
        <v>-0.141111133</v>
      </c>
      <c r="M1754" s="116">
        <v>-0.14295168799999999</v>
      </c>
      <c r="N1754" s="116">
        <v>2.1475508000000001E-3</v>
      </c>
      <c r="O1754" s="24">
        <v>7.7305751000000004E-3</v>
      </c>
      <c r="P1754" s="24">
        <v>-4.6492169999999998E-3</v>
      </c>
      <c r="Q1754" s="24">
        <v>2.060796E-4</v>
      </c>
      <c r="R1754" s="24">
        <v>6.9854300000000006E-5</v>
      </c>
    </row>
    <row r="1755" spans="1:18" x14ac:dyDescent="0.2">
      <c r="A1755" s="13" t="s">
        <v>1619</v>
      </c>
      <c r="B1755" s="11" t="str">
        <f>VLOOKUP(A1755,[2]Feuil1!$A$4:$B$2591,2,FALSE)</f>
        <v>Circoncision, niveau 2</v>
      </c>
      <c r="C1755" s="22">
        <v>89</v>
      </c>
      <c r="D1755" s="23">
        <v>66910.121599999999</v>
      </c>
      <c r="E1755" s="22">
        <v>72</v>
      </c>
      <c r="F1755" s="23">
        <v>54820.696000000004</v>
      </c>
      <c r="G1755" s="22">
        <v>70</v>
      </c>
      <c r="H1755" s="23">
        <v>52969.896000000001</v>
      </c>
      <c r="I1755" s="116">
        <v>-0.18068156699999999</v>
      </c>
      <c r="J1755" s="116">
        <v>-0.191011236</v>
      </c>
      <c r="K1755" s="116">
        <v>1.2768618900000001E-2</v>
      </c>
      <c r="L1755" s="116">
        <v>-3.3760972E-2</v>
      </c>
      <c r="M1755" s="116">
        <v>-2.7777777999999999E-2</v>
      </c>
      <c r="N1755" s="116">
        <v>-6.1541429999999999E-3</v>
      </c>
      <c r="O1755" s="24">
        <v>7.1579400000000001E-5</v>
      </c>
      <c r="P1755" s="24">
        <v>-1.11829E-4</v>
      </c>
      <c r="Q1755" s="24">
        <v>1.11394E-5</v>
      </c>
      <c r="R1755" s="24">
        <v>7.9006420000000001E-6</v>
      </c>
    </row>
    <row r="1756" spans="1:18" x14ac:dyDescent="0.2">
      <c r="A1756" s="13" t="s">
        <v>1620</v>
      </c>
      <c r="B1756" s="11" t="str">
        <f>VLOOKUP(A1756,[2]Feuil1!$A$4:$B$2591,2,FALSE)</f>
        <v>Circoncision, niveau 3</v>
      </c>
      <c r="C1756" s="22">
        <v>33</v>
      </c>
      <c r="D1756" s="23">
        <v>29770.440299999998</v>
      </c>
      <c r="E1756" s="22">
        <v>22</v>
      </c>
      <c r="F1756" s="23">
        <v>20550.727999999999</v>
      </c>
      <c r="G1756" s="22">
        <v>30</v>
      </c>
      <c r="H1756" s="23">
        <v>29912.187600000001</v>
      </c>
      <c r="I1756" s="116">
        <v>-0.30969351499999997</v>
      </c>
      <c r="J1756" s="116">
        <v>-0.33333333300000001</v>
      </c>
      <c r="K1756" s="116">
        <v>3.5459727500000003E-2</v>
      </c>
      <c r="L1756" s="116">
        <v>0.45552934179999999</v>
      </c>
      <c r="M1756" s="116">
        <v>0.36363636360000001</v>
      </c>
      <c r="N1756" s="116">
        <v>6.7388184000000004E-2</v>
      </c>
      <c r="O1756" s="24">
        <v>-2.8631799999999998E-4</v>
      </c>
      <c r="P1756" s="24">
        <v>5.6563890000000002E-4</v>
      </c>
      <c r="Q1756" s="24">
        <v>4.7740444999999996E-6</v>
      </c>
      <c r="R1756" s="24">
        <v>4.4615056000000004E-6</v>
      </c>
    </row>
    <row r="1757" spans="1:18" x14ac:dyDescent="0.2">
      <c r="A1757" s="13" t="s">
        <v>1621</v>
      </c>
      <c r="B1757" s="11" t="str">
        <f>VLOOKUP(A1757,[2]Feuil1!$A$4:$B$2591,2,FALSE)</f>
        <v>Circoncision, niveau 4</v>
      </c>
      <c r="C1757" s="22">
        <v>6</v>
      </c>
      <c r="D1757" s="23">
        <v>8477.1191999999992</v>
      </c>
      <c r="E1757" s="22">
        <v>8</v>
      </c>
      <c r="F1757" s="23">
        <v>11172.48</v>
      </c>
      <c r="G1757" s="22">
        <v>10</v>
      </c>
      <c r="H1757" s="23">
        <v>13965.6</v>
      </c>
      <c r="I1757" s="116">
        <v>0.31795716639999999</v>
      </c>
      <c r="J1757" s="116">
        <v>0.33333333329999998</v>
      </c>
      <c r="K1757" s="116">
        <v>-1.1532125000000001E-2</v>
      </c>
      <c r="L1757" s="116">
        <v>0.25</v>
      </c>
      <c r="M1757" s="116">
        <v>0.25</v>
      </c>
      <c r="N1757" s="116">
        <v>0</v>
      </c>
      <c r="O1757" s="24">
        <v>-7.1579E-5</v>
      </c>
      <c r="P1757" s="24">
        <v>1.687661E-4</v>
      </c>
      <c r="Q1757" s="24">
        <v>1.5913482000000001E-6</v>
      </c>
      <c r="R1757" s="24">
        <v>2.0830171999999999E-6</v>
      </c>
    </row>
    <row r="1758" spans="1:18" x14ac:dyDescent="0.2">
      <c r="A1758" s="13" t="s">
        <v>1622</v>
      </c>
      <c r="B1758" s="11" t="str">
        <f>VLOOKUP(A1758,[2]Feuil1!$A$4:$B$2591,2,FALSE)</f>
        <v>Circoncision, en ambulatoire</v>
      </c>
      <c r="C1758" s="22">
        <v>62929</v>
      </c>
      <c r="D1758" s="23">
        <v>23097081.23</v>
      </c>
      <c r="E1758" s="22">
        <v>63255</v>
      </c>
      <c r="F1758" s="23">
        <v>23224243.445</v>
      </c>
      <c r="G1758" s="22">
        <v>63884</v>
      </c>
      <c r="H1758" s="23">
        <v>23470542.037999999</v>
      </c>
      <c r="I1758" s="116">
        <v>5.5055534E-3</v>
      </c>
      <c r="J1758" s="116">
        <v>5.1804414000000002E-3</v>
      </c>
      <c r="K1758" s="116">
        <v>3.234364E-4</v>
      </c>
      <c r="L1758" s="116">
        <v>1.06052365E-2</v>
      </c>
      <c r="M1758" s="116">
        <v>9.9438779999999997E-3</v>
      </c>
      <c r="N1758" s="116">
        <v>6.548468E-4</v>
      </c>
      <c r="O1758" s="24">
        <v>-2.2511720999999998E-2</v>
      </c>
      <c r="P1758" s="24">
        <v>1.4881874200000001E-2</v>
      </c>
      <c r="Q1758" s="24">
        <v>1.0166168600000001E-2</v>
      </c>
      <c r="R1758" s="24">
        <v>3.500712E-3</v>
      </c>
    </row>
    <row r="1759" spans="1:18" ht="33.75" x14ac:dyDescent="0.2">
      <c r="A1759" s="13" t="s">
        <v>1623</v>
      </c>
      <c r="B1759" s="11" t="str">
        <f>VLOOKUP(A1759,[2]Feuil1!$A$4:$B$2591,2,FALSE)</f>
        <v>Autres interventions pour tumeurs malignes de l'appareil génital masculin, niveau 1</v>
      </c>
      <c r="C1759" s="22">
        <v>180</v>
      </c>
      <c r="D1759" s="23">
        <v>143696.15609999999</v>
      </c>
      <c r="E1759" s="22">
        <v>113</v>
      </c>
      <c r="F1759" s="23">
        <v>90283.058000000005</v>
      </c>
      <c r="G1759" s="22">
        <v>134</v>
      </c>
      <c r="H1759" s="23">
        <v>104508.55039999999</v>
      </c>
      <c r="I1759" s="116">
        <v>-0.371708608</v>
      </c>
      <c r="J1759" s="116">
        <v>-0.37222222199999999</v>
      </c>
      <c r="K1759" s="116">
        <v>8.1814720000000004E-4</v>
      </c>
      <c r="L1759" s="116">
        <v>0.15756546930000001</v>
      </c>
      <c r="M1759" s="116">
        <v>0.18584070799999999</v>
      </c>
      <c r="N1759" s="116">
        <v>-2.3844045000000001E-2</v>
      </c>
      <c r="O1759" s="24">
        <v>-7.5158400000000002E-4</v>
      </c>
      <c r="P1759" s="24">
        <v>8.5953389999999998E-4</v>
      </c>
      <c r="Q1759" s="24">
        <v>2.1324100000000001E-5</v>
      </c>
      <c r="R1759" s="24">
        <v>1.55878E-5</v>
      </c>
    </row>
    <row r="1760" spans="1:18" ht="33.75" x14ac:dyDescent="0.2">
      <c r="A1760" s="13" t="s">
        <v>1624</v>
      </c>
      <c r="B1760" s="11" t="str">
        <f>VLOOKUP(A1760,[2]Feuil1!$A$4:$B$2591,2,FALSE)</f>
        <v>Autres interventions pour tumeurs malignes de l'appareil génital masculin, niveau 2</v>
      </c>
      <c r="C1760" s="22">
        <v>53</v>
      </c>
      <c r="D1760" s="23">
        <v>112921.745</v>
      </c>
      <c r="E1760" s="22">
        <v>40</v>
      </c>
      <c r="F1760" s="23">
        <v>83435.445200000002</v>
      </c>
      <c r="G1760" s="22">
        <v>44</v>
      </c>
      <c r="H1760" s="23">
        <v>89150.471000000005</v>
      </c>
      <c r="I1760" s="116">
        <v>-0.26112153900000001</v>
      </c>
      <c r="J1760" s="116">
        <v>-0.24528301899999999</v>
      </c>
      <c r="K1760" s="116">
        <v>-2.0986039000000001E-2</v>
      </c>
      <c r="L1760" s="116">
        <v>6.8496378100000005E-2</v>
      </c>
      <c r="M1760" s="116">
        <v>0.1</v>
      </c>
      <c r="N1760" s="116">
        <v>-2.8639655999999999E-2</v>
      </c>
      <c r="O1760" s="24">
        <v>-1.4315899999999999E-4</v>
      </c>
      <c r="P1760" s="24">
        <v>3.4531379999999998E-4</v>
      </c>
      <c r="Q1760" s="24">
        <v>7.0019318999999999E-6</v>
      </c>
      <c r="R1760" s="24">
        <v>1.32971E-5</v>
      </c>
    </row>
    <row r="1761" spans="1:18" ht="33.75" x14ac:dyDescent="0.2">
      <c r="A1761" s="13" t="s">
        <v>1625</v>
      </c>
      <c r="B1761" s="11" t="str">
        <f>VLOOKUP(A1761,[2]Feuil1!$A$4:$B$2591,2,FALSE)</f>
        <v>Autres interventions pour tumeurs malignes de l'appareil génital masculin, niveau 3</v>
      </c>
      <c r="C1761" s="22">
        <v>15</v>
      </c>
      <c r="D1761" s="23">
        <v>65570.128800000006</v>
      </c>
      <c r="E1761" s="22">
        <v>15</v>
      </c>
      <c r="F1761" s="23">
        <v>66782.786399999997</v>
      </c>
      <c r="G1761" s="22">
        <v>20</v>
      </c>
      <c r="H1761" s="23">
        <v>86618.4</v>
      </c>
      <c r="I1761" s="116">
        <v>1.8494055499999999E-2</v>
      </c>
      <c r="J1761" s="116">
        <v>0</v>
      </c>
      <c r="K1761" s="116">
        <v>1.8494055499999999E-2</v>
      </c>
      <c r="L1761" s="116">
        <v>0.29701686119999998</v>
      </c>
      <c r="M1761" s="116">
        <v>0.33333333329999998</v>
      </c>
      <c r="N1761" s="116">
        <v>-2.7237353999999998E-2</v>
      </c>
      <c r="O1761" s="24">
        <v>-1.7894800000000001E-4</v>
      </c>
      <c r="P1761" s="24">
        <v>1.1985091E-3</v>
      </c>
      <c r="Q1761" s="24">
        <v>3.1826963000000002E-6</v>
      </c>
      <c r="R1761" s="24">
        <v>1.29194E-5</v>
      </c>
    </row>
    <row r="1762" spans="1:18" ht="33.75" x14ac:dyDescent="0.2">
      <c r="A1762" s="13" t="s">
        <v>1626</v>
      </c>
      <c r="B1762" s="11" t="str">
        <f>VLOOKUP(A1762,[2]Feuil1!$A$4:$B$2591,2,FALSE)</f>
        <v>Autres interventions pour tumeurs malignes de l'appareil génital masculin, niveau 4</v>
      </c>
      <c r="C1762" s="22">
        <v>10</v>
      </c>
      <c r="D1762" s="23">
        <v>61630.087</v>
      </c>
      <c r="E1762" s="22">
        <v>5</v>
      </c>
      <c r="F1762" s="23">
        <v>30306.938999999998</v>
      </c>
      <c r="G1762" s="22">
        <v>9</v>
      </c>
      <c r="H1762" s="23">
        <v>54636.178</v>
      </c>
      <c r="I1762" s="116">
        <v>-0.50824442299999995</v>
      </c>
      <c r="J1762" s="116">
        <v>-0.5</v>
      </c>
      <c r="K1762" s="116">
        <v>-1.6488846000000001E-2</v>
      </c>
      <c r="L1762" s="116">
        <v>0.80276134119999998</v>
      </c>
      <c r="M1762" s="116">
        <v>0.8</v>
      </c>
      <c r="N1762" s="116">
        <v>1.5340785000000001E-3</v>
      </c>
      <c r="O1762" s="24">
        <v>-1.4315899999999999E-4</v>
      </c>
      <c r="P1762" s="24">
        <v>1.4700233000000001E-3</v>
      </c>
      <c r="Q1762" s="24">
        <v>1.4322133E-6</v>
      </c>
      <c r="R1762" s="24">
        <v>8.1491737000000006E-6</v>
      </c>
    </row>
    <row r="1763" spans="1:18" ht="33.75" x14ac:dyDescent="0.2">
      <c r="A1763" s="13" t="s">
        <v>1627</v>
      </c>
      <c r="B1763" s="11" t="str">
        <f>VLOOKUP(A1763,[2]Feuil1!$A$4:$B$2591,2,FALSE)</f>
        <v>Autres interventions pour affections non malignes de l'appareil génital masculin, niveau 1</v>
      </c>
      <c r="C1763" s="22">
        <v>581</v>
      </c>
      <c r="D1763" s="23">
        <v>482867.37</v>
      </c>
      <c r="E1763" s="22">
        <v>500</v>
      </c>
      <c r="F1763" s="23">
        <v>416505.82799999998</v>
      </c>
      <c r="G1763" s="22">
        <v>516</v>
      </c>
      <c r="H1763" s="23">
        <v>426694.59240000002</v>
      </c>
      <c r="I1763" s="116">
        <v>-0.13743223500000001</v>
      </c>
      <c r="J1763" s="116">
        <v>-0.139414802</v>
      </c>
      <c r="K1763" s="116">
        <v>2.3037425999999999E-3</v>
      </c>
      <c r="L1763" s="116">
        <v>2.4462477400000002E-2</v>
      </c>
      <c r="M1763" s="116">
        <v>3.2000000000000001E-2</v>
      </c>
      <c r="N1763" s="116">
        <v>-7.3038010000000004E-3</v>
      </c>
      <c r="O1763" s="24">
        <v>-5.7263500000000005E-4</v>
      </c>
      <c r="P1763" s="24">
        <v>6.1562640000000001E-4</v>
      </c>
      <c r="Q1763" s="24">
        <v>8.2113600000000006E-5</v>
      </c>
      <c r="R1763" s="24">
        <v>6.3643E-5</v>
      </c>
    </row>
    <row r="1764" spans="1:18" ht="33.75" x14ac:dyDescent="0.2">
      <c r="A1764" s="13" t="s">
        <v>1628</v>
      </c>
      <c r="B1764" s="11" t="str">
        <f>VLOOKUP(A1764,[2]Feuil1!$A$4:$B$2591,2,FALSE)</f>
        <v>Autres interventions pour affections non malignes de l'appareil génital masculin, niveau 2</v>
      </c>
      <c r="C1764" s="22">
        <v>125</v>
      </c>
      <c r="D1764" s="23">
        <v>144229.15779999999</v>
      </c>
      <c r="E1764" s="22">
        <v>114</v>
      </c>
      <c r="F1764" s="23">
        <v>131115.63219999999</v>
      </c>
      <c r="G1764" s="22">
        <v>96</v>
      </c>
      <c r="H1764" s="23">
        <v>109132.1372</v>
      </c>
      <c r="I1764" s="116">
        <v>-9.0921459999999996E-2</v>
      </c>
      <c r="J1764" s="116">
        <v>-8.7999999999999995E-2</v>
      </c>
      <c r="K1764" s="116">
        <v>-3.2033550000000002E-3</v>
      </c>
      <c r="L1764" s="116">
        <v>-0.16766494300000001</v>
      </c>
      <c r="M1764" s="116">
        <v>-0.15789473700000001</v>
      </c>
      <c r="N1764" s="116">
        <v>-1.160212E-2</v>
      </c>
      <c r="O1764" s="24">
        <v>6.4421460000000004E-4</v>
      </c>
      <c r="P1764" s="24">
        <v>-1.3282890000000001E-3</v>
      </c>
      <c r="Q1764" s="24">
        <v>1.5276899999999999E-5</v>
      </c>
      <c r="R1764" s="24">
        <v>1.6277400000000001E-5</v>
      </c>
    </row>
    <row r="1765" spans="1:18" ht="33.75" x14ac:dyDescent="0.2">
      <c r="A1765" s="13" t="s">
        <v>1629</v>
      </c>
      <c r="B1765" s="11" t="str">
        <f>VLOOKUP(A1765,[2]Feuil1!$A$4:$B$2591,2,FALSE)</f>
        <v>Autres interventions pour affections non malignes de l'appareil génital masculin, niveau 3</v>
      </c>
      <c r="C1765" s="22">
        <v>18</v>
      </c>
      <c r="D1765" s="23">
        <v>25239.6332</v>
      </c>
      <c r="E1765" s="22">
        <v>28</v>
      </c>
      <c r="F1765" s="23">
        <v>43708.406999999999</v>
      </c>
      <c r="G1765" s="22">
        <v>25</v>
      </c>
      <c r="H1765" s="23">
        <v>39029.895199999999</v>
      </c>
      <c r="I1765" s="116">
        <v>0.73173701270000002</v>
      </c>
      <c r="J1765" s="116">
        <v>0.55555555560000003</v>
      </c>
      <c r="K1765" s="116">
        <v>0.1132595082</v>
      </c>
      <c r="L1765" s="116">
        <v>-0.107039174</v>
      </c>
      <c r="M1765" s="116">
        <v>-0.10714285699999999</v>
      </c>
      <c r="N1765" s="116">
        <v>1.161247E-4</v>
      </c>
      <c r="O1765" s="24">
        <v>1.073691E-4</v>
      </c>
      <c r="P1765" s="24">
        <v>-2.8268500000000002E-4</v>
      </c>
      <c r="Q1765" s="24">
        <v>3.9783704000000001E-6</v>
      </c>
      <c r="R1765" s="24">
        <v>5.821443E-6</v>
      </c>
    </row>
    <row r="1766" spans="1:18" ht="33.75" x14ac:dyDescent="0.2">
      <c r="A1766" s="13" t="s">
        <v>1630</v>
      </c>
      <c r="B1766" s="11" t="str">
        <f>VLOOKUP(A1766,[2]Feuil1!$A$4:$B$2591,2,FALSE)</f>
        <v>Autres interventions pour affections non malignes de l'appareil génital masculin, niveau 4</v>
      </c>
      <c r="C1766" s="22">
        <v>3</v>
      </c>
      <c r="D1766" s="23">
        <v>6488.5677999999998</v>
      </c>
      <c r="E1766" s="22">
        <v>2</v>
      </c>
      <c r="F1766" s="23">
        <v>4375.0277999999998</v>
      </c>
      <c r="G1766" s="22">
        <v>5</v>
      </c>
      <c r="H1766" s="23">
        <v>10715.647800000001</v>
      </c>
      <c r="I1766" s="116">
        <v>-0.32573289900000002</v>
      </c>
      <c r="J1766" s="116">
        <v>-0.33333333300000001</v>
      </c>
      <c r="K1766" s="116">
        <v>1.1400651499999999E-2</v>
      </c>
      <c r="L1766" s="116">
        <v>1.4492753623000001</v>
      </c>
      <c r="M1766" s="116">
        <v>1.5</v>
      </c>
      <c r="N1766" s="116">
        <v>-2.0289854999999999E-2</v>
      </c>
      <c r="O1766" s="24">
        <v>-1.0736899999999999E-4</v>
      </c>
      <c r="P1766" s="24">
        <v>3.8311349999999998E-4</v>
      </c>
      <c r="Q1766" s="24">
        <v>7.9567407999999995E-7</v>
      </c>
      <c r="R1766" s="24">
        <v>1.5982757E-6</v>
      </c>
    </row>
    <row r="1767" spans="1:18" ht="22.5" x14ac:dyDescent="0.2">
      <c r="A1767" s="13" t="s">
        <v>1631</v>
      </c>
      <c r="B1767" s="11" t="str">
        <f>VLOOKUP(A1767,[2]Feuil1!$A$4:$B$2591,2,FALSE)</f>
        <v>Interventions pelviennes majeures chez l'homme pour tumeurs malignes, niveau 1</v>
      </c>
      <c r="C1767" s="22">
        <v>11951</v>
      </c>
      <c r="D1767" s="23">
        <v>41786271.327</v>
      </c>
      <c r="E1767" s="22">
        <v>9587</v>
      </c>
      <c r="F1767" s="23">
        <v>33534287.008000001</v>
      </c>
      <c r="G1767" s="22">
        <v>8583</v>
      </c>
      <c r="H1767" s="23">
        <v>30031920.202</v>
      </c>
      <c r="I1767" s="116">
        <v>-0.19748075300000001</v>
      </c>
      <c r="J1767" s="116">
        <v>-0.197807715</v>
      </c>
      <c r="K1767" s="116">
        <v>4.0758560000000001E-4</v>
      </c>
      <c r="L1767" s="116">
        <v>-0.10444136800000001</v>
      </c>
      <c r="M1767" s="116">
        <v>-0.104725149</v>
      </c>
      <c r="N1767" s="116">
        <v>3.1697609999999999E-4</v>
      </c>
      <c r="O1767" s="24">
        <v>3.5932858499999998E-2</v>
      </c>
      <c r="P1767" s="24">
        <v>-0.21162029900000001</v>
      </c>
      <c r="Q1767" s="24">
        <v>1.3658540999999999E-3</v>
      </c>
      <c r="R1767" s="24">
        <v>4.4793641E-3</v>
      </c>
    </row>
    <row r="1768" spans="1:18" ht="22.5" x14ac:dyDescent="0.2">
      <c r="A1768" s="13" t="s">
        <v>1632</v>
      </c>
      <c r="B1768" s="11" t="str">
        <f>VLOOKUP(A1768,[2]Feuil1!$A$4:$B$2591,2,FALSE)</f>
        <v>Interventions pelviennes majeures chez l'homme pour tumeurs malignes, niveau 2</v>
      </c>
      <c r="C1768" s="22">
        <v>3202</v>
      </c>
      <c r="D1768" s="23">
        <v>13193015.412</v>
      </c>
      <c r="E1768" s="22">
        <v>2701</v>
      </c>
      <c r="F1768" s="23">
        <v>11089418.091</v>
      </c>
      <c r="G1768" s="22">
        <v>2654</v>
      </c>
      <c r="H1768" s="23">
        <v>10904782.312000001</v>
      </c>
      <c r="I1768" s="116">
        <v>-0.159447803</v>
      </c>
      <c r="J1768" s="116">
        <v>-0.15646471000000001</v>
      </c>
      <c r="K1768" s="116">
        <v>-3.5364179999999999E-3</v>
      </c>
      <c r="L1768" s="116">
        <v>-1.6649727E-2</v>
      </c>
      <c r="M1768" s="116">
        <v>-1.7400962999999998E-2</v>
      </c>
      <c r="N1768" s="116">
        <v>7.6453969999999997E-4</v>
      </c>
      <c r="O1768" s="24">
        <v>1.6821159E-3</v>
      </c>
      <c r="P1768" s="24">
        <v>-1.1156078E-2</v>
      </c>
      <c r="Q1768" s="24">
        <v>4.2234379999999999E-4</v>
      </c>
      <c r="R1768" s="24">
        <v>1.6264858000000001E-3</v>
      </c>
    </row>
    <row r="1769" spans="1:18" ht="22.5" x14ac:dyDescent="0.2">
      <c r="A1769" s="13" t="s">
        <v>1633</v>
      </c>
      <c r="B1769" s="11" t="str">
        <f>VLOOKUP(A1769,[2]Feuil1!$A$4:$B$2591,2,FALSE)</f>
        <v>Interventions pelviennes majeures chez l'homme pour tumeurs malignes, niveau 3</v>
      </c>
      <c r="C1769" s="22">
        <v>915</v>
      </c>
      <c r="D1769" s="23">
        <v>4417280.8344000001</v>
      </c>
      <c r="E1769" s="22">
        <v>851</v>
      </c>
      <c r="F1769" s="23">
        <v>4093399.1490000002</v>
      </c>
      <c r="G1769" s="22">
        <v>795</v>
      </c>
      <c r="H1769" s="23">
        <v>3861777.8429999999</v>
      </c>
      <c r="I1769" s="116">
        <v>-7.3321505999999995E-2</v>
      </c>
      <c r="J1769" s="116">
        <v>-6.9945355000000001E-2</v>
      </c>
      <c r="K1769" s="116">
        <v>-3.6300569999999999E-3</v>
      </c>
      <c r="L1769" s="116">
        <v>-5.6584099999999998E-2</v>
      </c>
      <c r="M1769" s="116">
        <v>-6.5804934999999995E-2</v>
      </c>
      <c r="N1769" s="116">
        <v>9.8703534999999998E-3</v>
      </c>
      <c r="O1769" s="24">
        <v>2.0042231999999999E-3</v>
      </c>
      <c r="P1769" s="24">
        <v>-1.3995041999999999E-2</v>
      </c>
      <c r="Q1769" s="24">
        <v>1.265122E-4</v>
      </c>
      <c r="R1769" s="24">
        <v>5.759974E-4</v>
      </c>
    </row>
    <row r="1770" spans="1:18" ht="22.5" x14ac:dyDescent="0.2">
      <c r="A1770" s="13" t="s">
        <v>1634</v>
      </c>
      <c r="B1770" s="11" t="str">
        <f>VLOOKUP(A1770,[2]Feuil1!$A$4:$B$2591,2,FALSE)</f>
        <v>Interventions pelviennes majeures chez l'homme pour tumeurs malignes, niveau 4</v>
      </c>
      <c r="C1770" s="22">
        <v>226</v>
      </c>
      <c r="D1770" s="23">
        <v>1628673.497</v>
      </c>
      <c r="E1770" s="22">
        <v>177</v>
      </c>
      <c r="F1770" s="23">
        <v>1270387.3266</v>
      </c>
      <c r="G1770" s="22">
        <v>175</v>
      </c>
      <c r="H1770" s="23">
        <v>1233457.115</v>
      </c>
      <c r="I1770" s="116">
        <v>-0.21998649300000001</v>
      </c>
      <c r="J1770" s="116">
        <v>-0.21681415900000001</v>
      </c>
      <c r="K1770" s="116">
        <v>-4.05055E-3</v>
      </c>
      <c r="L1770" s="116">
        <v>-2.9070041000000001E-2</v>
      </c>
      <c r="M1770" s="116">
        <v>-1.1299435E-2</v>
      </c>
      <c r="N1770" s="116">
        <v>-1.7973698999999999E-2</v>
      </c>
      <c r="O1770" s="24">
        <v>7.1579400000000001E-5</v>
      </c>
      <c r="P1770" s="24">
        <v>-2.2314000000000001E-3</v>
      </c>
      <c r="Q1770" s="24">
        <v>2.78486E-5</v>
      </c>
      <c r="R1770" s="24">
        <v>1.839744E-4</v>
      </c>
    </row>
    <row r="1771" spans="1:18" ht="33.75" x14ac:dyDescent="0.2">
      <c r="A1771" s="13" t="s">
        <v>1635</v>
      </c>
      <c r="B1771" s="11" t="str">
        <f>VLOOKUP(A1771,[2]Feuil1!$A$4:$B$2591,2,FALSE)</f>
        <v>Interventions pelviennes majeures chez l'homme pour affections non malignes, niveau 1</v>
      </c>
      <c r="C1771" s="22">
        <v>2212</v>
      </c>
      <c r="D1771" s="23">
        <v>5654037.3351999996</v>
      </c>
      <c r="E1771" s="22">
        <v>2102</v>
      </c>
      <c r="F1771" s="23">
        <v>5377480.6774000004</v>
      </c>
      <c r="G1771" s="22">
        <v>1942</v>
      </c>
      <c r="H1771" s="23">
        <v>4964550.7254999997</v>
      </c>
      <c r="I1771" s="116">
        <v>-4.8913129E-2</v>
      </c>
      <c r="J1771" s="116">
        <v>-4.9728752000000001E-2</v>
      </c>
      <c r="K1771" s="116">
        <v>8.5830569999999998E-4</v>
      </c>
      <c r="L1771" s="116">
        <v>-7.6788736999999996E-2</v>
      </c>
      <c r="M1771" s="116">
        <v>-7.6117983E-2</v>
      </c>
      <c r="N1771" s="116">
        <v>-7.2601800000000004E-4</v>
      </c>
      <c r="O1771" s="24">
        <v>5.7263519999999997E-3</v>
      </c>
      <c r="P1771" s="24">
        <v>-2.4950087999999999E-2</v>
      </c>
      <c r="Q1771" s="24">
        <v>3.090398E-4</v>
      </c>
      <c r="R1771" s="24">
        <v>7.404798E-4</v>
      </c>
    </row>
    <row r="1772" spans="1:18" ht="33.75" x14ac:dyDescent="0.2">
      <c r="A1772" s="13" t="s">
        <v>1636</v>
      </c>
      <c r="B1772" s="11" t="str">
        <f>VLOOKUP(A1772,[2]Feuil1!$A$4:$B$2591,2,FALSE)</f>
        <v>Interventions pelviennes majeures chez l'homme pour affections non malignes, niveau 2</v>
      </c>
      <c r="C1772" s="22">
        <v>1570</v>
      </c>
      <c r="D1772" s="23">
        <v>4904081.6217</v>
      </c>
      <c r="E1772" s="22">
        <v>1545</v>
      </c>
      <c r="F1772" s="23">
        <v>4812280.9265999999</v>
      </c>
      <c r="G1772" s="22">
        <v>1515</v>
      </c>
      <c r="H1772" s="23">
        <v>4707635.8298000004</v>
      </c>
      <c r="I1772" s="116">
        <v>-1.8719243E-2</v>
      </c>
      <c r="J1772" s="116">
        <v>-1.5923567E-2</v>
      </c>
      <c r="K1772" s="116">
        <v>-2.8409139999999999E-3</v>
      </c>
      <c r="L1772" s="116">
        <v>-2.1745426000000002E-2</v>
      </c>
      <c r="M1772" s="116">
        <v>-1.9417475999999999E-2</v>
      </c>
      <c r="N1772" s="116">
        <v>-2.3740480000000001E-3</v>
      </c>
      <c r="O1772" s="24">
        <v>1.0736910000000001E-3</v>
      </c>
      <c r="P1772" s="24">
        <v>-6.3228750000000004E-3</v>
      </c>
      <c r="Q1772" s="24">
        <v>2.4108920000000001E-4</v>
      </c>
      <c r="R1772" s="24">
        <v>7.0216009999999999E-4</v>
      </c>
    </row>
    <row r="1773" spans="1:18" ht="33.75" x14ac:dyDescent="0.2">
      <c r="A1773" s="13" t="s">
        <v>1637</v>
      </c>
      <c r="B1773" s="11" t="str">
        <f>VLOOKUP(A1773,[2]Feuil1!$A$4:$B$2591,2,FALSE)</f>
        <v>Interventions pelviennes majeures chez l'homme pour affections non malignes, niveau 3</v>
      </c>
      <c r="C1773" s="22">
        <v>619</v>
      </c>
      <c r="D1773" s="23">
        <v>2582070.5850999998</v>
      </c>
      <c r="E1773" s="22">
        <v>595</v>
      </c>
      <c r="F1773" s="23">
        <v>2494264.3213</v>
      </c>
      <c r="G1773" s="22">
        <v>589</v>
      </c>
      <c r="H1773" s="23">
        <v>2438727.4065999999</v>
      </c>
      <c r="I1773" s="116">
        <v>-3.4006144000000002E-2</v>
      </c>
      <c r="J1773" s="116">
        <v>-3.8772213E-2</v>
      </c>
      <c r="K1773" s="116">
        <v>4.9583142000000002E-3</v>
      </c>
      <c r="L1773" s="116">
        <v>-2.226585E-2</v>
      </c>
      <c r="M1773" s="116">
        <v>-1.0084034E-2</v>
      </c>
      <c r="N1773" s="116">
        <v>-1.2305909E-2</v>
      </c>
      <c r="O1773" s="24">
        <v>2.147382E-4</v>
      </c>
      <c r="P1773" s="24">
        <v>-3.3556559999999998E-3</v>
      </c>
      <c r="Q1773" s="24">
        <v>9.37304E-5</v>
      </c>
      <c r="R1773" s="24">
        <v>3.6374459999999998E-4</v>
      </c>
    </row>
    <row r="1774" spans="1:18" ht="33.75" x14ac:dyDescent="0.2">
      <c r="A1774" s="13" t="s">
        <v>1638</v>
      </c>
      <c r="B1774" s="11" t="str">
        <f>VLOOKUP(A1774,[2]Feuil1!$A$4:$B$2591,2,FALSE)</f>
        <v>Interventions pelviennes majeures chez l'homme pour affections non malignes, niveau 4</v>
      </c>
      <c r="C1774" s="22">
        <v>193</v>
      </c>
      <c r="D1774" s="23">
        <v>1246456.6831</v>
      </c>
      <c r="E1774" s="22">
        <v>181</v>
      </c>
      <c r="F1774" s="23">
        <v>1141443.7821</v>
      </c>
      <c r="G1774" s="22">
        <v>188</v>
      </c>
      <c r="H1774" s="23">
        <v>1220176.2794999999</v>
      </c>
      <c r="I1774" s="116">
        <v>-8.4249138000000001E-2</v>
      </c>
      <c r="J1774" s="116">
        <v>-6.2176165999999998E-2</v>
      </c>
      <c r="K1774" s="116">
        <v>-2.3536373999999999E-2</v>
      </c>
      <c r="L1774" s="116">
        <v>6.8976237499999996E-2</v>
      </c>
      <c r="M1774" s="116">
        <v>3.8674033099999998E-2</v>
      </c>
      <c r="N1774" s="116">
        <v>2.9173930800000001E-2</v>
      </c>
      <c r="O1774" s="24">
        <v>-2.5052800000000002E-4</v>
      </c>
      <c r="P1774" s="24">
        <v>4.7571814999999998E-3</v>
      </c>
      <c r="Q1774" s="24">
        <v>2.9917299999999999E-5</v>
      </c>
      <c r="R1774" s="24">
        <v>1.8199350000000001E-4</v>
      </c>
    </row>
    <row r="1775" spans="1:18" x14ac:dyDescent="0.2">
      <c r="A1775" s="13" t="s">
        <v>1639</v>
      </c>
      <c r="B1775" s="11" t="str">
        <f>VLOOKUP(A1775,[2]Feuil1!$A$4:$B$2591,2,FALSE)</f>
        <v>Stérilisation et vasoplastie, niveau 1</v>
      </c>
      <c r="C1775" s="22">
        <v>1229</v>
      </c>
      <c r="D1775" s="23">
        <v>310525.82040000003</v>
      </c>
      <c r="E1775" s="22">
        <v>1343</v>
      </c>
      <c r="F1775" s="23">
        <v>339162.56780000002</v>
      </c>
      <c r="G1775" s="22">
        <v>1915</v>
      </c>
      <c r="H1775" s="23">
        <v>484545.47489999997</v>
      </c>
      <c r="I1775" s="116">
        <v>9.2220181100000007E-2</v>
      </c>
      <c r="J1775" s="116">
        <v>9.2758340100000003E-2</v>
      </c>
      <c r="K1775" s="116">
        <v>-4.9247799999999997E-4</v>
      </c>
      <c r="L1775" s="116">
        <v>0.42865257229999998</v>
      </c>
      <c r="M1775" s="116">
        <v>0.42591213700000002</v>
      </c>
      <c r="N1775" s="116">
        <v>1.9218823000000001E-3</v>
      </c>
      <c r="O1775" s="24">
        <v>-2.0471708000000002E-2</v>
      </c>
      <c r="P1775" s="24">
        <v>8.7843381000000005E-3</v>
      </c>
      <c r="Q1775" s="24">
        <v>3.0474320000000002E-4</v>
      </c>
      <c r="R1775" s="24">
        <v>7.2271600000000001E-5</v>
      </c>
    </row>
    <row r="1776" spans="1:18" x14ac:dyDescent="0.2">
      <c r="A1776" s="13" t="s">
        <v>1640</v>
      </c>
      <c r="B1776" s="11" t="str">
        <f>VLOOKUP(A1776,[2]Feuil1!$A$4:$B$2591,2,FALSE)</f>
        <v>Stérilisation et vasoplastie, niveau 2</v>
      </c>
      <c r="C1776" s="22">
        <v>2</v>
      </c>
      <c r="D1776" s="23">
        <v>800.72450000000003</v>
      </c>
      <c r="E1776" s="22">
        <v>3</v>
      </c>
      <c r="F1776" s="23">
        <v>1143.3601000000001</v>
      </c>
      <c r="G1776" s="22">
        <v>2</v>
      </c>
      <c r="H1776" s="23">
        <v>744.86</v>
      </c>
      <c r="I1776" s="116">
        <v>0.4279069767</v>
      </c>
      <c r="J1776" s="116">
        <v>0.5</v>
      </c>
      <c r="K1776" s="116">
        <v>-4.8062015999999999E-2</v>
      </c>
      <c r="L1776" s="116">
        <v>-0.34853420200000002</v>
      </c>
      <c r="M1776" s="116">
        <v>-0.33333333300000001</v>
      </c>
      <c r="N1776" s="116">
        <v>-2.2801302999999998E-2</v>
      </c>
      <c r="O1776" s="24">
        <v>3.5789700000000001E-5</v>
      </c>
      <c r="P1776" s="24">
        <v>-2.4077999999999999E-5</v>
      </c>
      <c r="Q1776" s="24">
        <v>3.1826962999999999E-7</v>
      </c>
      <c r="R1776" s="24">
        <v>1.1109843E-7</v>
      </c>
    </row>
    <row r="1777" spans="1:18" ht="33.75" x14ac:dyDescent="0.2">
      <c r="A1777" s="13" t="s">
        <v>1641</v>
      </c>
      <c r="B1777" s="11" t="str">
        <f>VLOOKUP(A1777,[2]Feuil1!$A$4:$B$2591,2,FALSE)</f>
        <v>Endoscopies génito-urinaires et anesthésie : séjours de la CMD 12 et de moins de deux jours</v>
      </c>
      <c r="C1777" s="22">
        <v>1703</v>
      </c>
      <c r="D1777" s="23">
        <v>673914.08200000005</v>
      </c>
      <c r="E1777" s="22">
        <v>1426</v>
      </c>
      <c r="F1777" s="23">
        <v>567646.02529999998</v>
      </c>
      <c r="G1777" s="22">
        <v>1452</v>
      </c>
      <c r="H1777" s="23">
        <v>576039.62479999999</v>
      </c>
      <c r="I1777" s="116">
        <v>-0.157687841</v>
      </c>
      <c r="J1777" s="116">
        <v>-0.16265414</v>
      </c>
      <c r="K1777" s="116">
        <v>5.9310003999999998E-3</v>
      </c>
      <c r="L1777" s="116">
        <v>1.4786678899999999E-2</v>
      </c>
      <c r="M1777" s="116">
        <v>1.8232819099999999E-2</v>
      </c>
      <c r="N1777" s="116">
        <v>-3.3844320000000002E-3</v>
      </c>
      <c r="O1777" s="24">
        <v>-9.3053199999999997E-4</v>
      </c>
      <c r="P1777" s="24">
        <v>5.0715880000000001E-4</v>
      </c>
      <c r="Q1777" s="24">
        <v>2.3106379999999999E-4</v>
      </c>
      <c r="R1777" s="24">
        <v>8.5918299999999994E-5</v>
      </c>
    </row>
    <row r="1778" spans="1:18" ht="45" x14ac:dyDescent="0.2">
      <c r="A1778" s="13" t="s">
        <v>1642</v>
      </c>
      <c r="B1778" s="11" t="str">
        <f>VLOOKUP(A1778,[2]Feuil1!$A$4:$B$2591,2,FALSE)</f>
        <v>Séjours de la CMD 12 comprenant une endoscopie génito-urinaire sans anesthésie : séjours de moins de deux jours</v>
      </c>
      <c r="C1778" s="22">
        <v>187</v>
      </c>
      <c r="D1778" s="23">
        <v>37595.221899999997</v>
      </c>
      <c r="E1778" s="22">
        <v>137</v>
      </c>
      <c r="F1778" s="23">
        <v>27622.693299999999</v>
      </c>
      <c r="G1778" s="22">
        <v>154</v>
      </c>
      <c r="H1778" s="23">
        <v>30386.3298</v>
      </c>
      <c r="I1778" s="116">
        <v>-0.26526053300000002</v>
      </c>
      <c r="J1778" s="116">
        <v>-0.26737967899999998</v>
      </c>
      <c r="K1778" s="116">
        <v>2.8925571000000001E-3</v>
      </c>
      <c r="L1778" s="116">
        <v>0.10004949439999999</v>
      </c>
      <c r="M1778" s="116">
        <v>0.1240875912</v>
      </c>
      <c r="N1778" s="116">
        <v>-2.1384541E-2</v>
      </c>
      <c r="O1778" s="24">
        <v>-6.08425E-4</v>
      </c>
      <c r="P1778" s="24">
        <v>1.6698470000000001E-4</v>
      </c>
      <c r="Q1778" s="24">
        <v>2.4506800000000001E-5</v>
      </c>
      <c r="R1778" s="24">
        <v>4.5322255000000002E-6</v>
      </c>
    </row>
    <row r="1779" spans="1:18" ht="22.5" x14ac:dyDescent="0.2">
      <c r="A1779" s="13" t="s">
        <v>1643</v>
      </c>
      <c r="B1779" s="11" t="str">
        <f>VLOOKUP(A1779,[2]Feuil1!$A$4:$B$2591,2,FALSE)</f>
        <v>Séjours comprenant une biopsie prostatique, en ambulatoire</v>
      </c>
      <c r="C1779" s="22">
        <v>20882</v>
      </c>
      <c r="D1779" s="23">
        <v>5900917.6831999999</v>
      </c>
      <c r="E1779" s="22">
        <v>17207</v>
      </c>
      <c r="F1779" s="23">
        <v>4872311.4768000003</v>
      </c>
      <c r="G1779" s="22">
        <v>16980</v>
      </c>
      <c r="H1779" s="23">
        <v>4808245.9327999996</v>
      </c>
      <c r="I1779" s="116">
        <v>-0.17431292200000001</v>
      </c>
      <c r="J1779" s="116">
        <v>-0.17598889000000001</v>
      </c>
      <c r="K1779" s="116">
        <v>2.0339136999999998E-3</v>
      </c>
      <c r="L1779" s="116">
        <v>-1.3148902000000001E-2</v>
      </c>
      <c r="M1779" s="116">
        <v>-1.3192305E-2</v>
      </c>
      <c r="N1779" s="116">
        <v>4.3984099999999998E-5</v>
      </c>
      <c r="O1779" s="24">
        <v>8.1242617999999992E-3</v>
      </c>
      <c r="P1779" s="24">
        <v>-3.8709740000000001E-3</v>
      </c>
      <c r="Q1779" s="24">
        <v>2.7021091999999999E-3</v>
      </c>
      <c r="R1779" s="24">
        <v>7.1716640000000001E-4</v>
      </c>
    </row>
    <row r="1780" spans="1:18" ht="22.5" x14ac:dyDescent="0.2">
      <c r="A1780" s="13" t="s">
        <v>1644</v>
      </c>
      <c r="B1780" s="11" t="str">
        <f>VLOOKUP(A1780,[2]Feuil1!$A$4:$B$2591,2,FALSE)</f>
        <v>Tumeurs malignes de l'appareil génital masculin, niveau 1</v>
      </c>
      <c r="C1780" s="22">
        <v>576</v>
      </c>
      <c r="D1780" s="23">
        <v>404599.0428</v>
      </c>
      <c r="E1780" s="22">
        <v>509</v>
      </c>
      <c r="F1780" s="23">
        <v>354537.97240000003</v>
      </c>
      <c r="G1780" s="22">
        <v>425</v>
      </c>
      <c r="H1780" s="23">
        <v>293052.87079999998</v>
      </c>
      <c r="I1780" s="116">
        <v>-0.12373007599999999</v>
      </c>
      <c r="J1780" s="116">
        <v>-0.11631944399999999</v>
      </c>
      <c r="K1780" s="116">
        <v>-8.3860979999999998E-3</v>
      </c>
      <c r="L1780" s="116">
        <v>-0.17342317700000001</v>
      </c>
      <c r="M1780" s="116">
        <v>-0.16502947000000001</v>
      </c>
      <c r="N1780" s="116">
        <v>-1.0052699E-2</v>
      </c>
      <c r="O1780" s="24">
        <v>3.0063348000000001E-3</v>
      </c>
      <c r="P1780" s="24">
        <v>-3.7150579999999998E-3</v>
      </c>
      <c r="Q1780" s="24">
        <v>6.76323E-5</v>
      </c>
      <c r="R1780" s="24">
        <v>4.3709799999999999E-5</v>
      </c>
    </row>
    <row r="1781" spans="1:18" ht="22.5" x14ac:dyDescent="0.2">
      <c r="A1781" s="13" t="s">
        <v>1645</v>
      </c>
      <c r="B1781" s="11" t="str">
        <f>VLOOKUP(A1781,[2]Feuil1!$A$4:$B$2591,2,FALSE)</f>
        <v>Tumeurs malignes de l'appareil génital masculin, niveau 2</v>
      </c>
      <c r="C1781" s="22">
        <v>538</v>
      </c>
      <c r="D1781" s="23">
        <v>1037220.6888</v>
      </c>
      <c r="E1781" s="22">
        <v>490</v>
      </c>
      <c r="F1781" s="23">
        <v>934593.56680000003</v>
      </c>
      <c r="G1781" s="22">
        <v>436</v>
      </c>
      <c r="H1781" s="23">
        <v>843087.45279999997</v>
      </c>
      <c r="I1781" s="116">
        <v>-9.8944345000000003E-2</v>
      </c>
      <c r="J1781" s="116">
        <v>-8.9219330999999999E-2</v>
      </c>
      <c r="K1781" s="116">
        <v>-1.0677669000000001E-2</v>
      </c>
      <c r="L1781" s="116">
        <v>-9.7910062000000006E-2</v>
      </c>
      <c r="M1781" s="116">
        <v>-0.11020408199999999</v>
      </c>
      <c r="N1781" s="116">
        <v>1.38166735E-2</v>
      </c>
      <c r="O1781" s="24">
        <v>1.9326438E-3</v>
      </c>
      <c r="P1781" s="24">
        <v>-5.5289900000000001E-3</v>
      </c>
      <c r="Q1781" s="24">
        <v>6.9382799999999996E-5</v>
      </c>
      <c r="R1781" s="24">
        <v>1.2574940000000001E-4</v>
      </c>
    </row>
    <row r="1782" spans="1:18" ht="22.5" x14ac:dyDescent="0.2">
      <c r="A1782" s="13" t="s">
        <v>1646</v>
      </c>
      <c r="B1782" s="11" t="str">
        <f>VLOOKUP(A1782,[2]Feuil1!$A$4:$B$2591,2,FALSE)</f>
        <v>Tumeurs malignes de l'appareil génital masculin, niveau 3</v>
      </c>
      <c r="C1782" s="22">
        <v>222</v>
      </c>
      <c r="D1782" s="23">
        <v>629038.95490000001</v>
      </c>
      <c r="E1782" s="22">
        <v>209</v>
      </c>
      <c r="F1782" s="23">
        <v>613556.64450000005</v>
      </c>
      <c r="G1782" s="22">
        <v>228</v>
      </c>
      <c r="H1782" s="23">
        <v>671277.85699999996</v>
      </c>
      <c r="I1782" s="116">
        <v>-2.4612642000000001E-2</v>
      </c>
      <c r="J1782" s="116">
        <v>-5.8558559000000003E-2</v>
      </c>
      <c r="K1782" s="116">
        <v>3.6057385400000003E-2</v>
      </c>
      <c r="L1782" s="116">
        <v>9.40764199E-2</v>
      </c>
      <c r="M1782" s="116">
        <v>9.0909090900000003E-2</v>
      </c>
      <c r="N1782" s="116">
        <v>2.9033849E-3</v>
      </c>
      <c r="O1782" s="24">
        <v>-6.80004E-4</v>
      </c>
      <c r="P1782" s="24">
        <v>3.4876359000000001E-3</v>
      </c>
      <c r="Q1782" s="24">
        <v>3.6282699999999997E-5</v>
      </c>
      <c r="R1782" s="24">
        <v>1.001234E-4</v>
      </c>
    </row>
    <row r="1783" spans="1:18" ht="22.5" x14ac:dyDescent="0.2">
      <c r="A1783" s="13" t="s">
        <v>1647</v>
      </c>
      <c r="B1783" s="11" t="str">
        <f>VLOOKUP(A1783,[2]Feuil1!$A$4:$B$2591,2,FALSE)</f>
        <v>Tumeurs malignes de l'appareil génital masculin, niveau 4</v>
      </c>
      <c r="C1783" s="22">
        <v>56</v>
      </c>
      <c r="D1783" s="23">
        <v>198874.1808</v>
      </c>
      <c r="E1783" s="22">
        <v>68</v>
      </c>
      <c r="F1783" s="23">
        <v>238469.19680000001</v>
      </c>
      <c r="G1783" s="22">
        <v>61</v>
      </c>
      <c r="H1783" s="23">
        <v>213882.24799999999</v>
      </c>
      <c r="I1783" s="116">
        <v>0.19909580939999999</v>
      </c>
      <c r="J1783" s="116">
        <v>0.21428571430000001</v>
      </c>
      <c r="K1783" s="116">
        <v>-1.2509332999999999E-2</v>
      </c>
      <c r="L1783" s="116">
        <v>-0.10310324799999999</v>
      </c>
      <c r="M1783" s="116">
        <v>-0.102941176</v>
      </c>
      <c r="N1783" s="116">
        <v>-1.8066999999999999E-4</v>
      </c>
      <c r="O1783" s="24">
        <v>2.5052789999999999E-4</v>
      </c>
      <c r="P1783" s="24">
        <v>-1.4855949999999999E-3</v>
      </c>
      <c r="Q1783" s="24">
        <v>9.7072237999999999E-6</v>
      </c>
      <c r="R1783" s="24">
        <v>3.1901299999999999E-5</v>
      </c>
    </row>
    <row r="1784" spans="1:18" ht="22.5" x14ac:dyDescent="0.2">
      <c r="A1784" s="13" t="s">
        <v>1648</v>
      </c>
      <c r="B1784" s="11" t="str">
        <f>VLOOKUP(A1784,[2]Feuil1!$A$4:$B$2591,2,FALSE)</f>
        <v>Tumeurs malignes de l'appareil génital masculin, très courte durée</v>
      </c>
      <c r="C1784" s="22">
        <v>1051</v>
      </c>
      <c r="D1784" s="23">
        <v>332307.79680000001</v>
      </c>
      <c r="E1784" s="22">
        <v>872</v>
      </c>
      <c r="F1784" s="23">
        <v>275334.804</v>
      </c>
      <c r="G1784" s="22">
        <v>780</v>
      </c>
      <c r="H1784" s="23">
        <v>246927.32560000001</v>
      </c>
      <c r="I1784" s="116">
        <v>-0.171446452</v>
      </c>
      <c r="J1784" s="116">
        <v>-0.170313987</v>
      </c>
      <c r="K1784" s="116">
        <v>-1.364933E-3</v>
      </c>
      <c r="L1784" s="116">
        <v>-0.10317431000000001</v>
      </c>
      <c r="M1784" s="116">
        <v>-0.105504587</v>
      </c>
      <c r="N1784" s="116">
        <v>2.6051303999999999E-3</v>
      </c>
      <c r="O1784" s="24">
        <v>3.2926524000000002E-3</v>
      </c>
      <c r="P1784" s="24">
        <v>-1.7164389999999999E-3</v>
      </c>
      <c r="Q1784" s="24">
        <v>1.2412520000000001E-4</v>
      </c>
      <c r="R1784" s="24">
        <v>3.6830099999999998E-5</v>
      </c>
    </row>
    <row r="1785" spans="1:18" ht="22.5" x14ac:dyDescent="0.2">
      <c r="A1785" s="13" t="s">
        <v>1649</v>
      </c>
      <c r="B1785" s="11" t="str">
        <f>VLOOKUP(A1785,[2]Feuil1!$A$4:$B$2591,2,FALSE)</f>
        <v>Hypertrophie prostatique bénigne, niveau 1</v>
      </c>
      <c r="C1785" s="22">
        <v>670</v>
      </c>
      <c r="D1785" s="23">
        <v>453761.81109999999</v>
      </c>
      <c r="E1785" s="22">
        <v>477</v>
      </c>
      <c r="F1785" s="23">
        <v>325519.5772</v>
      </c>
      <c r="G1785" s="22">
        <v>355</v>
      </c>
      <c r="H1785" s="23">
        <v>244693.34640000001</v>
      </c>
      <c r="I1785" s="116">
        <v>-0.28262015600000001</v>
      </c>
      <c r="J1785" s="116">
        <v>-0.288059701</v>
      </c>
      <c r="K1785" s="116">
        <v>7.6404515999999997E-3</v>
      </c>
      <c r="L1785" s="116">
        <v>-0.248299139</v>
      </c>
      <c r="M1785" s="116">
        <v>-0.255765199</v>
      </c>
      <c r="N1785" s="116">
        <v>1.00318609E-2</v>
      </c>
      <c r="O1785" s="24">
        <v>4.3663434000000001E-3</v>
      </c>
      <c r="P1785" s="24">
        <v>-4.8836890000000001E-3</v>
      </c>
      <c r="Q1785" s="24">
        <v>5.6492900000000003E-5</v>
      </c>
      <c r="R1785" s="24">
        <v>3.6496899999999999E-5</v>
      </c>
    </row>
    <row r="1786" spans="1:18" ht="22.5" x14ac:dyDescent="0.2">
      <c r="A1786" s="13" t="s">
        <v>1650</v>
      </c>
      <c r="B1786" s="11" t="str">
        <f>VLOOKUP(A1786,[2]Feuil1!$A$4:$B$2591,2,FALSE)</f>
        <v>Hypertrophie prostatique bénigne, niveau 2</v>
      </c>
      <c r="C1786" s="22">
        <v>549</v>
      </c>
      <c r="D1786" s="23">
        <v>685533.41559999995</v>
      </c>
      <c r="E1786" s="22">
        <v>468</v>
      </c>
      <c r="F1786" s="23">
        <v>581828.62199999997</v>
      </c>
      <c r="G1786" s="22">
        <v>439</v>
      </c>
      <c r="H1786" s="23">
        <v>543676.86959999998</v>
      </c>
      <c r="I1786" s="116">
        <v>-0.15127605899999999</v>
      </c>
      <c r="J1786" s="116">
        <v>-0.14754098399999999</v>
      </c>
      <c r="K1786" s="116">
        <v>-4.3815310000000001E-3</v>
      </c>
      <c r="L1786" s="116">
        <v>-6.5572147999999997E-2</v>
      </c>
      <c r="M1786" s="116">
        <v>-6.1965812000000002E-2</v>
      </c>
      <c r="N1786" s="116">
        <v>-3.844568E-3</v>
      </c>
      <c r="O1786" s="24">
        <v>1.0379013E-3</v>
      </c>
      <c r="P1786" s="24">
        <v>-2.305208E-3</v>
      </c>
      <c r="Q1786" s="24">
        <v>6.9860199999999999E-5</v>
      </c>
      <c r="R1786" s="24">
        <v>8.1091299999999994E-5</v>
      </c>
    </row>
    <row r="1787" spans="1:18" ht="22.5" x14ac:dyDescent="0.2">
      <c r="A1787" s="13" t="s">
        <v>1651</v>
      </c>
      <c r="B1787" s="11" t="str">
        <f>VLOOKUP(A1787,[2]Feuil1!$A$4:$B$2591,2,FALSE)</f>
        <v>Hypertrophie prostatique bénigne, niveau 3</v>
      </c>
      <c r="C1787" s="22">
        <v>255</v>
      </c>
      <c r="D1787" s="23">
        <v>470867.99680000002</v>
      </c>
      <c r="E1787" s="22">
        <v>188</v>
      </c>
      <c r="F1787" s="23">
        <v>353498.5012</v>
      </c>
      <c r="G1787" s="22">
        <v>188</v>
      </c>
      <c r="H1787" s="23">
        <v>355996.49359999999</v>
      </c>
      <c r="I1787" s="116">
        <v>-0.24926199399999999</v>
      </c>
      <c r="J1787" s="116">
        <v>-0.26274509800000001</v>
      </c>
      <c r="K1787" s="116">
        <v>1.8288253399999999E-2</v>
      </c>
      <c r="L1787" s="116">
        <v>7.0664865E-3</v>
      </c>
      <c r="M1787" s="116">
        <v>0</v>
      </c>
      <c r="N1787" s="116">
        <v>7.0664865E-3</v>
      </c>
      <c r="O1787" s="24">
        <v>0</v>
      </c>
      <c r="P1787" s="24">
        <v>1.5093389999999999E-4</v>
      </c>
      <c r="Q1787" s="24">
        <v>2.9917299999999999E-5</v>
      </c>
      <c r="R1787" s="24">
        <v>5.3098099999999999E-5</v>
      </c>
    </row>
    <row r="1788" spans="1:18" ht="22.5" x14ac:dyDescent="0.2">
      <c r="A1788" s="13" t="s">
        <v>1652</v>
      </c>
      <c r="B1788" s="11" t="str">
        <f>VLOOKUP(A1788,[2]Feuil1!$A$4:$B$2591,2,FALSE)</f>
        <v>Hypertrophie prostatique bénigne, niveau 4</v>
      </c>
      <c r="C1788" s="22">
        <v>61</v>
      </c>
      <c r="D1788" s="23">
        <v>140420.96280000001</v>
      </c>
      <c r="E1788" s="22">
        <v>51</v>
      </c>
      <c r="F1788" s="23">
        <v>117698.463</v>
      </c>
      <c r="G1788" s="22">
        <v>52</v>
      </c>
      <c r="H1788" s="23">
        <v>119491.7472</v>
      </c>
      <c r="I1788" s="116">
        <v>-0.16181700600000001</v>
      </c>
      <c r="J1788" s="116">
        <v>-0.16393442599999999</v>
      </c>
      <c r="K1788" s="116">
        <v>2.5326005E-3</v>
      </c>
      <c r="L1788" s="116">
        <v>1.5236258399999999E-2</v>
      </c>
      <c r="M1788" s="116">
        <v>1.9607843100000001E-2</v>
      </c>
      <c r="N1788" s="116">
        <v>-4.2875159999999999E-3</v>
      </c>
      <c r="O1788" s="24">
        <v>-3.5790000000000001E-5</v>
      </c>
      <c r="P1788" s="24">
        <v>1.08354E-4</v>
      </c>
      <c r="Q1788" s="24">
        <v>8.2750104E-6</v>
      </c>
      <c r="R1788" s="24">
        <v>1.7822600000000001E-5</v>
      </c>
    </row>
    <row r="1789" spans="1:18" ht="22.5" x14ac:dyDescent="0.2">
      <c r="A1789" s="13" t="s">
        <v>1653</v>
      </c>
      <c r="B1789" s="11" t="str">
        <f>VLOOKUP(A1789,[2]Feuil1!$A$4:$B$2591,2,FALSE)</f>
        <v>Hypertrophie prostatique bénigne, très courte durée</v>
      </c>
      <c r="C1789" s="22">
        <v>797</v>
      </c>
      <c r="D1789" s="23">
        <v>246557.33</v>
      </c>
      <c r="E1789" s="22">
        <v>686</v>
      </c>
      <c r="F1789" s="23">
        <v>213399.95499999999</v>
      </c>
      <c r="G1789" s="22">
        <v>552</v>
      </c>
      <c r="H1789" s="23">
        <v>171653.53</v>
      </c>
      <c r="I1789" s="116">
        <v>-0.1344814</v>
      </c>
      <c r="J1789" s="116">
        <v>-0.139272271</v>
      </c>
      <c r="K1789" s="116">
        <v>5.5660698999999998E-3</v>
      </c>
      <c r="L1789" s="116">
        <v>-0.19562527599999999</v>
      </c>
      <c r="M1789" s="116">
        <v>-0.195335277</v>
      </c>
      <c r="N1789" s="116">
        <v>-3.6039699999999999E-4</v>
      </c>
      <c r="O1789" s="24">
        <v>4.7958198E-3</v>
      </c>
      <c r="P1789" s="24">
        <v>-2.522406E-3</v>
      </c>
      <c r="Q1789" s="24">
        <v>8.7842400000000005E-5</v>
      </c>
      <c r="R1789" s="24">
        <v>2.5602700000000001E-5</v>
      </c>
    </row>
    <row r="1790" spans="1:18" ht="22.5" x14ac:dyDescent="0.2">
      <c r="A1790" s="13" t="s">
        <v>1654</v>
      </c>
      <c r="B1790" s="11" t="str">
        <f>VLOOKUP(A1790,[2]Feuil1!$A$4:$B$2591,2,FALSE)</f>
        <v>Autres affections de l'appareil génital masculin, niveau 1</v>
      </c>
      <c r="C1790" s="22">
        <v>816</v>
      </c>
      <c r="D1790" s="23">
        <v>554458.02720000001</v>
      </c>
      <c r="E1790" s="22">
        <v>742</v>
      </c>
      <c r="F1790" s="23">
        <v>504552.48420000001</v>
      </c>
      <c r="G1790" s="22">
        <v>615</v>
      </c>
      <c r="H1790" s="23">
        <v>419463.35080000001</v>
      </c>
      <c r="I1790" s="116">
        <v>-9.0007792000000003E-2</v>
      </c>
      <c r="J1790" s="116">
        <v>-9.0686274999999997E-2</v>
      </c>
      <c r="K1790" s="116">
        <v>7.4614750000000002E-4</v>
      </c>
      <c r="L1790" s="116">
        <v>-0.16864277999999999</v>
      </c>
      <c r="M1790" s="116">
        <v>-0.17115902999999999</v>
      </c>
      <c r="N1790" s="116">
        <v>3.0358658999999999E-3</v>
      </c>
      <c r="O1790" s="24">
        <v>4.5452918999999998E-3</v>
      </c>
      <c r="P1790" s="24">
        <v>-5.1412630000000001E-3</v>
      </c>
      <c r="Q1790" s="24">
        <v>9.7867899999999999E-5</v>
      </c>
      <c r="R1790" s="24">
        <v>6.2564399999999993E-5</v>
      </c>
    </row>
    <row r="1791" spans="1:18" ht="22.5" x14ac:dyDescent="0.2">
      <c r="A1791" s="13" t="s">
        <v>1655</v>
      </c>
      <c r="B1791" s="11" t="str">
        <f>VLOOKUP(A1791,[2]Feuil1!$A$4:$B$2591,2,FALSE)</f>
        <v>Autres affections de l'appareil génital masculin, niveau 2</v>
      </c>
      <c r="C1791" s="22">
        <v>137</v>
      </c>
      <c r="D1791" s="23">
        <v>204781.3089</v>
      </c>
      <c r="E1791" s="22">
        <v>138</v>
      </c>
      <c r="F1791" s="23">
        <v>196057.8014</v>
      </c>
      <c r="G1791" s="22">
        <v>155</v>
      </c>
      <c r="H1791" s="23">
        <v>228186.4382</v>
      </c>
      <c r="I1791" s="116">
        <v>-4.2599139000000001E-2</v>
      </c>
      <c r="J1791" s="116">
        <v>7.2992700999999997E-3</v>
      </c>
      <c r="K1791" s="116">
        <v>-4.9536826999999999E-2</v>
      </c>
      <c r="L1791" s="116">
        <v>0.1638732893</v>
      </c>
      <c r="M1791" s="116">
        <v>0.1231884058</v>
      </c>
      <c r="N1791" s="116">
        <v>3.6222670399999997E-2</v>
      </c>
      <c r="O1791" s="24">
        <v>-6.08425E-4</v>
      </c>
      <c r="P1791" s="24">
        <v>1.9412792E-3</v>
      </c>
      <c r="Q1791" s="24">
        <v>2.46659E-5</v>
      </c>
      <c r="R1791" s="24">
        <v>3.4034800000000001E-5</v>
      </c>
    </row>
    <row r="1792" spans="1:18" ht="22.5" x14ac:dyDescent="0.2">
      <c r="A1792" s="13" t="s">
        <v>1656</v>
      </c>
      <c r="B1792" s="11" t="str">
        <f>VLOOKUP(A1792,[2]Feuil1!$A$4:$B$2591,2,FALSE)</f>
        <v>Autres affections de l'appareil génital masculin, niveau 3</v>
      </c>
      <c r="C1792" s="22">
        <v>46</v>
      </c>
      <c r="D1792" s="23">
        <v>96534.411600000007</v>
      </c>
      <c r="E1792" s="22">
        <v>56</v>
      </c>
      <c r="F1792" s="23">
        <v>116516.9936</v>
      </c>
      <c r="G1792" s="22">
        <v>53</v>
      </c>
      <c r="H1792" s="23">
        <v>109327.3842</v>
      </c>
      <c r="I1792" s="116">
        <v>0.20699957320000001</v>
      </c>
      <c r="J1792" s="116">
        <v>0.2173913043</v>
      </c>
      <c r="K1792" s="116">
        <v>-8.5360650000000007E-3</v>
      </c>
      <c r="L1792" s="116">
        <v>-6.1704385E-2</v>
      </c>
      <c r="M1792" s="116">
        <v>-5.3571428999999997E-2</v>
      </c>
      <c r="N1792" s="116">
        <v>-8.5933120000000005E-3</v>
      </c>
      <c r="O1792" s="24">
        <v>1.073691E-4</v>
      </c>
      <c r="P1792" s="24">
        <v>-4.34411E-4</v>
      </c>
      <c r="Q1792" s="24">
        <v>8.4341452000000008E-6</v>
      </c>
      <c r="R1792" s="24">
        <v>1.6306600000000001E-5</v>
      </c>
    </row>
    <row r="1793" spans="1:18" ht="22.5" x14ac:dyDescent="0.2">
      <c r="A1793" s="13" t="s">
        <v>1657</v>
      </c>
      <c r="B1793" s="11" t="str">
        <f>VLOOKUP(A1793,[2]Feuil1!$A$4:$B$2591,2,FALSE)</f>
        <v>Autres affections de l'appareil génital masculin, niveau 4</v>
      </c>
      <c r="C1793" s="22">
        <v>8</v>
      </c>
      <c r="D1793" s="23">
        <v>21198.114600000001</v>
      </c>
      <c r="E1793" s="22">
        <v>17</v>
      </c>
      <c r="F1793" s="23">
        <v>44839.134599999998</v>
      </c>
      <c r="G1793" s="22">
        <v>13</v>
      </c>
      <c r="H1793" s="23">
        <v>34515.889199999998</v>
      </c>
      <c r="I1793" s="116">
        <v>1.1152416356999999</v>
      </c>
      <c r="J1793" s="116">
        <v>1.125</v>
      </c>
      <c r="K1793" s="116">
        <v>-4.5921709999999999E-3</v>
      </c>
      <c r="L1793" s="116">
        <v>-0.23022847099999999</v>
      </c>
      <c r="M1793" s="116">
        <v>-0.235294118</v>
      </c>
      <c r="N1793" s="116">
        <v>6.6243072000000004E-3</v>
      </c>
      <c r="O1793" s="24">
        <v>1.431588E-4</v>
      </c>
      <c r="P1793" s="24">
        <v>-6.2375199999999999E-4</v>
      </c>
      <c r="Q1793" s="24">
        <v>2.0687526E-6</v>
      </c>
      <c r="R1793" s="24">
        <v>5.1481635000000003E-6</v>
      </c>
    </row>
    <row r="1794" spans="1:18" ht="22.5" x14ac:dyDescent="0.2">
      <c r="A1794" s="13" t="s">
        <v>1658</v>
      </c>
      <c r="B1794" s="11" t="str">
        <f>VLOOKUP(A1794,[2]Feuil1!$A$4:$B$2591,2,FALSE)</f>
        <v>Autres affections de l'appareil génital masculin, très courte durée</v>
      </c>
      <c r="C1794" s="22">
        <v>1635</v>
      </c>
      <c r="D1794" s="23">
        <v>800812.05420000001</v>
      </c>
      <c r="E1794" s="22">
        <v>1761</v>
      </c>
      <c r="F1794" s="23">
        <v>862720.54799999995</v>
      </c>
      <c r="G1794" s="22">
        <v>1828</v>
      </c>
      <c r="H1794" s="23">
        <v>897363.59400000004</v>
      </c>
      <c r="I1794" s="116">
        <v>7.7307145300000005E-2</v>
      </c>
      <c r="J1794" s="116">
        <v>7.7064220200000005E-2</v>
      </c>
      <c r="K1794" s="116">
        <v>2.255437E-4</v>
      </c>
      <c r="L1794" s="116">
        <v>4.0155582299999999E-2</v>
      </c>
      <c r="M1794" s="116">
        <v>3.8046564499999998E-2</v>
      </c>
      <c r="N1794" s="116">
        <v>2.0317180000000001E-3</v>
      </c>
      <c r="O1794" s="24">
        <v>-2.3979100000000001E-3</v>
      </c>
      <c r="P1794" s="24">
        <v>2.0932049999999999E-3</v>
      </c>
      <c r="Q1794" s="24">
        <v>2.9089840000000002E-4</v>
      </c>
      <c r="R1794" s="24">
        <v>1.338449E-4</v>
      </c>
    </row>
    <row r="1795" spans="1:18" x14ac:dyDescent="0.2">
      <c r="A1795" s="13" t="s">
        <v>1659</v>
      </c>
      <c r="B1795" s="11" t="str">
        <f>VLOOKUP(A1795,[2]Feuil1!$A$4:$B$2591,2,FALSE)</f>
        <v>Prostatites aigües et orchites, niveau 1</v>
      </c>
      <c r="C1795" s="22">
        <v>2263</v>
      </c>
      <c r="D1795" s="23">
        <v>1857089.5563999999</v>
      </c>
      <c r="E1795" s="22">
        <v>2034</v>
      </c>
      <c r="F1795" s="23">
        <v>1666280.3783</v>
      </c>
      <c r="G1795" s="22">
        <v>2180</v>
      </c>
      <c r="H1795" s="23">
        <v>1787105.5654</v>
      </c>
      <c r="I1795" s="116">
        <v>-0.102746352</v>
      </c>
      <c r="J1795" s="116">
        <v>-0.101193106</v>
      </c>
      <c r="K1795" s="116">
        <v>-1.7281200000000001E-3</v>
      </c>
      <c r="L1795" s="116">
        <v>7.2511918600000003E-2</v>
      </c>
      <c r="M1795" s="116">
        <v>7.1779744300000003E-2</v>
      </c>
      <c r="N1795" s="116">
        <v>6.8313870000000004E-4</v>
      </c>
      <c r="O1795" s="24">
        <v>-5.2252959999999999E-3</v>
      </c>
      <c r="P1795" s="24">
        <v>7.3005094999999999E-3</v>
      </c>
      <c r="Q1795" s="24">
        <v>3.469139E-4</v>
      </c>
      <c r="R1795" s="24">
        <v>2.6655290000000001E-4</v>
      </c>
    </row>
    <row r="1796" spans="1:18" x14ac:dyDescent="0.2">
      <c r="A1796" s="13" t="s">
        <v>1660</v>
      </c>
      <c r="B1796" s="11" t="str">
        <f>VLOOKUP(A1796,[2]Feuil1!$A$4:$B$2591,2,FALSE)</f>
        <v>Prostatites aigües et orchites, niveau 2</v>
      </c>
      <c r="C1796" s="22">
        <v>1022</v>
      </c>
      <c r="D1796" s="23">
        <v>1679982.1166000001</v>
      </c>
      <c r="E1796" s="22">
        <v>1072</v>
      </c>
      <c r="F1796" s="23">
        <v>1766719.3558</v>
      </c>
      <c r="G1796" s="22">
        <v>1226</v>
      </c>
      <c r="H1796" s="23">
        <v>2009310.486</v>
      </c>
      <c r="I1796" s="116">
        <v>5.1629858600000002E-2</v>
      </c>
      <c r="J1796" s="116">
        <v>4.8923679099999999E-2</v>
      </c>
      <c r="K1796" s="116">
        <v>2.5799585E-3</v>
      </c>
      <c r="L1796" s="116">
        <v>0.1373116389</v>
      </c>
      <c r="M1796" s="116">
        <v>0.1436567164</v>
      </c>
      <c r="N1796" s="116">
        <v>-5.548061E-3</v>
      </c>
      <c r="O1796" s="24">
        <v>-5.5116139999999997E-3</v>
      </c>
      <c r="P1796" s="24">
        <v>1.4657861499999999E-2</v>
      </c>
      <c r="Q1796" s="24">
        <v>1.950993E-4</v>
      </c>
      <c r="R1796" s="24">
        <v>2.9969559999999998E-4</v>
      </c>
    </row>
    <row r="1797" spans="1:18" x14ac:dyDescent="0.2">
      <c r="A1797" s="13" t="s">
        <v>1661</v>
      </c>
      <c r="B1797" s="11" t="str">
        <f>VLOOKUP(A1797,[2]Feuil1!$A$4:$B$2591,2,FALSE)</f>
        <v>Prostatites aigües et orchites, niveau 3</v>
      </c>
      <c r="C1797" s="22">
        <v>363</v>
      </c>
      <c r="D1797" s="23">
        <v>912399.32539999997</v>
      </c>
      <c r="E1797" s="22">
        <v>420</v>
      </c>
      <c r="F1797" s="23">
        <v>1050786.8208000001</v>
      </c>
      <c r="G1797" s="22">
        <v>470</v>
      </c>
      <c r="H1797" s="23">
        <v>1179432.9642</v>
      </c>
      <c r="I1797" s="116">
        <v>0.15167426319999999</v>
      </c>
      <c r="J1797" s="116">
        <v>0.1570247934</v>
      </c>
      <c r="K1797" s="116">
        <v>-4.6243869999999998E-3</v>
      </c>
      <c r="L1797" s="116">
        <v>0.1224283945</v>
      </c>
      <c r="M1797" s="116">
        <v>0.11904761899999999</v>
      </c>
      <c r="N1797" s="116">
        <v>3.0211184999999999E-3</v>
      </c>
      <c r="O1797" s="24">
        <v>-1.7894849999999999E-3</v>
      </c>
      <c r="P1797" s="24">
        <v>7.7730680000000002E-3</v>
      </c>
      <c r="Q1797" s="24">
        <v>7.4793400000000001E-5</v>
      </c>
      <c r="R1797" s="24">
        <v>1.7591650000000001E-4</v>
      </c>
    </row>
    <row r="1798" spans="1:18" x14ac:dyDescent="0.2">
      <c r="A1798" s="13" t="s">
        <v>1662</v>
      </c>
      <c r="B1798" s="11" t="str">
        <f>VLOOKUP(A1798,[2]Feuil1!$A$4:$B$2591,2,FALSE)</f>
        <v>Prostatites aigües et orchites, niveau 4</v>
      </c>
      <c r="C1798" s="22">
        <v>168</v>
      </c>
      <c r="D1798" s="23">
        <v>549344.56920000003</v>
      </c>
      <c r="E1798" s="22">
        <v>177</v>
      </c>
      <c r="F1798" s="23">
        <v>580200.68519999995</v>
      </c>
      <c r="G1798" s="22">
        <v>187</v>
      </c>
      <c r="H1798" s="23">
        <v>637909.72080000001</v>
      </c>
      <c r="I1798" s="116">
        <v>5.6168965199999997E-2</v>
      </c>
      <c r="J1798" s="116">
        <v>5.3571428599999998E-2</v>
      </c>
      <c r="K1798" s="116">
        <v>2.4654585E-3</v>
      </c>
      <c r="L1798" s="116">
        <v>9.9463921799999994E-2</v>
      </c>
      <c r="M1798" s="116">
        <v>5.6497175099999998E-2</v>
      </c>
      <c r="N1798" s="116">
        <v>4.0669059700000003E-2</v>
      </c>
      <c r="O1798" s="24">
        <v>-3.5789699999999998E-4</v>
      </c>
      <c r="P1798" s="24">
        <v>3.4869001999999999E-3</v>
      </c>
      <c r="Q1798" s="24">
        <v>2.9758199999999999E-5</v>
      </c>
      <c r="R1798" s="24">
        <v>9.5146400000000001E-5</v>
      </c>
    </row>
    <row r="1799" spans="1:18" ht="22.5" x14ac:dyDescent="0.2">
      <c r="A1799" s="13" t="s">
        <v>1663</v>
      </c>
      <c r="B1799" s="11" t="str">
        <f>VLOOKUP(A1799,[2]Feuil1!$A$4:$B$2591,2,FALSE)</f>
        <v>Prostatites aigües et orchites, très courte durée</v>
      </c>
      <c r="C1799" s="22">
        <v>611</v>
      </c>
      <c r="D1799" s="23">
        <v>161055.62959999999</v>
      </c>
      <c r="E1799" s="22">
        <v>645</v>
      </c>
      <c r="F1799" s="23">
        <v>170565.807</v>
      </c>
      <c r="G1799" s="22">
        <v>680</v>
      </c>
      <c r="H1799" s="23">
        <v>179654.16029999999</v>
      </c>
      <c r="I1799" s="116">
        <v>5.9049021899999998E-2</v>
      </c>
      <c r="J1799" s="116">
        <v>5.56464812E-2</v>
      </c>
      <c r="K1799" s="116">
        <v>3.2231819999999998E-3</v>
      </c>
      <c r="L1799" s="116">
        <v>5.3283559299999998E-2</v>
      </c>
      <c r="M1799" s="116">
        <v>5.4263565899999998E-2</v>
      </c>
      <c r="N1799" s="116">
        <v>-9.2956500000000004E-4</v>
      </c>
      <c r="O1799" s="24">
        <v>-1.2526390000000001E-3</v>
      </c>
      <c r="P1799" s="24">
        <v>5.4913719999999996E-4</v>
      </c>
      <c r="Q1799" s="24">
        <v>1.0821170000000001E-4</v>
      </c>
      <c r="R1799" s="24">
        <v>2.6795999999999999E-5</v>
      </c>
    </row>
    <row r="1800" spans="1:18" ht="22.5" x14ac:dyDescent="0.2">
      <c r="A1800" s="13" t="s">
        <v>1664</v>
      </c>
      <c r="B1800" s="11" t="str">
        <f>VLOOKUP(A1800,[2]Feuil1!$A$4:$B$2591,2,FALSE)</f>
        <v>Autres infections et inflammations de l'appareil génital masculin, niveau 1</v>
      </c>
      <c r="C1800" s="22">
        <v>410</v>
      </c>
      <c r="D1800" s="23">
        <v>215479.5007</v>
      </c>
      <c r="E1800" s="22">
        <v>323</v>
      </c>
      <c r="F1800" s="23">
        <v>165551.09570000001</v>
      </c>
      <c r="G1800" s="22">
        <v>343</v>
      </c>
      <c r="H1800" s="23">
        <v>173404.49890000001</v>
      </c>
      <c r="I1800" s="116">
        <v>-0.23170837499999999</v>
      </c>
      <c r="J1800" s="116">
        <v>-0.21219512200000001</v>
      </c>
      <c r="K1800" s="116">
        <v>-2.4769144999999999E-2</v>
      </c>
      <c r="L1800" s="116">
        <v>4.7437941499999997E-2</v>
      </c>
      <c r="M1800" s="116">
        <v>6.1919504600000001E-2</v>
      </c>
      <c r="N1800" s="116">
        <v>-1.3637157E-2</v>
      </c>
      <c r="O1800" s="24">
        <v>-7.1579399999999996E-4</v>
      </c>
      <c r="P1800" s="24">
        <v>4.7451900000000002E-4</v>
      </c>
      <c r="Q1800" s="24">
        <v>5.4583200000000003E-5</v>
      </c>
      <c r="R1800" s="24">
        <v>2.5863900000000002E-5</v>
      </c>
    </row>
    <row r="1801" spans="1:18" ht="22.5" x14ac:dyDescent="0.2">
      <c r="A1801" s="13" t="s">
        <v>1665</v>
      </c>
      <c r="B1801" s="11" t="str">
        <f>VLOOKUP(A1801,[2]Feuil1!$A$4:$B$2591,2,FALSE)</f>
        <v>Autres infections et inflammations de l'appareil génital masculin, niveau 2</v>
      </c>
      <c r="C1801" s="22">
        <v>107</v>
      </c>
      <c r="D1801" s="23">
        <v>117483.19379999999</v>
      </c>
      <c r="E1801" s="22">
        <v>90</v>
      </c>
      <c r="F1801" s="23">
        <v>97641.492899999997</v>
      </c>
      <c r="G1801" s="22">
        <v>103</v>
      </c>
      <c r="H1801" s="23">
        <v>110011.4215</v>
      </c>
      <c r="I1801" s="116">
        <v>-0.16888969600000001</v>
      </c>
      <c r="J1801" s="116">
        <v>-0.158878505</v>
      </c>
      <c r="K1801" s="116">
        <v>-1.1902194E-2</v>
      </c>
      <c r="L1801" s="116">
        <v>0.12668721290000001</v>
      </c>
      <c r="M1801" s="116">
        <v>0.14444444440000001</v>
      </c>
      <c r="N1801" s="116">
        <v>-1.5516027999999999E-2</v>
      </c>
      <c r="O1801" s="24">
        <v>-4.6526599999999999E-4</v>
      </c>
      <c r="P1801" s="24">
        <v>7.4741689999999997E-4</v>
      </c>
      <c r="Q1801" s="24">
        <v>1.6390899999999999E-5</v>
      </c>
      <c r="R1801" s="24">
        <v>1.6408600000000001E-5</v>
      </c>
    </row>
    <row r="1802" spans="1:18" ht="22.5" x14ac:dyDescent="0.2">
      <c r="A1802" s="13" t="s">
        <v>1666</v>
      </c>
      <c r="B1802" s="11" t="str">
        <f>VLOOKUP(A1802,[2]Feuil1!$A$4:$B$2591,2,FALSE)</f>
        <v>Autres infections et inflammations de l'appareil génital masculin, niveau 3</v>
      </c>
      <c r="C1802" s="22">
        <v>65</v>
      </c>
      <c r="D1802" s="23">
        <v>104595.3882</v>
      </c>
      <c r="E1802" s="22">
        <v>49</v>
      </c>
      <c r="F1802" s="23">
        <v>83834.961800000005</v>
      </c>
      <c r="G1802" s="22">
        <v>59</v>
      </c>
      <c r="H1802" s="23">
        <v>98350.8033</v>
      </c>
      <c r="I1802" s="116">
        <v>-0.198483191</v>
      </c>
      <c r="J1802" s="116">
        <v>-0.24615384600000001</v>
      </c>
      <c r="K1802" s="116">
        <v>6.3236583499999999E-2</v>
      </c>
      <c r="L1802" s="116">
        <v>0.17314782740000001</v>
      </c>
      <c r="M1802" s="116">
        <v>0.20408163269999999</v>
      </c>
      <c r="N1802" s="116">
        <v>-2.5690787E-2</v>
      </c>
      <c r="O1802" s="24">
        <v>-3.5789699999999998E-4</v>
      </c>
      <c r="P1802" s="24">
        <v>8.7707740000000001E-4</v>
      </c>
      <c r="Q1802" s="24">
        <v>9.3889541000000002E-6</v>
      </c>
      <c r="R1802" s="24">
        <v>1.4669400000000001E-5</v>
      </c>
    </row>
    <row r="1803" spans="1:18" ht="22.5" x14ac:dyDescent="0.2">
      <c r="A1803" s="13" t="s">
        <v>1667</v>
      </c>
      <c r="B1803" s="11" t="str">
        <f>VLOOKUP(A1803,[2]Feuil1!$A$4:$B$2591,2,FALSE)</f>
        <v>Autres infections et inflammations de l'appareil génital masculin, niveau 4</v>
      </c>
      <c r="C1803" s="22">
        <v>6</v>
      </c>
      <c r="D1803" s="23">
        <v>12260.775600000001</v>
      </c>
      <c r="E1803" s="22">
        <v>5</v>
      </c>
      <c r="F1803" s="23">
        <v>10029.748799999999</v>
      </c>
      <c r="G1803" s="22">
        <v>4</v>
      </c>
      <c r="H1803" s="23">
        <v>7897.44</v>
      </c>
      <c r="I1803" s="116">
        <v>-0.18196457299999999</v>
      </c>
      <c r="J1803" s="116">
        <v>-0.16666666699999999</v>
      </c>
      <c r="K1803" s="116">
        <v>-1.8357488000000002E-2</v>
      </c>
      <c r="L1803" s="116">
        <v>-0.21259842500000001</v>
      </c>
      <c r="M1803" s="116">
        <v>-0.2</v>
      </c>
      <c r="N1803" s="116">
        <v>-1.5748030999999999E-2</v>
      </c>
      <c r="O1803" s="24">
        <v>3.5789700000000001E-5</v>
      </c>
      <c r="P1803" s="24">
        <v>-1.28839E-4</v>
      </c>
      <c r="Q1803" s="24">
        <v>6.3653925999999997E-7</v>
      </c>
      <c r="R1803" s="24">
        <v>1.1779303E-6</v>
      </c>
    </row>
    <row r="1804" spans="1:18" ht="33.75" x14ac:dyDescent="0.2">
      <c r="A1804" s="13" t="s">
        <v>1668</v>
      </c>
      <c r="B1804" s="11" t="str">
        <f>VLOOKUP(A1804,[2]Feuil1!$A$4:$B$2591,2,FALSE)</f>
        <v>Autres infections et inflammations de l'appareil génital masculin, très courte durée</v>
      </c>
      <c r="C1804" s="22">
        <v>581</v>
      </c>
      <c r="D1804" s="23">
        <v>167996.533</v>
      </c>
      <c r="E1804" s="22">
        <v>635</v>
      </c>
      <c r="F1804" s="23">
        <v>183516.56400000001</v>
      </c>
      <c r="G1804" s="22">
        <v>629</v>
      </c>
      <c r="H1804" s="23">
        <v>181768.78719999999</v>
      </c>
      <c r="I1804" s="116">
        <v>9.2383043400000003E-2</v>
      </c>
      <c r="J1804" s="116">
        <v>9.2943201399999995E-2</v>
      </c>
      <c r="K1804" s="116">
        <v>-5.1252199999999996E-4</v>
      </c>
      <c r="L1804" s="116">
        <v>-9.5238100000000006E-3</v>
      </c>
      <c r="M1804" s="116">
        <v>-9.4488190000000007E-3</v>
      </c>
      <c r="N1804" s="116">
        <v>-7.5705999999999996E-5</v>
      </c>
      <c r="O1804" s="24">
        <v>2.147382E-4</v>
      </c>
      <c r="P1804" s="24">
        <v>-1.05604E-4</v>
      </c>
      <c r="Q1804" s="24">
        <v>1.000958E-4</v>
      </c>
      <c r="R1804" s="24">
        <v>2.7111399999999999E-5</v>
      </c>
    </row>
    <row r="1805" spans="1:18" ht="22.5" x14ac:dyDescent="0.2">
      <c r="A1805" s="13" t="s">
        <v>1669</v>
      </c>
      <c r="B1805" s="11" t="str">
        <f>VLOOKUP(A1805,[2]Feuil1!$A$4:$B$2591,2,FALSE)</f>
        <v>Explorations et surveillance des affections de l'appareil génital masculin</v>
      </c>
      <c r="C1805" s="22">
        <v>346</v>
      </c>
      <c r="D1805" s="23">
        <v>164915.01509999999</v>
      </c>
      <c r="E1805" s="22">
        <v>262</v>
      </c>
      <c r="F1805" s="23">
        <v>121571.4341</v>
      </c>
      <c r="G1805" s="22">
        <v>177</v>
      </c>
      <c r="H1805" s="23">
        <v>97052.830700000006</v>
      </c>
      <c r="I1805" s="116">
        <v>-0.26282373999999997</v>
      </c>
      <c r="J1805" s="116">
        <v>-0.242774566</v>
      </c>
      <c r="K1805" s="116">
        <v>-2.6477152E-2</v>
      </c>
      <c r="L1805" s="116">
        <v>-0.20168063</v>
      </c>
      <c r="M1805" s="116">
        <v>-0.32442748100000002</v>
      </c>
      <c r="N1805" s="116">
        <v>0.18169307900000001</v>
      </c>
      <c r="O1805" s="24">
        <v>3.0421245E-3</v>
      </c>
      <c r="P1805" s="24">
        <v>-1.481465E-3</v>
      </c>
      <c r="Q1805" s="24">
        <v>2.81669E-5</v>
      </c>
      <c r="R1805" s="24">
        <v>1.44758E-5</v>
      </c>
    </row>
    <row r="1806" spans="1:18" ht="22.5" x14ac:dyDescent="0.2">
      <c r="A1806" s="13" t="s">
        <v>1670</v>
      </c>
      <c r="B1806" s="11" t="str">
        <f>VLOOKUP(A1806,[2]Feuil1!$A$4:$B$2591,2,FALSE)</f>
        <v>Symptômes et autres recours aux soins de la CMD 12</v>
      </c>
      <c r="C1806" s="22">
        <v>105</v>
      </c>
      <c r="D1806" s="23">
        <v>57029.245999999999</v>
      </c>
      <c r="E1806" s="22">
        <v>119</v>
      </c>
      <c r="F1806" s="23">
        <v>64670.249499999998</v>
      </c>
      <c r="G1806" s="22">
        <v>108</v>
      </c>
      <c r="H1806" s="23">
        <v>59395.928500000002</v>
      </c>
      <c r="I1806" s="116">
        <v>0.13398394750000001</v>
      </c>
      <c r="J1806" s="116">
        <v>0.1333333333</v>
      </c>
      <c r="K1806" s="116">
        <v>5.7407129999999999E-4</v>
      </c>
      <c r="L1806" s="116">
        <v>-8.1557145999999997E-2</v>
      </c>
      <c r="M1806" s="116">
        <v>-9.2436975000000005E-2</v>
      </c>
      <c r="N1806" s="116">
        <v>1.19879592E-2</v>
      </c>
      <c r="O1806" s="24">
        <v>3.9368669999999999E-4</v>
      </c>
      <c r="P1806" s="24">
        <v>-3.1868499999999998E-4</v>
      </c>
      <c r="Q1806" s="24">
        <v>1.7186599999999999E-5</v>
      </c>
      <c r="R1806" s="24">
        <v>8.8591069000000005E-6</v>
      </c>
    </row>
    <row r="1807" spans="1:18" x14ac:dyDescent="0.2">
      <c r="A1807" s="13" t="s">
        <v>1671</v>
      </c>
      <c r="B1807" s="11" t="str">
        <f>VLOOKUP(A1807,[2]Feuil1!$A$4:$B$2591,2,FALSE)</f>
        <v>Hystérectomies, niveau 1</v>
      </c>
      <c r="C1807" s="22">
        <v>19913</v>
      </c>
      <c r="D1807" s="23">
        <v>40240588.810999997</v>
      </c>
      <c r="E1807" s="22">
        <v>19273</v>
      </c>
      <c r="F1807" s="23">
        <v>39026904.608000003</v>
      </c>
      <c r="G1807" s="22">
        <v>18699</v>
      </c>
      <c r="H1807" s="23">
        <v>37885612.739</v>
      </c>
      <c r="I1807" s="116">
        <v>-3.0160697E-2</v>
      </c>
      <c r="J1807" s="116">
        <v>-3.2139807999999999E-2</v>
      </c>
      <c r="K1807" s="116">
        <v>2.0448317999999998E-3</v>
      </c>
      <c r="L1807" s="116">
        <v>-2.9243720000000001E-2</v>
      </c>
      <c r="M1807" s="116">
        <v>-2.9782597000000001E-2</v>
      </c>
      <c r="N1807" s="116">
        <v>5.5541930000000002E-4</v>
      </c>
      <c r="O1807" s="24">
        <v>2.0543287600000001E-2</v>
      </c>
      <c r="P1807" s="24">
        <v>-6.8959232999999995E-2</v>
      </c>
      <c r="Q1807" s="24">
        <v>2.9756619E-3</v>
      </c>
      <c r="R1807" s="24">
        <v>5.6507692999999996E-3</v>
      </c>
    </row>
    <row r="1808" spans="1:18" x14ac:dyDescent="0.2">
      <c r="A1808" s="13" t="s">
        <v>1672</v>
      </c>
      <c r="B1808" s="11" t="str">
        <f>VLOOKUP(A1808,[2]Feuil1!$A$4:$B$2591,2,FALSE)</f>
        <v>Hystérectomies, niveau 2</v>
      </c>
      <c r="C1808" s="22">
        <v>3208</v>
      </c>
      <c r="D1808" s="23">
        <v>8998399.0164999999</v>
      </c>
      <c r="E1808" s="22">
        <v>3059</v>
      </c>
      <c r="F1808" s="23">
        <v>8588243.6425000001</v>
      </c>
      <c r="G1808" s="22">
        <v>3015</v>
      </c>
      <c r="H1808" s="23">
        <v>8480224.0075000003</v>
      </c>
      <c r="I1808" s="116">
        <v>-4.5580928E-2</v>
      </c>
      <c r="J1808" s="116">
        <v>-4.6446384E-2</v>
      </c>
      <c r="K1808" s="116">
        <v>9.0761170000000003E-4</v>
      </c>
      <c r="L1808" s="116">
        <v>-1.2577616999999999E-2</v>
      </c>
      <c r="M1808" s="116">
        <v>-1.4383786000000001E-2</v>
      </c>
      <c r="N1808" s="116">
        <v>1.8325277E-3</v>
      </c>
      <c r="O1808" s="24">
        <v>1.5747468E-3</v>
      </c>
      <c r="P1808" s="24">
        <v>-6.5267709999999998E-3</v>
      </c>
      <c r="Q1808" s="24">
        <v>4.7979149999999998E-4</v>
      </c>
      <c r="R1808" s="24">
        <v>1.2648545999999999E-3</v>
      </c>
    </row>
    <row r="1809" spans="1:18" x14ac:dyDescent="0.2">
      <c r="A1809" s="13" t="s">
        <v>1673</v>
      </c>
      <c r="B1809" s="11" t="str">
        <f>VLOOKUP(A1809,[2]Feuil1!$A$4:$B$2591,2,FALSE)</f>
        <v>Hystérectomies, niveau 3</v>
      </c>
      <c r="C1809" s="22">
        <v>638</v>
      </c>
      <c r="D1809" s="23">
        <v>2122795.2765000002</v>
      </c>
      <c r="E1809" s="22">
        <v>647</v>
      </c>
      <c r="F1809" s="23">
        <v>2161914.4756</v>
      </c>
      <c r="G1809" s="22">
        <v>631</v>
      </c>
      <c r="H1809" s="23">
        <v>2105760.7947</v>
      </c>
      <c r="I1809" s="116">
        <v>1.8428154400000001E-2</v>
      </c>
      <c r="J1809" s="116">
        <v>1.41065831E-2</v>
      </c>
      <c r="K1809" s="116">
        <v>4.2614567000000001E-3</v>
      </c>
      <c r="L1809" s="116">
        <v>-2.5974053E-2</v>
      </c>
      <c r="M1809" s="116">
        <v>-2.4729521000000001E-2</v>
      </c>
      <c r="N1809" s="116">
        <v>-1.276089E-3</v>
      </c>
      <c r="O1809" s="24">
        <v>5.7263520000000001E-4</v>
      </c>
      <c r="P1809" s="24">
        <v>-3.392922E-3</v>
      </c>
      <c r="Q1809" s="24">
        <v>1.004141E-4</v>
      </c>
      <c r="R1809" s="24">
        <v>3.1408150000000003E-4</v>
      </c>
    </row>
    <row r="1810" spans="1:18" x14ac:dyDescent="0.2">
      <c r="A1810" s="13" t="s">
        <v>1674</v>
      </c>
      <c r="B1810" s="11" t="str">
        <f>VLOOKUP(A1810,[2]Feuil1!$A$4:$B$2591,2,FALSE)</f>
        <v>Hystérectomies, niveau 4</v>
      </c>
      <c r="C1810" s="22">
        <v>110</v>
      </c>
      <c r="D1810" s="23">
        <v>566895.57180000003</v>
      </c>
      <c r="E1810" s="22">
        <v>115</v>
      </c>
      <c r="F1810" s="23">
        <v>566257.71440000006</v>
      </c>
      <c r="G1810" s="22">
        <v>81</v>
      </c>
      <c r="H1810" s="23">
        <v>395272.15539999999</v>
      </c>
      <c r="I1810" s="116">
        <v>-1.1251760000000001E-3</v>
      </c>
      <c r="J1810" s="116">
        <v>4.5454545499999999E-2</v>
      </c>
      <c r="K1810" s="116">
        <v>-4.4554516000000002E-2</v>
      </c>
      <c r="L1810" s="116">
        <v>-0.30195713800000001</v>
      </c>
      <c r="M1810" s="116">
        <v>-0.29565217399999999</v>
      </c>
      <c r="N1810" s="116">
        <v>-8.9514929999999996E-3</v>
      </c>
      <c r="O1810" s="24">
        <v>1.2168497999999999E-3</v>
      </c>
      <c r="P1810" s="24">
        <v>-1.0331303999999999E-2</v>
      </c>
      <c r="Q1810" s="24">
        <v>1.28899E-5</v>
      </c>
      <c r="R1810" s="24">
        <v>5.8956200000000003E-5</v>
      </c>
    </row>
    <row r="1811" spans="1:18" ht="22.5" x14ac:dyDescent="0.2">
      <c r="A1811" s="13" t="s">
        <v>1675</v>
      </c>
      <c r="B1811" s="11" t="str">
        <f>VLOOKUP(A1811,[2]Feuil1!$A$4:$B$2591,2,FALSE)</f>
        <v>Interventions réparatrices sur l'appareil génital féminin, niveau 1</v>
      </c>
      <c r="C1811" s="22">
        <v>13053</v>
      </c>
      <c r="D1811" s="23">
        <v>24208556.101</v>
      </c>
      <c r="E1811" s="22">
        <v>13437</v>
      </c>
      <c r="F1811" s="23">
        <v>24934513.984999999</v>
      </c>
      <c r="G1811" s="22">
        <v>13027</v>
      </c>
      <c r="H1811" s="23">
        <v>24157594.796999998</v>
      </c>
      <c r="I1811" s="116">
        <v>2.9987657300000001E-2</v>
      </c>
      <c r="J1811" s="116">
        <v>2.9418524500000001E-2</v>
      </c>
      <c r="K1811" s="116">
        <v>5.5286829999999997E-4</v>
      </c>
      <c r="L1811" s="116">
        <v>-3.1158385E-2</v>
      </c>
      <c r="M1811" s="116">
        <v>-3.0512762999999998E-2</v>
      </c>
      <c r="N1811" s="116">
        <v>-6.6594199999999999E-4</v>
      </c>
      <c r="O1811" s="24">
        <v>1.4673776899999999E-2</v>
      </c>
      <c r="P1811" s="24">
        <v>-4.6943076E-2</v>
      </c>
      <c r="Q1811" s="24">
        <v>2.0730492000000001E-3</v>
      </c>
      <c r="R1811" s="24">
        <v>3.6031882999999999E-3</v>
      </c>
    </row>
    <row r="1812" spans="1:18" ht="22.5" x14ac:dyDescent="0.2">
      <c r="A1812" s="13" t="s">
        <v>1676</v>
      </c>
      <c r="B1812" s="11" t="str">
        <f>VLOOKUP(A1812,[2]Feuil1!$A$4:$B$2591,2,FALSE)</f>
        <v>Interventions réparatrices sur l'appareil génital féminin, niveau 2</v>
      </c>
      <c r="C1812" s="22">
        <v>1650</v>
      </c>
      <c r="D1812" s="23">
        <v>3632660.8155999999</v>
      </c>
      <c r="E1812" s="22">
        <v>1627</v>
      </c>
      <c r="F1812" s="23">
        <v>3578774.7914999998</v>
      </c>
      <c r="G1812" s="22">
        <v>1690</v>
      </c>
      <c r="H1812" s="23">
        <v>3718291.0488999998</v>
      </c>
      <c r="I1812" s="116">
        <v>-1.4833761000000001E-2</v>
      </c>
      <c r="J1812" s="116">
        <v>-1.3939394000000001E-2</v>
      </c>
      <c r="K1812" s="116">
        <v>-9.0701099999999999E-4</v>
      </c>
      <c r="L1812" s="116">
        <v>3.8984363500000001E-2</v>
      </c>
      <c r="M1812" s="116">
        <v>3.8721573400000001E-2</v>
      </c>
      <c r="N1812" s="116">
        <v>2.5299369999999999E-4</v>
      </c>
      <c r="O1812" s="24">
        <v>-2.2547510000000002E-3</v>
      </c>
      <c r="P1812" s="24">
        <v>8.4298628999999996E-3</v>
      </c>
      <c r="Q1812" s="24">
        <v>2.6893780000000002E-4</v>
      </c>
      <c r="R1812" s="24">
        <v>5.5459590000000005E-4</v>
      </c>
    </row>
    <row r="1813" spans="1:18" ht="22.5" x14ac:dyDescent="0.2">
      <c r="A1813" s="13" t="s">
        <v>1677</v>
      </c>
      <c r="B1813" s="11" t="str">
        <f>VLOOKUP(A1813,[2]Feuil1!$A$4:$B$2591,2,FALSE)</f>
        <v>Interventions réparatrices sur l'appareil génital féminin, niveau 3</v>
      </c>
      <c r="C1813" s="22">
        <v>220</v>
      </c>
      <c r="D1813" s="23">
        <v>600870.80590000004</v>
      </c>
      <c r="E1813" s="22">
        <v>236</v>
      </c>
      <c r="F1813" s="23">
        <v>646577.55160000001</v>
      </c>
      <c r="G1813" s="22">
        <v>214</v>
      </c>
      <c r="H1813" s="23">
        <v>581831.88899999997</v>
      </c>
      <c r="I1813" s="116">
        <v>7.6067509399999997E-2</v>
      </c>
      <c r="J1813" s="116">
        <v>7.2727272699999998E-2</v>
      </c>
      <c r="K1813" s="116">
        <v>3.11378E-3</v>
      </c>
      <c r="L1813" s="116">
        <v>-0.100135958</v>
      </c>
      <c r="M1813" s="116">
        <v>-9.3220338999999999E-2</v>
      </c>
      <c r="N1813" s="116">
        <v>-7.6265710000000004E-3</v>
      </c>
      <c r="O1813" s="24">
        <v>7.8737339999999999E-4</v>
      </c>
      <c r="P1813" s="24">
        <v>-3.9120680000000003E-3</v>
      </c>
      <c r="Q1813" s="24">
        <v>3.4054899999999998E-5</v>
      </c>
      <c r="R1813" s="24">
        <v>8.6782199999999997E-5</v>
      </c>
    </row>
    <row r="1814" spans="1:18" ht="22.5" x14ac:dyDescent="0.2">
      <c r="A1814" s="13" t="s">
        <v>1678</v>
      </c>
      <c r="B1814" s="11" t="str">
        <f>VLOOKUP(A1814,[2]Feuil1!$A$4:$B$2591,2,FALSE)</f>
        <v>Interventions réparatrices sur l'appareil génital féminin, niveau 4</v>
      </c>
      <c r="C1814" s="22">
        <v>34</v>
      </c>
      <c r="D1814" s="23">
        <v>140961.49679999999</v>
      </c>
      <c r="E1814" s="22">
        <v>44</v>
      </c>
      <c r="F1814" s="23">
        <v>205507.33799999999</v>
      </c>
      <c r="G1814" s="22">
        <v>39</v>
      </c>
      <c r="H1814" s="23">
        <v>163826.44440000001</v>
      </c>
      <c r="I1814" s="116">
        <v>0.4578969624</v>
      </c>
      <c r="J1814" s="116">
        <v>0.29411764709999999</v>
      </c>
      <c r="K1814" s="116">
        <v>0.1265567437</v>
      </c>
      <c r="L1814" s="116">
        <v>-0.20281949099999999</v>
      </c>
      <c r="M1814" s="116">
        <v>-0.113636364</v>
      </c>
      <c r="N1814" s="116">
        <v>-0.100616861</v>
      </c>
      <c r="O1814" s="24">
        <v>1.7894849999999999E-4</v>
      </c>
      <c r="P1814" s="24">
        <v>-2.5184460000000001E-3</v>
      </c>
      <c r="Q1814" s="24">
        <v>6.2062577999999996E-6</v>
      </c>
      <c r="R1814" s="24">
        <v>2.44353E-5</v>
      </c>
    </row>
    <row r="1815" spans="1:18" ht="22.5" x14ac:dyDescent="0.2">
      <c r="A1815" s="13" t="s">
        <v>2226</v>
      </c>
      <c r="B1815" s="11" t="str">
        <f>VLOOKUP(A1815,[2]Feuil1!$A$4:$B$2591,2,FALSE)</f>
        <v>Interventions réparatrices sur l'appareil génital féminin, en ambulatoire</v>
      </c>
      <c r="C1815" s="22">
        <v>414</v>
      </c>
      <c r="D1815" s="23">
        <v>614075.47499999998</v>
      </c>
      <c r="E1815" s="22">
        <v>511</v>
      </c>
      <c r="F1815" s="23">
        <v>760047.47699999996</v>
      </c>
      <c r="G1815" s="22">
        <v>738</v>
      </c>
      <c r="H1815" s="23">
        <v>1095888.54</v>
      </c>
      <c r="I1815" s="116">
        <v>0.2377101968</v>
      </c>
      <c r="J1815" s="116">
        <v>0.2342995169</v>
      </c>
      <c r="K1815" s="116">
        <v>2.7632514000000001E-3</v>
      </c>
      <c r="L1815" s="116">
        <v>0.44186853209999999</v>
      </c>
      <c r="M1815" s="116">
        <v>0.44422700590000003</v>
      </c>
      <c r="N1815" s="116">
        <v>-1.6330349999999999E-3</v>
      </c>
      <c r="O1815" s="24">
        <v>-8.1242620000000002E-3</v>
      </c>
      <c r="P1815" s="24">
        <v>2.0292216700000001E-2</v>
      </c>
      <c r="Q1815" s="24">
        <v>1.174415E-4</v>
      </c>
      <c r="R1815" s="24">
        <v>1.6345549999999999E-4</v>
      </c>
    </row>
    <row r="1816" spans="1:18" ht="22.5" x14ac:dyDescent="0.2">
      <c r="A1816" s="13" t="s">
        <v>1679</v>
      </c>
      <c r="B1816" s="11" t="str">
        <f>VLOOKUP(A1816,[2]Feuil1!$A$4:$B$2591,2,FALSE)</f>
        <v>Interventions sur le système utéroannexiel pour tumeurs malignes, niveau 1</v>
      </c>
      <c r="C1816" s="22">
        <v>914</v>
      </c>
      <c r="D1816" s="23">
        <v>1390988.6440000001</v>
      </c>
      <c r="E1816" s="22">
        <v>1001</v>
      </c>
      <c r="F1816" s="23">
        <v>1521424.0016000001</v>
      </c>
      <c r="G1816" s="22">
        <v>919</v>
      </c>
      <c r="H1816" s="23">
        <v>1364135.9886</v>
      </c>
      <c r="I1816" s="116">
        <v>9.3771691200000007E-2</v>
      </c>
      <c r="J1816" s="116">
        <v>9.5185995600000003E-2</v>
      </c>
      <c r="K1816" s="116">
        <v>-1.2913829999999999E-3</v>
      </c>
      <c r="L1816" s="116">
        <v>-0.103382103</v>
      </c>
      <c r="M1816" s="116">
        <v>-8.1918082000000003E-2</v>
      </c>
      <c r="N1816" s="116">
        <v>-2.3379199999999999E-2</v>
      </c>
      <c r="O1816" s="24">
        <v>2.9347554E-3</v>
      </c>
      <c r="P1816" s="24">
        <v>-9.5036689999999993E-3</v>
      </c>
      <c r="Q1816" s="24">
        <v>1.462449E-4</v>
      </c>
      <c r="R1816" s="24">
        <v>2.0346559999999999E-4</v>
      </c>
    </row>
    <row r="1817" spans="1:18" ht="22.5" x14ac:dyDescent="0.2">
      <c r="A1817" s="13" t="s">
        <v>1680</v>
      </c>
      <c r="B1817" s="11" t="str">
        <f>VLOOKUP(A1817,[2]Feuil1!$A$4:$B$2591,2,FALSE)</f>
        <v>Interventions sur le système utéroannexiel pour tumeurs malignes, niveau 2</v>
      </c>
      <c r="C1817" s="22">
        <v>299</v>
      </c>
      <c r="D1817" s="23">
        <v>881609.1642</v>
      </c>
      <c r="E1817" s="22">
        <v>323</v>
      </c>
      <c r="F1817" s="23">
        <v>955094.10499999998</v>
      </c>
      <c r="G1817" s="22">
        <v>275</v>
      </c>
      <c r="H1817" s="23">
        <v>812933.85</v>
      </c>
      <c r="I1817" s="116">
        <v>8.3353195300000002E-2</v>
      </c>
      <c r="J1817" s="116">
        <v>8.0267558500000002E-2</v>
      </c>
      <c r="K1817" s="116">
        <v>2.8563633999999999E-3</v>
      </c>
      <c r="L1817" s="116">
        <v>-0.14884423899999999</v>
      </c>
      <c r="M1817" s="116">
        <v>-0.14860681100000001</v>
      </c>
      <c r="N1817" s="116">
        <v>-2.7887000000000002E-4</v>
      </c>
      <c r="O1817" s="24">
        <v>1.7179056E-3</v>
      </c>
      <c r="P1817" s="24">
        <v>-8.5896189999999997E-3</v>
      </c>
      <c r="Q1817" s="24">
        <v>4.3762099999999999E-5</v>
      </c>
      <c r="R1817" s="24">
        <v>1.212519E-4</v>
      </c>
    </row>
    <row r="1818" spans="1:18" ht="22.5" x14ac:dyDescent="0.2">
      <c r="A1818" s="13" t="s">
        <v>1681</v>
      </c>
      <c r="B1818" s="11" t="str">
        <f>VLOOKUP(A1818,[2]Feuil1!$A$4:$B$2591,2,FALSE)</f>
        <v>Interventions sur le système utéroannexiel pour tumeurs malignes, niveau 3</v>
      </c>
      <c r="C1818" s="22">
        <v>73</v>
      </c>
      <c r="D1818" s="23">
        <v>294346.98129999998</v>
      </c>
      <c r="E1818" s="22">
        <v>77</v>
      </c>
      <c r="F1818" s="23">
        <v>294421.46990000003</v>
      </c>
      <c r="G1818" s="22">
        <v>64</v>
      </c>
      <c r="H1818" s="23">
        <v>249772.6299</v>
      </c>
      <c r="I1818" s="116">
        <v>2.5306390000000002E-4</v>
      </c>
      <c r="J1818" s="116">
        <v>5.4794520499999999E-2</v>
      </c>
      <c r="K1818" s="116">
        <v>-5.1708134000000003E-2</v>
      </c>
      <c r="L1818" s="116">
        <v>-0.15164940299999999</v>
      </c>
      <c r="M1818" s="116">
        <v>-0.168831169</v>
      </c>
      <c r="N1818" s="116">
        <v>2.0671812599999999E-2</v>
      </c>
      <c r="O1818" s="24">
        <v>4.6526610000000002E-4</v>
      </c>
      <c r="P1818" s="24">
        <v>-2.6977759999999998E-3</v>
      </c>
      <c r="Q1818" s="24">
        <v>1.0184600000000001E-5</v>
      </c>
      <c r="R1818" s="24">
        <v>3.72544E-5</v>
      </c>
    </row>
    <row r="1819" spans="1:18" ht="22.5" x14ac:dyDescent="0.2">
      <c r="A1819" s="13" t="s">
        <v>1682</v>
      </c>
      <c r="B1819" s="11" t="str">
        <f>VLOOKUP(A1819,[2]Feuil1!$A$4:$B$2591,2,FALSE)</f>
        <v>Interventions sur le système utéroannexiel pour tumeurs malignes, niveau 4</v>
      </c>
      <c r="C1819" s="22">
        <v>23</v>
      </c>
      <c r="D1819" s="23">
        <v>142989.84</v>
      </c>
      <c r="E1819" s="22">
        <v>17</v>
      </c>
      <c r="F1819" s="23">
        <v>103777.065</v>
      </c>
      <c r="G1819" s="22">
        <v>17</v>
      </c>
      <c r="H1819" s="23">
        <v>104202.63</v>
      </c>
      <c r="I1819" s="116">
        <v>-0.274234694</v>
      </c>
      <c r="J1819" s="116">
        <v>-0.26086956500000003</v>
      </c>
      <c r="K1819" s="116">
        <v>-1.8082233E-2</v>
      </c>
      <c r="L1819" s="116">
        <v>4.1007615999999998E-3</v>
      </c>
      <c r="M1819" s="116">
        <v>0</v>
      </c>
      <c r="N1819" s="116">
        <v>4.1007615999999998E-3</v>
      </c>
      <c r="O1819" s="24">
        <v>0</v>
      </c>
      <c r="P1819" s="24">
        <v>2.57135E-5</v>
      </c>
      <c r="Q1819" s="24">
        <v>2.7052919E-6</v>
      </c>
      <c r="R1819" s="24">
        <v>1.5542199999999998E-5</v>
      </c>
    </row>
    <row r="1820" spans="1:18" x14ac:dyDescent="0.2">
      <c r="A1820" s="13" t="s">
        <v>1683</v>
      </c>
      <c r="B1820" s="11" t="str">
        <f>VLOOKUP(A1820,[2]Feuil1!$A$4:$B$2591,2,FALSE)</f>
        <v>Interruptions tubaires, niveau 1</v>
      </c>
      <c r="C1820" s="22">
        <v>1575</v>
      </c>
      <c r="D1820" s="23">
        <v>1980423.145</v>
      </c>
      <c r="E1820" s="22">
        <v>1520</v>
      </c>
      <c r="F1820" s="23">
        <v>1897574.0992000001</v>
      </c>
      <c r="G1820" s="22">
        <v>1652</v>
      </c>
      <c r="H1820" s="23">
        <v>2028640.6436000001</v>
      </c>
      <c r="I1820" s="116">
        <v>-4.1834011999999997E-2</v>
      </c>
      <c r="J1820" s="116">
        <v>-3.4920634999999998E-2</v>
      </c>
      <c r="K1820" s="116">
        <v>-7.1635320000000002E-3</v>
      </c>
      <c r="L1820" s="116">
        <v>6.9070580399999998E-2</v>
      </c>
      <c r="M1820" s="116">
        <v>8.68421053E-2</v>
      </c>
      <c r="N1820" s="116">
        <v>-1.6351523999999999E-2</v>
      </c>
      <c r="O1820" s="24">
        <v>-4.7242400000000002E-3</v>
      </c>
      <c r="P1820" s="24">
        <v>7.9193136999999997E-3</v>
      </c>
      <c r="Q1820" s="24">
        <v>2.6289070000000002E-4</v>
      </c>
      <c r="R1820" s="24">
        <v>3.0257869999999998E-4</v>
      </c>
    </row>
    <row r="1821" spans="1:18" x14ac:dyDescent="0.2">
      <c r="A1821" s="13" t="s">
        <v>1684</v>
      </c>
      <c r="B1821" s="11" t="str">
        <f>VLOOKUP(A1821,[2]Feuil1!$A$4:$B$2591,2,FALSE)</f>
        <v>Interruptions tubaires, niveau 2</v>
      </c>
      <c r="C1821" s="22">
        <v>96</v>
      </c>
      <c r="D1821" s="23">
        <v>216192.6403</v>
      </c>
      <c r="E1821" s="22">
        <v>79</v>
      </c>
      <c r="F1821" s="23">
        <v>179996.6973</v>
      </c>
      <c r="G1821" s="22">
        <v>101</v>
      </c>
      <c r="H1821" s="23">
        <v>231091.04620000001</v>
      </c>
      <c r="I1821" s="116">
        <v>-0.16742449200000001</v>
      </c>
      <c r="J1821" s="116">
        <v>-0.17708333300000001</v>
      </c>
      <c r="K1821" s="116">
        <v>1.1737325999999999E-2</v>
      </c>
      <c r="L1821" s="116">
        <v>0.28386270229999999</v>
      </c>
      <c r="M1821" s="116">
        <v>0.27848101269999997</v>
      </c>
      <c r="N1821" s="116">
        <v>4.2094404000000002E-3</v>
      </c>
      <c r="O1821" s="24">
        <v>-7.8737299999999996E-4</v>
      </c>
      <c r="P1821" s="24">
        <v>3.0872270000000001E-3</v>
      </c>
      <c r="Q1821" s="24">
        <v>1.6072599999999999E-5</v>
      </c>
      <c r="R1821" s="24">
        <v>3.4468000000000003E-5</v>
      </c>
    </row>
    <row r="1822" spans="1:18" x14ac:dyDescent="0.2">
      <c r="A1822" s="13" t="s">
        <v>1685</v>
      </c>
      <c r="B1822" s="11" t="str">
        <f>VLOOKUP(A1822,[2]Feuil1!$A$4:$B$2591,2,FALSE)</f>
        <v>Interruptions tubaires, niveau 3</v>
      </c>
      <c r="C1822" s="22">
        <v>32</v>
      </c>
      <c r="D1822" s="23">
        <v>86125.909199999995</v>
      </c>
      <c r="E1822" s="22">
        <v>32</v>
      </c>
      <c r="F1822" s="23">
        <v>87629.822799999994</v>
      </c>
      <c r="G1822" s="22">
        <v>30</v>
      </c>
      <c r="H1822" s="23">
        <v>81533.601599999995</v>
      </c>
      <c r="I1822" s="116">
        <v>1.7461802299999999E-2</v>
      </c>
      <c r="J1822" s="116">
        <v>0</v>
      </c>
      <c r="K1822" s="116">
        <v>1.7461802299999999E-2</v>
      </c>
      <c r="L1822" s="116">
        <v>-6.9567881999999998E-2</v>
      </c>
      <c r="M1822" s="116">
        <v>-6.25E-2</v>
      </c>
      <c r="N1822" s="116">
        <v>-7.5390739999999998E-3</v>
      </c>
      <c r="O1822" s="24">
        <v>7.1579400000000001E-5</v>
      </c>
      <c r="P1822" s="24">
        <v>-3.6834599999999997E-4</v>
      </c>
      <c r="Q1822" s="24">
        <v>4.7740444999999996E-6</v>
      </c>
      <c r="R1822" s="24">
        <v>1.2160999999999999E-5</v>
      </c>
    </row>
    <row r="1823" spans="1:18" x14ac:dyDescent="0.2">
      <c r="A1823" s="13" t="s">
        <v>1686</v>
      </c>
      <c r="B1823" s="11" t="str">
        <f>VLOOKUP(A1823,[2]Feuil1!$A$4:$B$2591,2,FALSE)</f>
        <v>Interruptions tubaires, niveau 4</v>
      </c>
      <c r="C1823" s="22">
        <v>3</v>
      </c>
      <c r="D1823" s="23">
        <v>12744.45</v>
      </c>
      <c r="E1823" s="22">
        <v>1</v>
      </c>
      <c r="F1823" s="23">
        <v>4545.5204999999996</v>
      </c>
      <c r="G1823" s="22">
        <v>3</v>
      </c>
      <c r="H1823" s="23">
        <v>13041.8205</v>
      </c>
      <c r="I1823" s="116">
        <v>-0.64333333299999995</v>
      </c>
      <c r="J1823" s="116">
        <v>-0.66666666699999999</v>
      </c>
      <c r="K1823" s="116">
        <v>7.0000000000000007E-2</v>
      </c>
      <c r="L1823" s="116">
        <v>1.8691588785</v>
      </c>
      <c r="M1823" s="116">
        <v>2</v>
      </c>
      <c r="N1823" s="116">
        <v>-4.3613707000000002E-2</v>
      </c>
      <c r="O1823" s="24">
        <v>-7.1579E-5</v>
      </c>
      <c r="P1823" s="24">
        <v>5.1336410000000002E-4</v>
      </c>
      <c r="Q1823" s="24">
        <v>4.7740445000000002E-7</v>
      </c>
      <c r="R1823" s="24">
        <v>1.9452322999999999E-6</v>
      </c>
    </row>
    <row r="1824" spans="1:18" x14ac:dyDescent="0.2">
      <c r="A1824" s="13" t="s">
        <v>1687</v>
      </c>
      <c r="B1824" s="11" t="str">
        <f>VLOOKUP(A1824,[2]Feuil1!$A$4:$B$2591,2,FALSE)</f>
        <v>Interruptions tubaires, en ambulatoire</v>
      </c>
      <c r="C1824" s="22">
        <v>207</v>
      </c>
      <c r="D1824" s="23">
        <v>90087.770999999993</v>
      </c>
      <c r="E1824" s="22">
        <v>178</v>
      </c>
      <c r="F1824" s="23">
        <v>75960.820999999996</v>
      </c>
      <c r="G1824" s="22">
        <v>267</v>
      </c>
      <c r="H1824" s="23">
        <v>113593.329</v>
      </c>
      <c r="I1824" s="116">
        <v>-0.156813182</v>
      </c>
      <c r="J1824" s="116">
        <v>-0.14009661800000001</v>
      </c>
      <c r="K1824" s="116">
        <v>-1.9440048000000001E-2</v>
      </c>
      <c r="L1824" s="116">
        <v>0.49541997450000003</v>
      </c>
      <c r="M1824" s="116">
        <v>0.5</v>
      </c>
      <c r="N1824" s="116">
        <v>-3.0533499999999998E-3</v>
      </c>
      <c r="O1824" s="24">
        <v>-3.1852830000000001E-3</v>
      </c>
      <c r="P1824" s="24">
        <v>2.2738344999999999E-3</v>
      </c>
      <c r="Q1824" s="24">
        <v>4.2488999999999999E-5</v>
      </c>
      <c r="R1824" s="24">
        <v>1.69428E-5</v>
      </c>
    </row>
    <row r="1825" spans="1:18" ht="33.75" x14ac:dyDescent="0.2">
      <c r="A1825" s="13" t="s">
        <v>1688</v>
      </c>
      <c r="B1825" s="11" t="str">
        <f>VLOOKUP(A1825,[2]Feuil1!$A$4:$B$2591,2,FALSE)</f>
        <v>Interventions sur le système utéroannexiel pour des affections non malignes, autres que les interruptions tubaires, niveau 1</v>
      </c>
      <c r="C1825" s="22">
        <v>21469</v>
      </c>
      <c r="D1825" s="23">
        <v>25848907.732999999</v>
      </c>
      <c r="E1825" s="22">
        <v>20823</v>
      </c>
      <c r="F1825" s="23">
        <v>24966000.702</v>
      </c>
      <c r="G1825" s="22">
        <v>19186</v>
      </c>
      <c r="H1825" s="23">
        <v>22910619.340999998</v>
      </c>
      <c r="I1825" s="116">
        <v>-3.4156454000000003E-2</v>
      </c>
      <c r="J1825" s="116">
        <v>-3.0089897000000001E-2</v>
      </c>
      <c r="K1825" s="116">
        <v>-4.1927149999999996E-3</v>
      </c>
      <c r="L1825" s="116">
        <v>-8.2327216999999994E-2</v>
      </c>
      <c r="M1825" s="116">
        <v>-7.8614992999999994E-2</v>
      </c>
      <c r="N1825" s="116">
        <v>-4.0289610000000002E-3</v>
      </c>
      <c r="O1825" s="24">
        <v>5.8587738399999999E-2</v>
      </c>
      <c r="P1825" s="24">
        <v>-0.12419042399999999</v>
      </c>
      <c r="Q1825" s="24">
        <v>3.0531605999999998E-3</v>
      </c>
      <c r="R1825" s="24">
        <v>3.4171976000000001E-3</v>
      </c>
    </row>
    <row r="1826" spans="1:18" ht="33.75" x14ac:dyDescent="0.2">
      <c r="A1826" s="13" t="s">
        <v>1689</v>
      </c>
      <c r="B1826" s="11" t="str">
        <f>VLOOKUP(A1826,[2]Feuil1!$A$4:$B$2591,2,FALSE)</f>
        <v>Interventions sur le système utéroannexiel pour des affections non malignes, autres que les interruptions tubaires, niveau 2</v>
      </c>
      <c r="C1826" s="22">
        <v>1236</v>
      </c>
      <c r="D1826" s="23">
        <v>2629308.1970000002</v>
      </c>
      <c r="E1826" s="22">
        <v>1204</v>
      </c>
      <c r="F1826" s="23">
        <v>2564179.1549999998</v>
      </c>
      <c r="G1826" s="22">
        <v>1185</v>
      </c>
      <c r="H1826" s="23">
        <v>2518835.6090000002</v>
      </c>
      <c r="I1826" s="116">
        <v>-2.477041E-2</v>
      </c>
      <c r="J1826" s="116">
        <v>-2.5889967999999999E-2</v>
      </c>
      <c r="K1826" s="116">
        <v>1.1493133E-3</v>
      </c>
      <c r="L1826" s="116">
        <v>-1.7683455000000001E-2</v>
      </c>
      <c r="M1826" s="116">
        <v>-1.5780730999999999E-2</v>
      </c>
      <c r="N1826" s="116">
        <v>-1.933232E-3</v>
      </c>
      <c r="O1826" s="24">
        <v>6.800043E-4</v>
      </c>
      <c r="P1826" s="24">
        <v>-2.7397519999999998E-3</v>
      </c>
      <c r="Q1826" s="24">
        <v>1.885748E-4</v>
      </c>
      <c r="R1826" s="24">
        <v>3.7569300000000002E-4</v>
      </c>
    </row>
    <row r="1827" spans="1:18" ht="33.75" x14ac:dyDescent="0.2">
      <c r="A1827" s="13" t="s">
        <v>1690</v>
      </c>
      <c r="B1827" s="11" t="str">
        <f>VLOOKUP(A1827,[2]Feuil1!$A$4:$B$2591,2,FALSE)</f>
        <v>Interventions sur le système utéroannexiel pour des affections non malignes, autres que les interruptions tubaires, niveau 3</v>
      </c>
      <c r="C1827" s="22">
        <v>266</v>
      </c>
      <c r="D1827" s="23">
        <v>684653.58050000004</v>
      </c>
      <c r="E1827" s="22">
        <v>234</v>
      </c>
      <c r="F1827" s="23">
        <v>615653.59479999996</v>
      </c>
      <c r="G1827" s="22">
        <v>267</v>
      </c>
      <c r="H1827" s="23">
        <v>688847.1385</v>
      </c>
      <c r="I1827" s="116">
        <v>-0.10078087300000001</v>
      </c>
      <c r="J1827" s="116">
        <v>-0.120300752</v>
      </c>
      <c r="K1827" s="116">
        <v>2.2189263800000001E-2</v>
      </c>
      <c r="L1827" s="116">
        <v>0.1188875438</v>
      </c>
      <c r="M1827" s="116">
        <v>0.14102564100000001</v>
      </c>
      <c r="N1827" s="116">
        <v>-1.9401927999999999E-2</v>
      </c>
      <c r="O1827" s="24">
        <v>-1.1810600000000001E-3</v>
      </c>
      <c r="P1827" s="24">
        <v>4.4225063999999998E-3</v>
      </c>
      <c r="Q1827" s="24">
        <v>4.2488999999999999E-5</v>
      </c>
      <c r="R1827" s="24">
        <v>1.027439E-4</v>
      </c>
    </row>
    <row r="1828" spans="1:18" ht="33.75" x14ac:dyDescent="0.2">
      <c r="A1828" s="13" t="s">
        <v>1691</v>
      </c>
      <c r="B1828" s="11" t="str">
        <f>VLOOKUP(A1828,[2]Feuil1!$A$4:$B$2591,2,FALSE)</f>
        <v>Interventions sur le système utéroannexiel pour des affections non malignes, autres que les interruptions tubaires, niveau 4</v>
      </c>
      <c r="C1828" s="22">
        <v>39</v>
      </c>
      <c r="D1828" s="23">
        <v>160585.12160000001</v>
      </c>
      <c r="E1828" s="22">
        <v>46</v>
      </c>
      <c r="F1828" s="23">
        <v>194140.4368</v>
      </c>
      <c r="G1828" s="22">
        <v>51</v>
      </c>
      <c r="H1828" s="23">
        <v>231695.86259999999</v>
      </c>
      <c r="I1828" s="116">
        <v>0.20895656379999999</v>
      </c>
      <c r="J1828" s="116">
        <v>0.17948717950000001</v>
      </c>
      <c r="K1828" s="116">
        <v>2.4984912799999998E-2</v>
      </c>
      <c r="L1828" s="116">
        <v>0.1934446343</v>
      </c>
      <c r="M1828" s="116">
        <v>0.10869565220000001</v>
      </c>
      <c r="N1828" s="116">
        <v>7.6440258400000002E-2</v>
      </c>
      <c r="O1828" s="24">
        <v>-1.7894800000000001E-4</v>
      </c>
      <c r="P1828" s="24">
        <v>2.2691770999999999E-3</v>
      </c>
      <c r="Q1828" s="24">
        <v>8.1158755999999992E-6</v>
      </c>
      <c r="R1828" s="24">
        <v>3.4558199999999997E-5</v>
      </c>
    </row>
    <row r="1829" spans="1:18" ht="45" x14ac:dyDescent="0.2">
      <c r="A1829" s="13" t="s">
        <v>1692</v>
      </c>
      <c r="B1829" s="11" t="str">
        <f>VLOOKUP(A1829,[2]Feuil1!$A$4:$B$2591,2,FALSE)</f>
        <v>Interventions sur le système utéroannexiel pour des affections non malignes, autres que les interruptions tubaires, en ambulatoire</v>
      </c>
      <c r="C1829" s="22">
        <v>747</v>
      </c>
      <c r="D1829" s="23">
        <v>708762.88379999995</v>
      </c>
      <c r="E1829" s="22">
        <v>936</v>
      </c>
      <c r="F1829" s="23">
        <v>886870.85340000002</v>
      </c>
      <c r="G1829" s="22">
        <v>1423</v>
      </c>
      <c r="H1829" s="23">
        <v>1347759.4194</v>
      </c>
      <c r="I1829" s="116">
        <v>0.25129415449999998</v>
      </c>
      <c r="J1829" s="116">
        <v>0.25301204820000001</v>
      </c>
      <c r="K1829" s="116">
        <v>-1.3710110000000001E-3</v>
      </c>
      <c r="L1829" s="116">
        <v>0.51967945979999997</v>
      </c>
      <c r="M1829" s="116">
        <v>0.52029914529999999</v>
      </c>
      <c r="N1829" s="116">
        <v>-4.07608E-4</v>
      </c>
      <c r="O1829" s="24">
        <v>-1.7429584000000001E-2</v>
      </c>
      <c r="P1829" s="24">
        <v>2.78478474E-2</v>
      </c>
      <c r="Q1829" s="24">
        <v>2.264488E-4</v>
      </c>
      <c r="R1829" s="24">
        <v>2.0102290000000001E-4</v>
      </c>
    </row>
    <row r="1830" spans="1:18" ht="22.5" x14ac:dyDescent="0.2">
      <c r="A1830" s="13" t="s">
        <v>1693</v>
      </c>
      <c r="B1830" s="11" t="str">
        <f>VLOOKUP(A1830,[2]Feuil1!$A$4:$B$2591,2,FALSE)</f>
        <v>Interventions sur la vulve, le vagin ou le col utérin, niveau 1</v>
      </c>
      <c r="C1830" s="22">
        <v>4416</v>
      </c>
      <c r="D1830" s="23">
        <v>2416439.5521999998</v>
      </c>
      <c r="E1830" s="22">
        <v>4128</v>
      </c>
      <c r="F1830" s="23">
        <v>2264663.6472999998</v>
      </c>
      <c r="G1830" s="22">
        <v>3768</v>
      </c>
      <c r="H1830" s="23">
        <v>2065510.8958999999</v>
      </c>
      <c r="I1830" s="116">
        <v>-6.2809724999999997E-2</v>
      </c>
      <c r="J1830" s="116">
        <v>-6.5217391E-2</v>
      </c>
      <c r="K1830" s="116">
        <v>2.5756425000000001E-3</v>
      </c>
      <c r="L1830" s="116">
        <v>-8.7939218999999999E-2</v>
      </c>
      <c r="M1830" s="116">
        <v>-8.7209302000000002E-2</v>
      </c>
      <c r="N1830" s="116">
        <v>-7.99653E-4</v>
      </c>
      <c r="O1830" s="24">
        <v>1.2884291900000001E-2</v>
      </c>
      <c r="P1830" s="24">
        <v>-1.2033224E-2</v>
      </c>
      <c r="Q1830" s="24">
        <v>5.9962000000000004E-4</v>
      </c>
      <c r="R1830" s="24">
        <v>3.0807799999999999E-4</v>
      </c>
    </row>
    <row r="1831" spans="1:18" ht="22.5" x14ac:dyDescent="0.2">
      <c r="A1831" s="13" t="s">
        <v>1694</v>
      </c>
      <c r="B1831" s="11" t="str">
        <f>VLOOKUP(A1831,[2]Feuil1!$A$4:$B$2591,2,FALSE)</f>
        <v>Interventions sur la vulve, le vagin ou le col utérin, niveau 2</v>
      </c>
      <c r="C1831" s="22">
        <v>211</v>
      </c>
      <c r="D1831" s="23">
        <v>246868.99220000001</v>
      </c>
      <c r="E1831" s="22">
        <v>193</v>
      </c>
      <c r="F1831" s="23">
        <v>225050.6894</v>
      </c>
      <c r="G1831" s="22">
        <v>187</v>
      </c>
      <c r="H1831" s="23">
        <v>219109.51699999999</v>
      </c>
      <c r="I1831" s="116">
        <v>-8.8380085999999997E-2</v>
      </c>
      <c r="J1831" s="116">
        <v>-8.5308057000000007E-2</v>
      </c>
      <c r="K1831" s="116">
        <v>-3.3585400000000001E-3</v>
      </c>
      <c r="L1831" s="116">
        <v>-2.6399262999999999E-2</v>
      </c>
      <c r="M1831" s="116">
        <v>-3.1088082999999999E-2</v>
      </c>
      <c r="N1831" s="116">
        <v>4.8392629999999999E-3</v>
      </c>
      <c r="O1831" s="24">
        <v>2.147382E-4</v>
      </c>
      <c r="P1831" s="24">
        <v>-3.5897799999999998E-4</v>
      </c>
      <c r="Q1831" s="24">
        <v>2.9758199999999999E-5</v>
      </c>
      <c r="R1831" s="24">
        <v>3.2680900000000001E-5</v>
      </c>
    </row>
    <row r="1832" spans="1:18" ht="22.5" x14ac:dyDescent="0.2">
      <c r="A1832" s="13" t="s">
        <v>1695</v>
      </c>
      <c r="B1832" s="11" t="str">
        <f>VLOOKUP(A1832,[2]Feuil1!$A$4:$B$2591,2,FALSE)</f>
        <v>Interventions sur la vulve, le vagin ou le col utérin, niveau 3</v>
      </c>
      <c r="C1832" s="22">
        <v>47</v>
      </c>
      <c r="D1832" s="23">
        <v>58657.415999999997</v>
      </c>
      <c r="E1832" s="22">
        <v>46</v>
      </c>
      <c r="F1832" s="23">
        <v>55562.8488</v>
      </c>
      <c r="G1832" s="22">
        <v>55</v>
      </c>
      <c r="H1832" s="23">
        <v>70404.995999999999</v>
      </c>
      <c r="I1832" s="116">
        <v>-5.2756623000000002E-2</v>
      </c>
      <c r="J1832" s="116">
        <v>-2.1276595999999998E-2</v>
      </c>
      <c r="K1832" s="116">
        <v>-3.2164376000000001E-2</v>
      </c>
      <c r="L1832" s="116">
        <v>0.26712358200000003</v>
      </c>
      <c r="M1832" s="116">
        <v>0.1956521739</v>
      </c>
      <c r="N1832" s="116">
        <v>5.9776086800000003E-2</v>
      </c>
      <c r="O1832" s="24">
        <v>-3.2210700000000002E-4</v>
      </c>
      <c r="P1832" s="24">
        <v>8.9679349999999996E-4</v>
      </c>
      <c r="Q1832" s="24">
        <v>8.7524149000000005E-6</v>
      </c>
      <c r="R1832" s="24">
        <v>1.05011E-5</v>
      </c>
    </row>
    <row r="1833" spans="1:18" ht="22.5" x14ac:dyDescent="0.2">
      <c r="A1833" s="13" t="s">
        <v>1696</v>
      </c>
      <c r="B1833" s="11" t="str">
        <f>VLOOKUP(A1833,[2]Feuil1!$A$4:$B$2591,2,FALSE)</f>
        <v>Interventions sur la vulve, le vagin ou le col utérin, niveau 4</v>
      </c>
      <c r="C1833" s="22">
        <v>15</v>
      </c>
      <c r="D1833" s="23">
        <v>28736.861400000002</v>
      </c>
      <c r="E1833" s="22">
        <v>9</v>
      </c>
      <c r="F1833" s="23">
        <v>17136.3138</v>
      </c>
      <c r="G1833" s="22">
        <v>11</v>
      </c>
      <c r="H1833" s="23">
        <v>20782.740000000002</v>
      </c>
      <c r="I1833" s="116">
        <v>-0.40368178799999999</v>
      </c>
      <c r="J1833" s="116">
        <v>-0.4</v>
      </c>
      <c r="K1833" s="116">
        <v>-6.1363140000000004E-3</v>
      </c>
      <c r="L1833" s="116">
        <v>0.21278941570000001</v>
      </c>
      <c r="M1833" s="116">
        <v>0.22222222220000001</v>
      </c>
      <c r="N1833" s="116">
        <v>-7.7177510000000001E-3</v>
      </c>
      <c r="O1833" s="24">
        <v>-7.1579E-5</v>
      </c>
      <c r="P1833" s="24">
        <v>2.2032470000000001E-4</v>
      </c>
      <c r="Q1833" s="24">
        <v>1.750483E-6</v>
      </c>
      <c r="R1833" s="24">
        <v>3.0998171000000001E-6</v>
      </c>
    </row>
    <row r="1834" spans="1:18" ht="22.5" x14ac:dyDescent="0.2">
      <c r="A1834" s="13" t="s">
        <v>1697</v>
      </c>
      <c r="B1834" s="11" t="str">
        <f>VLOOKUP(A1834,[2]Feuil1!$A$4:$B$2591,2,FALSE)</f>
        <v>Interventions sur la vulve, le vagin ou le col utérin, en ambulatoire</v>
      </c>
      <c r="C1834" s="22">
        <v>9031</v>
      </c>
      <c r="D1834" s="23">
        <v>4160137.5559999999</v>
      </c>
      <c r="E1834" s="22">
        <v>9293</v>
      </c>
      <c r="F1834" s="23">
        <v>4280589.5259999996</v>
      </c>
      <c r="G1834" s="22">
        <v>9877</v>
      </c>
      <c r="H1834" s="23">
        <v>4548571.466</v>
      </c>
      <c r="I1834" s="116">
        <v>2.8953843100000001E-2</v>
      </c>
      <c r="J1834" s="116">
        <v>2.9011183699999998E-2</v>
      </c>
      <c r="K1834" s="116">
        <v>-5.5723999999999997E-5</v>
      </c>
      <c r="L1834" s="116">
        <v>6.2603979700000006E-2</v>
      </c>
      <c r="M1834" s="116">
        <v>6.2843000100000004E-2</v>
      </c>
      <c r="N1834" s="116">
        <v>-2.2488799999999999E-4</v>
      </c>
      <c r="O1834" s="24">
        <v>-2.0901184999999999E-2</v>
      </c>
      <c r="P1834" s="24">
        <v>1.6192027099999999E-2</v>
      </c>
      <c r="Q1834" s="24">
        <v>1.5717745999999999E-3</v>
      </c>
      <c r="R1834" s="24">
        <v>6.7843510000000005E-4</v>
      </c>
    </row>
    <row r="1835" spans="1:18" ht="22.5" x14ac:dyDescent="0.2">
      <c r="A1835" s="13" t="s">
        <v>1698</v>
      </c>
      <c r="B1835" s="11" t="str">
        <f>VLOOKUP(A1835,[2]Feuil1!$A$4:$B$2591,2,FALSE)</f>
        <v>Laparoscopies ou coelioscopies diagnostiques, niveau 1</v>
      </c>
      <c r="C1835" s="22">
        <v>1118</v>
      </c>
      <c r="D1835" s="23">
        <v>1050149.5037</v>
      </c>
      <c r="E1835" s="22">
        <v>1062</v>
      </c>
      <c r="F1835" s="23">
        <v>993110.65700000001</v>
      </c>
      <c r="G1835" s="22">
        <v>868</v>
      </c>
      <c r="H1835" s="23">
        <v>813427.69200000004</v>
      </c>
      <c r="I1835" s="116">
        <v>-5.4314978E-2</v>
      </c>
      <c r="J1835" s="116">
        <v>-5.0089445000000003E-2</v>
      </c>
      <c r="K1835" s="116">
        <v>-4.4483470000000001E-3</v>
      </c>
      <c r="L1835" s="116">
        <v>-0.18092944999999999</v>
      </c>
      <c r="M1835" s="116">
        <v>-0.18267420000000001</v>
      </c>
      <c r="N1835" s="116">
        <v>2.1347050999999998E-3</v>
      </c>
      <c r="O1835" s="24">
        <v>6.9432017000000002E-3</v>
      </c>
      <c r="P1835" s="24">
        <v>-1.0856819E-2</v>
      </c>
      <c r="Q1835" s="24">
        <v>1.3812899999999999E-4</v>
      </c>
      <c r="R1835" s="24">
        <v>1.213255E-4</v>
      </c>
    </row>
    <row r="1836" spans="1:18" ht="22.5" x14ac:dyDescent="0.2">
      <c r="A1836" s="13" t="s">
        <v>1699</v>
      </c>
      <c r="B1836" s="11" t="str">
        <f>VLOOKUP(A1836,[2]Feuil1!$A$4:$B$2591,2,FALSE)</f>
        <v>Laparoscopies ou coelioscopies diagnostiques, niveau 2</v>
      </c>
      <c r="C1836" s="22">
        <v>91</v>
      </c>
      <c r="D1836" s="23">
        <v>149454.74619999999</v>
      </c>
      <c r="E1836" s="22">
        <v>72</v>
      </c>
      <c r="F1836" s="23">
        <v>117547.90949999999</v>
      </c>
      <c r="G1836" s="22">
        <v>69</v>
      </c>
      <c r="H1836" s="23">
        <v>120570.61229999999</v>
      </c>
      <c r="I1836" s="116">
        <v>-0.21348828</v>
      </c>
      <c r="J1836" s="116">
        <v>-0.20879120900000001</v>
      </c>
      <c r="K1836" s="116">
        <v>-5.9365759999999998E-3</v>
      </c>
      <c r="L1836" s="116">
        <v>2.5714645299999998E-2</v>
      </c>
      <c r="M1836" s="116">
        <v>-4.1666666999999998E-2</v>
      </c>
      <c r="N1836" s="116">
        <v>7.0310934199999994E-2</v>
      </c>
      <c r="O1836" s="24">
        <v>1.073691E-4</v>
      </c>
      <c r="P1836" s="24">
        <v>1.82638E-4</v>
      </c>
      <c r="Q1836" s="24">
        <v>1.0980300000000001E-5</v>
      </c>
      <c r="R1836" s="24">
        <v>1.7983500000000002E-5</v>
      </c>
    </row>
    <row r="1837" spans="1:18" ht="22.5" x14ac:dyDescent="0.2">
      <c r="A1837" s="13" t="s">
        <v>1700</v>
      </c>
      <c r="B1837" s="11" t="str">
        <f>VLOOKUP(A1837,[2]Feuil1!$A$4:$B$2591,2,FALSE)</f>
        <v>Laparoscopies ou coelioscopies diagnostiques, niveau 3</v>
      </c>
      <c r="C1837" s="22">
        <v>21</v>
      </c>
      <c r="D1837" s="23">
        <v>40060.086300000003</v>
      </c>
      <c r="E1837" s="22">
        <v>25</v>
      </c>
      <c r="F1837" s="23">
        <v>47084.217700000001</v>
      </c>
      <c r="G1837" s="22">
        <v>18</v>
      </c>
      <c r="H1837" s="23">
        <v>34219.164199999999</v>
      </c>
      <c r="I1837" s="116">
        <v>0.17533989689999999</v>
      </c>
      <c r="J1837" s="116">
        <v>0.1904761905</v>
      </c>
      <c r="K1837" s="116">
        <v>-1.2714487E-2</v>
      </c>
      <c r="L1837" s="116">
        <v>-0.27323494199999998</v>
      </c>
      <c r="M1837" s="116">
        <v>-0.28000000000000003</v>
      </c>
      <c r="N1837" s="116">
        <v>9.3959136999999995E-3</v>
      </c>
      <c r="O1837" s="24">
        <v>2.5052789999999999E-4</v>
      </c>
      <c r="P1837" s="24">
        <v>-7.7733299999999995E-4</v>
      </c>
      <c r="Q1837" s="24">
        <v>2.8644266999999999E-6</v>
      </c>
      <c r="R1837" s="24">
        <v>5.1039059000000002E-6</v>
      </c>
    </row>
    <row r="1838" spans="1:18" ht="22.5" x14ac:dyDescent="0.2">
      <c r="A1838" s="13" t="s">
        <v>1701</v>
      </c>
      <c r="B1838" s="11" t="str">
        <f>VLOOKUP(A1838,[2]Feuil1!$A$4:$B$2591,2,FALSE)</f>
        <v>Laparoscopies ou coelioscopies diagnostiques, niveau 4</v>
      </c>
      <c r="C1838" s="22">
        <v>4</v>
      </c>
      <c r="D1838" s="23">
        <v>13670.681</v>
      </c>
      <c r="E1838" s="22">
        <v>6</v>
      </c>
      <c r="F1838" s="23">
        <v>19764.84</v>
      </c>
      <c r="G1838" s="22">
        <v>4</v>
      </c>
      <c r="H1838" s="23">
        <v>13176.56</v>
      </c>
      <c r="I1838" s="116">
        <v>0.44578313250000001</v>
      </c>
      <c r="J1838" s="116">
        <v>0.5</v>
      </c>
      <c r="K1838" s="116">
        <v>-3.6144577999999997E-2</v>
      </c>
      <c r="L1838" s="116">
        <v>-0.33333333300000001</v>
      </c>
      <c r="M1838" s="116">
        <v>-0.33333333300000001</v>
      </c>
      <c r="N1838" s="116">
        <v>-8.3266699999999998E-17</v>
      </c>
      <c r="O1838" s="24">
        <v>7.1579400000000001E-5</v>
      </c>
      <c r="P1838" s="24">
        <v>-3.9807800000000001E-4</v>
      </c>
      <c r="Q1838" s="24">
        <v>6.3653925999999997E-7</v>
      </c>
      <c r="R1838" s="24">
        <v>1.9653292000000001E-6</v>
      </c>
    </row>
    <row r="1839" spans="1:18" ht="22.5" x14ac:dyDescent="0.2">
      <c r="A1839" s="13" t="s">
        <v>1702</v>
      </c>
      <c r="B1839" s="11" t="str">
        <f>VLOOKUP(A1839,[2]Feuil1!$A$4:$B$2591,2,FALSE)</f>
        <v>Laparoscopies ou coelioscopies diagnostiques, très courte durée</v>
      </c>
      <c r="C1839" s="22">
        <v>820</v>
      </c>
      <c r="D1839" s="23">
        <v>549796.68480000005</v>
      </c>
      <c r="E1839" s="22">
        <v>873</v>
      </c>
      <c r="F1839" s="23">
        <v>585463.04319999996</v>
      </c>
      <c r="G1839" s="22">
        <v>919</v>
      </c>
      <c r="H1839" s="23">
        <v>615670.06400000001</v>
      </c>
      <c r="I1839" s="116">
        <v>6.4871905199999996E-2</v>
      </c>
      <c r="J1839" s="116">
        <v>6.46341463E-2</v>
      </c>
      <c r="K1839" s="116">
        <v>2.2332440000000001E-4</v>
      </c>
      <c r="L1839" s="116">
        <v>5.1595094100000002E-2</v>
      </c>
      <c r="M1839" s="116">
        <v>5.2691867099999998E-2</v>
      </c>
      <c r="N1839" s="116">
        <v>-1.041875E-3</v>
      </c>
      <c r="O1839" s="24">
        <v>-1.646326E-3</v>
      </c>
      <c r="P1839" s="24">
        <v>1.8251711E-3</v>
      </c>
      <c r="Q1839" s="24">
        <v>1.462449E-4</v>
      </c>
      <c r="R1839" s="24">
        <v>9.1829299999999998E-5</v>
      </c>
    </row>
    <row r="1840" spans="1:18" ht="22.5" x14ac:dyDescent="0.2">
      <c r="A1840" s="13" t="s">
        <v>1703</v>
      </c>
      <c r="B1840" s="11" t="str">
        <f>VLOOKUP(A1840,[2]Feuil1!$A$4:$B$2591,2,FALSE)</f>
        <v>Ligatures tubaires par laparoscopie ou coelioscopie, niveau 1</v>
      </c>
      <c r="C1840" s="22">
        <v>1464</v>
      </c>
      <c r="D1840" s="23">
        <v>1253923.344</v>
      </c>
      <c r="E1840" s="22">
        <v>1095</v>
      </c>
      <c r="F1840" s="23">
        <v>940607.64720000001</v>
      </c>
      <c r="G1840" s="22">
        <v>1064</v>
      </c>
      <c r="H1840" s="23">
        <v>910821.97530000005</v>
      </c>
      <c r="I1840" s="116">
        <v>-0.24986830199999999</v>
      </c>
      <c r="J1840" s="116">
        <v>-0.25204917999999998</v>
      </c>
      <c r="K1840" s="116">
        <v>2.9158044999999999E-3</v>
      </c>
      <c r="L1840" s="116">
        <v>-3.1666415000000003E-2</v>
      </c>
      <c r="M1840" s="116">
        <v>-2.8310502000000001E-2</v>
      </c>
      <c r="N1840" s="116">
        <v>-3.4536879999999999E-3</v>
      </c>
      <c r="O1840" s="24">
        <v>1.1094806999999999E-3</v>
      </c>
      <c r="P1840" s="24">
        <v>-1.799712E-3</v>
      </c>
      <c r="Q1840" s="24">
        <v>1.693194E-4</v>
      </c>
      <c r="R1840" s="24">
        <v>1.3585219999999999E-4</v>
      </c>
    </row>
    <row r="1841" spans="1:18" ht="22.5" x14ac:dyDescent="0.2">
      <c r="A1841" s="13" t="s">
        <v>1704</v>
      </c>
      <c r="B1841" s="11" t="str">
        <f>VLOOKUP(A1841,[2]Feuil1!$A$4:$B$2591,2,FALSE)</f>
        <v>Ligatures tubaires par laparoscopie ou coelioscopie, niveau 2</v>
      </c>
      <c r="C1841" s="22">
        <v>14</v>
      </c>
      <c r="D1841" s="23">
        <v>20215.580000000002</v>
      </c>
      <c r="E1841" s="22">
        <v>13</v>
      </c>
      <c r="F1841" s="23">
        <v>18771.61</v>
      </c>
      <c r="G1841" s="22">
        <v>17</v>
      </c>
      <c r="H1841" s="23">
        <v>25572.708699999999</v>
      </c>
      <c r="I1841" s="116">
        <v>-7.1428570999999996E-2</v>
      </c>
      <c r="J1841" s="116">
        <v>-7.1428570999999996E-2</v>
      </c>
      <c r="K1841" s="116">
        <v>-8.9663499999999997E-17</v>
      </c>
      <c r="L1841" s="116">
        <v>0.36230769229999998</v>
      </c>
      <c r="M1841" s="116">
        <v>0.3076923077</v>
      </c>
      <c r="N1841" s="116">
        <v>4.1764705899999997E-2</v>
      </c>
      <c r="O1841" s="24">
        <v>-1.4315899999999999E-4</v>
      </c>
      <c r="P1841" s="24">
        <v>4.1093660000000003E-4</v>
      </c>
      <c r="Q1841" s="24">
        <v>2.7052919E-6</v>
      </c>
      <c r="R1841" s="24">
        <v>3.8142574000000001E-6</v>
      </c>
    </row>
    <row r="1842" spans="1:18" ht="22.5" x14ac:dyDescent="0.2">
      <c r="A1842" s="13" t="s">
        <v>1705</v>
      </c>
      <c r="B1842" s="11" t="str">
        <f>VLOOKUP(A1842,[2]Feuil1!$A$4:$B$2591,2,FALSE)</f>
        <v>Ligatures tubaires par laparoscopie ou coelioscopie, niveau 3</v>
      </c>
      <c r="C1842" s="22">
        <v>3</v>
      </c>
      <c r="D1842" s="23">
        <v>5780.3191999999999</v>
      </c>
      <c r="E1842" s="22">
        <v>2</v>
      </c>
      <c r="F1842" s="23">
        <v>3492.64</v>
      </c>
      <c r="G1842" s="22">
        <v>3</v>
      </c>
      <c r="H1842" s="23">
        <v>5378.6656000000003</v>
      </c>
      <c r="I1842" s="116">
        <v>-0.395770393</v>
      </c>
      <c r="J1842" s="116">
        <v>-0.33333333300000001</v>
      </c>
      <c r="K1842" s="116">
        <v>-9.3655588999999997E-2</v>
      </c>
      <c r="L1842" s="116">
        <v>0.54</v>
      </c>
      <c r="M1842" s="116">
        <v>0.5</v>
      </c>
      <c r="N1842" s="116">
        <v>2.6666666700000001E-2</v>
      </c>
      <c r="O1842" s="24">
        <v>-3.5790000000000001E-5</v>
      </c>
      <c r="P1842" s="24">
        <v>1.1395759999999999E-4</v>
      </c>
      <c r="Q1842" s="24">
        <v>4.7740445000000002E-7</v>
      </c>
      <c r="R1842" s="24">
        <v>8.0224646E-7</v>
      </c>
    </row>
    <row r="1843" spans="1:18" ht="22.5" x14ac:dyDescent="0.2">
      <c r="A1843" s="13" t="s">
        <v>1706</v>
      </c>
      <c r="B1843" s="11" t="str">
        <f>VLOOKUP(A1843,[2]Feuil1!$A$4:$B$2591,2,FALSE)</f>
        <v>Ligatures tubaires par laparoscopie ou coelioscopie, très courte durée</v>
      </c>
      <c r="C1843" s="22">
        <v>2922</v>
      </c>
      <c r="D1843" s="23">
        <v>1940846.4095999999</v>
      </c>
      <c r="E1843" s="22">
        <v>3280</v>
      </c>
      <c r="F1843" s="23">
        <v>2170733.0463999999</v>
      </c>
      <c r="G1843" s="22">
        <v>4309</v>
      </c>
      <c r="H1843" s="23">
        <v>2845417.3503999999</v>
      </c>
      <c r="I1843" s="116">
        <v>0.1184465889</v>
      </c>
      <c r="J1843" s="116">
        <v>0.1225188227</v>
      </c>
      <c r="K1843" s="116">
        <v>-3.6277639999999999E-3</v>
      </c>
      <c r="L1843" s="116">
        <v>0.31080943150000001</v>
      </c>
      <c r="M1843" s="116">
        <v>0.31371951219999999</v>
      </c>
      <c r="N1843" s="116">
        <v>-2.2151459999999999E-3</v>
      </c>
      <c r="O1843" s="24">
        <v>-3.6827601000000001E-2</v>
      </c>
      <c r="P1843" s="24">
        <v>4.0765831299999999E-2</v>
      </c>
      <c r="Q1843" s="24">
        <v>6.8571189999999996E-4</v>
      </c>
      <c r="R1843" s="24">
        <v>4.2440380000000001E-4</v>
      </c>
    </row>
    <row r="1844" spans="1:18" ht="22.5" x14ac:dyDescent="0.2">
      <c r="A1844" s="13" t="s">
        <v>1707</v>
      </c>
      <c r="B1844" s="11" t="str">
        <f>VLOOKUP(A1844,[2]Feuil1!$A$4:$B$2591,2,FALSE)</f>
        <v>Dilatations et curetages, conisations pour tumeurs malignes, niveau 1</v>
      </c>
      <c r="C1844" s="22">
        <v>675</v>
      </c>
      <c r="D1844" s="23">
        <v>260192.33199999999</v>
      </c>
      <c r="E1844" s="22">
        <v>589</v>
      </c>
      <c r="F1844" s="23">
        <v>228329.8517</v>
      </c>
      <c r="G1844" s="22">
        <v>551</v>
      </c>
      <c r="H1844" s="23">
        <v>218182.3033</v>
      </c>
      <c r="I1844" s="116">
        <v>-0.122457415</v>
      </c>
      <c r="J1844" s="116">
        <v>-0.127407407</v>
      </c>
      <c r="K1844" s="116">
        <v>5.6727421000000002E-3</v>
      </c>
      <c r="L1844" s="116">
        <v>-4.4442494999999999E-2</v>
      </c>
      <c r="M1844" s="116">
        <v>-6.4516129000000005E-2</v>
      </c>
      <c r="N1844" s="116">
        <v>2.1458022100000002E-2</v>
      </c>
      <c r="O1844" s="24">
        <v>1.3600086E-3</v>
      </c>
      <c r="P1844" s="24">
        <v>-6.1313600000000002E-4</v>
      </c>
      <c r="Q1844" s="24">
        <v>8.7683300000000001E-5</v>
      </c>
      <c r="R1844" s="24">
        <v>3.2542600000000002E-5</v>
      </c>
    </row>
    <row r="1845" spans="1:18" ht="22.5" x14ac:dyDescent="0.2">
      <c r="A1845" s="13" t="s">
        <v>1708</v>
      </c>
      <c r="B1845" s="11" t="str">
        <f>VLOOKUP(A1845,[2]Feuil1!$A$4:$B$2591,2,FALSE)</f>
        <v>Dilatations et curetages, conisations pour tumeurs malignes, niveau 2</v>
      </c>
      <c r="C1845" s="22">
        <v>25</v>
      </c>
      <c r="D1845" s="23">
        <v>23957.602999999999</v>
      </c>
      <c r="E1845" s="22">
        <v>26</v>
      </c>
      <c r="F1845" s="23">
        <v>24871.439999999999</v>
      </c>
      <c r="G1845" s="22">
        <v>19</v>
      </c>
      <c r="H1845" s="23">
        <v>18229.634999999998</v>
      </c>
      <c r="I1845" s="116">
        <v>3.8143924500000002E-2</v>
      </c>
      <c r="J1845" s="116">
        <v>0.04</v>
      </c>
      <c r="K1845" s="116">
        <v>-1.784688E-3</v>
      </c>
      <c r="L1845" s="116">
        <v>-0.26704545499999999</v>
      </c>
      <c r="M1845" s="116">
        <v>-0.26923076899999998</v>
      </c>
      <c r="N1845" s="116">
        <v>2.9904305999999999E-3</v>
      </c>
      <c r="O1845" s="24">
        <v>2.5052789999999999E-4</v>
      </c>
      <c r="P1845" s="24">
        <v>-4.0131200000000002E-4</v>
      </c>
      <c r="Q1845" s="24">
        <v>3.0235614999999998E-6</v>
      </c>
      <c r="R1845" s="24">
        <v>2.7190127E-6</v>
      </c>
    </row>
    <row r="1846" spans="1:18" ht="22.5" x14ac:dyDescent="0.2">
      <c r="A1846" s="13" t="s">
        <v>1709</v>
      </c>
      <c r="B1846" s="11" t="str">
        <f>VLOOKUP(A1846,[2]Feuil1!$A$4:$B$2591,2,FALSE)</f>
        <v>Dilatations et curetages, conisations pour tumeurs malignes, niveau 3</v>
      </c>
      <c r="C1846" s="22">
        <v>4</v>
      </c>
      <c r="D1846" s="23">
        <v>4557.3999999999996</v>
      </c>
      <c r="E1846" s="22">
        <v>4</v>
      </c>
      <c r="F1846" s="23">
        <v>4637.1544999999996</v>
      </c>
      <c r="G1846" s="22">
        <v>1</v>
      </c>
      <c r="H1846" s="23">
        <v>1139.3499999999999</v>
      </c>
      <c r="I1846" s="116">
        <v>1.7500000000000002E-2</v>
      </c>
      <c r="J1846" s="116">
        <v>0</v>
      </c>
      <c r="K1846" s="116">
        <v>1.7500000000000002E-2</v>
      </c>
      <c r="L1846" s="116">
        <v>-0.75429975400000004</v>
      </c>
      <c r="M1846" s="116">
        <v>-0.75</v>
      </c>
      <c r="N1846" s="116">
        <v>-1.7199017E-2</v>
      </c>
      <c r="O1846" s="24">
        <v>1.073691E-4</v>
      </c>
      <c r="P1846" s="24">
        <v>-2.1134499999999999E-4</v>
      </c>
      <c r="Q1846" s="24">
        <v>1.5913482000000001E-7</v>
      </c>
      <c r="R1846" s="24">
        <v>1.6993796999999999E-7</v>
      </c>
    </row>
    <row r="1847" spans="1:18" ht="22.5" x14ac:dyDescent="0.2">
      <c r="A1847" s="13" t="s">
        <v>1710</v>
      </c>
      <c r="B1847" s="11" t="str">
        <f>VLOOKUP(A1847,[2]Feuil1!$A$4:$B$2591,2,FALSE)</f>
        <v>Dilatations et curetages, conisations pour tumeurs malignes, niveau 4</v>
      </c>
      <c r="C1847" s="22">
        <v>2</v>
      </c>
      <c r="D1847" s="23">
        <v>3856.8791999999999</v>
      </c>
      <c r="E1847" s="22">
        <v>2</v>
      </c>
      <c r="F1847" s="23">
        <v>3604.56</v>
      </c>
      <c r="G1847" s="22" t="s">
        <v>3213</v>
      </c>
      <c r="H1847" s="23" t="s">
        <v>3213</v>
      </c>
      <c r="I1847" s="116">
        <v>-6.5420561000000002E-2</v>
      </c>
      <c r="J1847" s="116">
        <v>0</v>
      </c>
      <c r="K1847" s="116">
        <v>-6.5420561000000002E-2</v>
      </c>
      <c r="L1847" s="116" t="s">
        <v>3213</v>
      </c>
      <c r="M1847" s="116" t="s">
        <v>3213</v>
      </c>
      <c r="N1847" s="116" t="s">
        <v>3213</v>
      </c>
      <c r="O1847" s="24" t="s">
        <v>3213</v>
      </c>
      <c r="P1847" s="24" t="s">
        <v>3213</v>
      </c>
      <c r="Q1847" s="24" t="s">
        <v>3213</v>
      </c>
      <c r="R1847" s="24" t="s">
        <v>3214</v>
      </c>
    </row>
    <row r="1848" spans="1:18" ht="22.5" x14ac:dyDescent="0.2">
      <c r="A1848" s="13" t="s">
        <v>1711</v>
      </c>
      <c r="B1848" s="11" t="str">
        <f>VLOOKUP(A1848,[2]Feuil1!$A$4:$B$2591,2,FALSE)</f>
        <v>Dilatations et curetages, conisations pour tumeurs malignes, en ambulatoire</v>
      </c>
      <c r="C1848" s="22">
        <v>2994</v>
      </c>
      <c r="D1848" s="23">
        <v>1126467.798</v>
      </c>
      <c r="E1848" s="22">
        <v>3198</v>
      </c>
      <c r="F1848" s="23">
        <v>1200463.0515000001</v>
      </c>
      <c r="G1848" s="22">
        <v>3537</v>
      </c>
      <c r="H1848" s="23">
        <v>1329073.2390000001</v>
      </c>
      <c r="I1848" s="116">
        <v>6.5687855099999998E-2</v>
      </c>
      <c r="J1848" s="116">
        <v>6.8136272499999997E-2</v>
      </c>
      <c r="K1848" s="116">
        <v>-2.2922329999999999E-3</v>
      </c>
      <c r="L1848" s="116">
        <v>0.1071338159</v>
      </c>
      <c r="M1848" s="116">
        <v>0.1060037523</v>
      </c>
      <c r="N1848" s="116">
        <v>1.0217538000000001E-3</v>
      </c>
      <c r="O1848" s="24">
        <v>-1.2132708000000001E-2</v>
      </c>
      <c r="P1848" s="24">
        <v>7.7708954999999996E-3</v>
      </c>
      <c r="Q1848" s="24">
        <v>5.6285980000000003E-4</v>
      </c>
      <c r="R1848" s="24">
        <v>1.982358E-4</v>
      </c>
    </row>
    <row r="1849" spans="1:18" ht="22.5" x14ac:dyDescent="0.2">
      <c r="A1849" s="13" t="s">
        <v>1712</v>
      </c>
      <c r="B1849" s="11" t="str">
        <f>VLOOKUP(A1849,[2]Feuil1!$A$4:$B$2591,2,FALSE)</f>
        <v>Dilatations et curetages, conisations pour affections non malignes, niveau 1</v>
      </c>
      <c r="C1849" s="22">
        <v>2495</v>
      </c>
      <c r="D1849" s="23">
        <v>945515.27789999999</v>
      </c>
      <c r="E1849" s="22">
        <v>2057</v>
      </c>
      <c r="F1849" s="23">
        <v>781630.85250000004</v>
      </c>
      <c r="G1849" s="22">
        <v>1755</v>
      </c>
      <c r="H1849" s="23">
        <v>671375.79630000005</v>
      </c>
      <c r="I1849" s="116">
        <v>-0.17332816200000001</v>
      </c>
      <c r="J1849" s="116">
        <v>-0.17555110199999999</v>
      </c>
      <c r="K1849" s="116">
        <v>2.6962739000000002E-3</v>
      </c>
      <c r="L1849" s="116">
        <v>-0.141057708</v>
      </c>
      <c r="M1849" s="116">
        <v>-0.14681575099999999</v>
      </c>
      <c r="N1849" s="116">
        <v>6.7488864000000001E-3</v>
      </c>
      <c r="O1849" s="24">
        <v>1.08084893E-2</v>
      </c>
      <c r="P1849" s="24">
        <v>-6.6618399999999996E-3</v>
      </c>
      <c r="Q1849" s="24">
        <v>2.7928160000000003E-4</v>
      </c>
      <c r="R1849" s="24">
        <v>1.00138E-4</v>
      </c>
    </row>
    <row r="1850" spans="1:18" ht="22.5" x14ac:dyDescent="0.2">
      <c r="A1850" s="13" t="s">
        <v>1713</v>
      </c>
      <c r="B1850" s="11" t="str">
        <f>VLOOKUP(A1850,[2]Feuil1!$A$4:$B$2591,2,FALSE)</f>
        <v>Dilatations et curetages, conisations pour affections non malignes, niveau 2</v>
      </c>
      <c r="C1850" s="22">
        <v>42</v>
      </c>
      <c r="D1850" s="23">
        <v>40349.32</v>
      </c>
      <c r="E1850" s="22">
        <v>32</v>
      </c>
      <c r="F1850" s="23">
        <v>32123.336800000001</v>
      </c>
      <c r="G1850" s="22">
        <v>26</v>
      </c>
      <c r="H1850" s="23">
        <v>25072.623599999999</v>
      </c>
      <c r="I1850" s="116">
        <v>-0.20386919000000001</v>
      </c>
      <c r="J1850" s="116">
        <v>-0.23809523799999999</v>
      </c>
      <c r="K1850" s="116">
        <v>4.4921687699999997E-2</v>
      </c>
      <c r="L1850" s="116">
        <v>-0.219488817</v>
      </c>
      <c r="M1850" s="116">
        <v>-0.1875</v>
      </c>
      <c r="N1850" s="116">
        <v>-3.9370851999999998E-2</v>
      </c>
      <c r="O1850" s="24">
        <v>2.147382E-4</v>
      </c>
      <c r="P1850" s="24">
        <v>-4.2601899999999997E-4</v>
      </c>
      <c r="Q1850" s="24">
        <v>4.1375052E-6</v>
      </c>
      <c r="R1850" s="24">
        <v>3.7396679999999999E-6</v>
      </c>
    </row>
    <row r="1851" spans="1:18" ht="22.5" x14ac:dyDescent="0.2">
      <c r="A1851" s="13" t="s">
        <v>1714</v>
      </c>
      <c r="B1851" s="11" t="str">
        <f>VLOOKUP(A1851,[2]Feuil1!$A$4:$B$2591,2,FALSE)</f>
        <v>Dilatations et curetages, conisations pour affections non malignes, niveau 3</v>
      </c>
      <c r="C1851" s="22">
        <v>8</v>
      </c>
      <c r="D1851" s="23">
        <v>8960.2016999999996</v>
      </c>
      <c r="E1851" s="22">
        <v>8</v>
      </c>
      <c r="F1851" s="23">
        <v>9037.9233999999997</v>
      </c>
      <c r="G1851" s="22">
        <v>9</v>
      </c>
      <c r="H1851" s="23">
        <v>10148.233399999999</v>
      </c>
      <c r="I1851" s="116">
        <v>8.6741015999999994E-3</v>
      </c>
      <c r="J1851" s="116">
        <v>0</v>
      </c>
      <c r="K1851" s="116">
        <v>8.6741015999999994E-3</v>
      </c>
      <c r="L1851" s="116">
        <v>0.1228501229</v>
      </c>
      <c r="M1851" s="116">
        <v>0.125</v>
      </c>
      <c r="N1851" s="116">
        <v>-1.911002E-3</v>
      </c>
      <c r="O1851" s="24">
        <v>-3.5790000000000001E-5</v>
      </c>
      <c r="P1851" s="24">
        <v>6.7087200000000004E-5</v>
      </c>
      <c r="Q1851" s="24">
        <v>1.4322133E-6</v>
      </c>
      <c r="R1851" s="24">
        <v>1.5136439E-6</v>
      </c>
    </row>
    <row r="1852" spans="1:18" ht="22.5" x14ac:dyDescent="0.2">
      <c r="A1852" s="13" t="s">
        <v>1715</v>
      </c>
      <c r="B1852" s="11" t="str">
        <f>VLOOKUP(A1852,[2]Feuil1!$A$4:$B$2591,2,FALSE)</f>
        <v>Dilatations et curetages, conisations pour affections non malignes, niveau 4</v>
      </c>
      <c r="C1852" s="22">
        <v>1</v>
      </c>
      <c r="D1852" s="23">
        <v>1756.33</v>
      </c>
      <c r="E1852" s="22" t="s">
        <v>3213</v>
      </c>
      <c r="F1852" s="23" t="s">
        <v>3213</v>
      </c>
      <c r="G1852" s="22" t="s">
        <v>3213</v>
      </c>
      <c r="H1852" s="23" t="s">
        <v>3213</v>
      </c>
      <c r="I1852" s="116" t="s">
        <v>3213</v>
      </c>
      <c r="J1852" s="116" t="s">
        <v>3213</v>
      </c>
      <c r="K1852" s="116" t="s">
        <v>3213</v>
      </c>
      <c r="L1852" s="116" t="s">
        <v>3213</v>
      </c>
      <c r="M1852" s="116" t="s">
        <v>3213</v>
      </c>
      <c r="N1852" s="116" t="s">
        <v>3213</v>
      </c>
      <c r="O1852" s="24" t="s">
        <v>3213</v>
      </c>
      <c r="P1852" s="24" t="s">
        <v>3213</v>
      </c>
      <c r="Q1852" s="24" t="s">
        <v>3213</v>
      </c>
      <c r="R1852" s="24" t="s">
        <v>3214</v>
      </c>
    </row>
    <row r="1853" spans="1:18" ht="22.5" x14ac:dyDescent="0.2">
      <c r="A1853" s="13" t="s">
        <v>1716</v>
      </c>
      <c r="B1853" s="11" t="str">
        <f>VLOOKUP(A1853,[2]Feuil1!$A$4:$B$2591,2,FALSE)</f>
        <v>Dilatations et curetages, conisations pour affections non malignes, en ambulatoire</v>
      </c>
      <c r="C1853" s="22">
        <v>14282</v>
      </c>
      <c r="D1853" s="23">
        <v>5823946.3114</v>
      </c>
      <c r="E1853" s="22">
        <v>14129</v>
      </c>
      <c r="F1853" s="23">
        <v>5793658.3344999999</v>
      </c>
      <c r="G1853" s="22">
        <v>14012</v>
      </c>
      <c r="H1853" s="23">
        <v>5766876.9675000003</v>
      </c>
      <c r="I1853" s="116">
        <v>-5.2005929999999999E-3</v>
      </c>
      <c r="J1853" s="116">
        <v>-1.0712785000000001E-2</v>
      </c>
      <c r="K1853" s="116">
        <v>5.5718822999999999E-3</v>
      </c>
      <c r="L1853" s="116">
        <v>-4.622531E-3</v>
      </c>
      <c r="M1853" s="116">
        <v>-8.2808410000000006E-3</v>
      </c>
      <c r="N1853" s="116">
        <v>3.6888564E-3</v>
      </c>
      <c r="O1853" s="24">
        <v>4.1873949000000004E-3</v>
      </c>
      <c r="P1853" s="24">
        <v>-1.618186E-3</v>
      </c>
      <c r="Q1853" s="24">
        <v>2.2297969999999999E-3</v>
      </c>
      <c r="R1853" s="24">
        <v>8.601495E-4</v>
      </c>
    </row>
    <row r="1854" spans="1:18" ht="22.5" x14ac:dyDescent="0.2">
      <c r="A1854" s="13" t="s">
        <v>1717</v>
      </c>
      <c r="B1854" s="11" t="str">
        <f>VLOOKUP(A1854,[2]Feuil1!$A$4:$B$2591,2,FALSE)</f>
        <v>Autres interventions sur l'appareil génital féminin, niveau 1</v>
      </c>
      <c r="C1854" s="22">
        <v>911</v>
      </c>
      <c r="D1854" s="23">
        <v>1214399.6618999999</v>
      </c>
      <c r="E1854" s="22">
        <v>945</v>
      </c>
      <c r="F1854" s="23">
        <v>1257178.6714999999</v>
      </c>
      <c r="G1854" s="22">
        <v>845</v>
      </c>
      <c r="H1854" s="23">
        <v>1124036.7686999999</v>
      </c>
      <c r="I1854" s="116">
        <v>3.5226466999999997E-2</v>
      </c>
      <c r="J1854" s="116">
        <v>3.7321624599999999E-2</v>
      </c>
      <c r="K1854" s="116">
        <v>-2.019776E-3</v>
      </c>
      <c r="L1854" s="116">
        <v>-0.105905315</v>
      </c>
      <c r="M1854" s="116">
        <v>-0.105820106</v>
      </c>
      <c r="N1854" s="116">
        <v>-9.5292999999999997E-5</v>
      </c>
      <c r="O1854" s="24">
        <v>3.5789699999999999E-3</v>
      </c>
      <c r="P1854" s="24">
        <v>-8.0447109999999995E-3</v>
      </c>
      <c r="Q1854" s="24">
        <v>1.3446890000000001E-4</v>
      </c>
      <c r="R1854" s="24">
        <v>1.6765390000000001E-4</v>
      </c>
    </row>
    <row r="1855" spans="1:18" ht="22.5" x14ac:dyDescent="0.2">
      <c r="A1855" s="13" t="s">
        <v>1718</v>
      </c>
      <c r="B1855" s="11" t="str">
        <f>VLOOKUP(A1855,[2]Feuil1!$A$4:$B$2591,2,FALSE)</f>
        <v>Autres interventions sur l'appareil génital féminin, niveau 2</v>
      </c>
      <c r="C1855" s="22">
        <v>223</v>
      </c>
      <c r="D1855" s="23">
        <v>510245.83850000001</v>
      </c>
      <c r="E1855" s="22">
        <v>228</v>
      </c>
      <c r="F1855" s="23">
        <v>519861.24060000002</v>
      </c>
      <c r="G1855" s="22">
        <v>229</v>
      </c>
      <c r="H1855" s="23">
        <v>521418.28080000001</v>
      </c>
      <c r="I1855" s="116">
        <v>1.88446458E-2</v>
      </c>
      <c r="J1855" s="116">
        <v>2.2421524700000001E-2</v>
      </c>
      <c r="K1855" s="116">
        <v>-3.4984389999999999E-3</v>
      </c>
      <c r="L1855" s="116">
        <v>2.9951073E-3</v>
      </c>
      <c r="M1855" s="116">
        <v>4.3859648999999999E-3</v>
      </c>
      <c r="N1855" s="116">
        <v>-1.384784E-3</v>
      </c>
      <c r="O1855" s="24">
        <v>-3.5790000000000001E-5</v>
      </c>
      <c r="P1855" s="24">
        <v>9.4079600000000006E-5</v>
      </c>
      <c r="Q1855" s="24">
        <v>3.6441900000000001E-5</v>
      </c>
      <c r="R1855" s="24">
        <v>7.7771300000000005E-5</v>
      </c>
    </row>
    <row r="1856" spans="1:18" ht="22.5" x14ac:dyDescent="0.2">
      <c r="A1856" s="13" t="s">
        <v>1719</v>
      </c>
      <c r="B1856" s="11" t="str">
        <f>VLOOKUP(A1856,[2]Feuil1!$A$4:$B$2591,2,FALSE)</f>
        <v>Autres interventions sur l'appareil génital féminin, niveau 3</v>
      </c>
      <c r="C1856" s="22">
        <v>130</v>
      </c>
      <c r="D1856" s="23">
        <v>331912.74949999998</v>
      </c>
      <c r="E1856" s="22">
        <v>135</v>
      </c>
      <c r="F1856" s="23">
        <v>351604.21090000001</v>
      </c>
      <c r="G1856" s="22">
        <v>123</v>
      </c>
      <c r="H1856" s="23">
        <v>326645.58840000001</v>
      </c>
      <c r="I1856" s="116">
        <v>5.93272221E-2</v>
      </c>
      <c r="J1856" s="116">
        <v>3.8461538500000003E-2</v>
      </c>
      <c r="K1856" s="116">
        <v>2.00928805E-2</v>
      </c>
      <c r="L1856" s="116">
        <v>-7.0984992999999996E-2</v>
      </c>
      <c r="M1856" s="116">
        <v>-8.8888888999999999E-2</v>
      </c>
      <c r="N1856" s="116">
        <v>1.9650617299999999E-2</v>
      </c>
      <c r="O1856" s="24">
        <v>4.2947640000000001E-4</v>
      </c>
      <c r="P1856" s="24">
        <v>-1.508052E-3</v>
      </c>
      <c r="Q1856" s="24">
        <v>1.9573599999999998E-5</v>
      </c>
      <c r="R1856" s="24">
        <v>4.8720300000000002E-5</v>
      </c>
    </row>
    <row r="1857" spans="1:18" ht="22.5" x14ac:dyDescent="0.2">
      <c r="A1857" s="13" t="s">
        <v>1720</v>
      </c>
      <c r="B1857" s="11" t="str">
        <f>VLOOKUP(A1857,[2]Feuil1!$A$4:$B$2591,2,FALSE)</f>
        <v>Autres interventions sur l'appareil génital féminin, niveau 4</v>
      </c>
      <c r="C1857" s="22">
        <v>54</v>
      </c>
      <c r="D1857" s="23">
        <v>233003.88500000001</v>
      </c>
      <c r="E1857" s="22">
        <v>39</v>
      </c>
      <c r="F1857" s="23">
        <v>167496.997</v>
      </c>
      <c r="G1857" s="22">
        <v>47</v>
      </c>
      <c r="H1857" s="23">
        <v>206595.34899999999</v>
      </c>
      <c r="I1857" s="116">
        <v>-0.28114075399999999</v>
      </c>
      <c r="J1857" s="116">
        <v>-0.27777777799999998</v>
      </c>
      <c r="K1857" s="116">
        <v>-4.6564290000000001E-3</v>
      </c>
      <c r="L1857" s="116">
        <v>0.23342718200000001</v>
      </c>
      <c r="M1857" s="116">
        <v>0.20512820509999999</v>
      </c>
      <c r="N1857" s="116">
        <v>2.34821297E-2</v>
      </c>
      <c r="O1857" s="24">
        <v>-2.8631799999999998E-4</v>
      </c>
      <c r="P1857" s="24">
        <v>2.3624039000000002E-3</v>
      </c>
      <c r="Q1857" s="24">
        <v>7.4793362999999997E-6</v>
      </c>
      <c r="R1857" s="24">
        <v>3.0814400000000001E-5</v>
      </c>
    </row>
    <row r="1858" spans="1:18" ht="22.5" x14ac:dyDescent="0.2">
      <c r="A1858" s="13" t="s">
        <v>1721</v>
      </c>
      <c r="B1858" s="11" t="str">
        <f>VLOOKUP(A1858,[2]Feuil1!$A$4:$B$2591,2,FALSE)</f>
        <v>Autres interventions sur l'appareil génital féminin, très courte durée</v>
      </c>
      <c r="C1858" s="22">
        <v>450</v>
      </c>
      <c r="D1858" s="23">
        <v>308141.96600000001</v>
      </c>
      <c r="E1858" s="22">
        <v>507</v>
      </c>
      <c r="F1858" s="23">
        <v>346308.30300000001</v>
      </c>
      <c r="G1858" s="22">
        <v>565</v>
      </c>
      <c r="H1858" s="23">
        <v>386315.35249999998</v>
      </c>
      <c r="I1858" s="116">
        <v>0.1238595881</v>
      </c>
      <c r="J1858" s="116">
        <v>0.12666666670000001</v>
      </c>
      <c r="K1858" s="116">
        <v>-2.4914899999999999E-3</v>
      </c>
      <c r="L1858" s="116">
        <v>0.1155243728</v>
      </c>
      <c r="M1858" s="116">
        <v>0.11439842209999999</v>
      </c>
      <c r="N1858" s="116">
        <v>1.0103664000000001E-3</v>
      </c>
      <c r="O1858" s="24">
        <v>-2.0758030000000002E-3</v>
      </c>
      <c r="P1858" s="24">
        <v>2.4173093E-3</v>
      </c>
      <c r="Q1858" s="24">
        <v>8.9911200000000001E-5</v>
      </c>
      <c r="R1858" s="24">
        <v>5.7620300000000001E-5</v>
      </c>
    </row>
    <row r="1859" spans="1:18" ht="33.75" x14ac:dyDescent="0.2">
      <c r="A1859" s="13" t="s">
        <v>1722</v>
      </c>
      <c r="B1859" s="11" t="str">
        <f>VLOOKUP(A1859,[2]Feuil1!$A$4:$B$2591,2,FALSE)</f>
        <v>Exentérations pelviennes, hystérectomies élargies ou vulvectomies pour tumeurs malignes, niveau 1</v>
      </c>
      <c r="C1859" s="22">
        <v>2411</v>
      </c>
      <c r="D1859" s="23">
        <v>7677652.9528000001</v>
      </c>
      <c r="E1859" s="22">
        <v>2340</v>
      </c>
      <c r="F1859" s="23">
        <v>7447382.6322999997</v>
      </c>
      <c r="G1859" s="22">
        <v>2270</v>
      </c>
      <c r="H1859" s="23">
        <v>7213522.7796</v>
      </c>
      <c r="I1859" s="116">
        <v>-2.999228E-2</v>
      </c>
      <c r="J1859" s="116">
        <v>-2.9448361999999999E-2</v>
      </c>
      <c r="K1859" s="116">
        <v>-5.6042199999999998E-4</v>
      </c>
      <c r="L1859" s="116">
        <v>-3.1401616E-2</v>
      </c>
      <c r="M1859" s="116">
        <v>-2.9914530000000002E-2</v>
      </c>
      <c r="N1859" s="116">
        <v>-1.5329440000000001E-3</v>
      </c>
      <c r="O1859" s="24">
        <v>2.505279E-3</v>
      </c>
      <c r="P1859" s="24">
        <v>-1.41303E-2</v>
      </c>
      <c r="Q1859" s="24">
        <v>3.6123600000000002E-4</v>
      </c>
      <c r="R1859" s="24">
        <v>1.0759217000000001E-3</v>
      </c>
    </row>
    <row r="1860" spans="1:18" ht="33.75" x14ac:dyDescent="0.2">
      <c r="A1860" s="13" t="s">
        <v>1723</v>
      </c>
      <c r="B1860" s="11" t="str">
        <f>VLOOKUP(A1860,[2]Feuil1!$A$4:$B$2591,2,FALSE)</f>
        <v>Exentérations pelviennes, hystérectomies élargies ou vulvectomies pour tumeurs malignes, niveau 2</v>
      </c>
      <c r="C1860" s="22">
        <v>1548</v>
      </c>
      <c r="D1860" s="23">
        <v>6659601.2682999996</v>
      </c>
      <c r="E1860" s="22">
        <v>1403</v>
      </c>
      <c r="F1860" s="23">
        <v>6013291.0541000003</v>
      </c>
      <c r="G1860" s="22">
        <v>1374</v>
      </c>
      <c r="H1860" s="23">
        <v>5883319.0722000003</v>
      </c>
      <c r="I1860" s="116">
        <v>-9.7049386000000001E-2</v>
      </c>
      <c r="J1860" s="116">
        <v>-9.3669250999999995E-2</v>
      </c>
      <c r="K1860" s="116">
        <v>-3.7294720000000002E-3</v>
      </c>
      <c r="L1860" s="116">
        <v>-2.1614118000000002E-2</v>
      </c>
      <c r="M1860" s="116">
        <v>-2.0669993000000001E-2</v>
      </c>
      <c r="N1860" s="116">
        <v>-9.6405199999999996E-4</v>
      </c>
      <c r="O1860" s="24">
        <v>1.0379013E-3</v>
      </c>
      <c r="P1860" s="24">
        <v>-7.8531780000000006E-3</v>
      </c>
      <c r="Q1860" s="24">
        <v>2.186512E-4</v>
      </c>
      <c r="R1860" s="24">
        <v>8.7751729999999996E-4</v>
      </c>
    </row>
    <row r="1861" spans="1:18" ht="33.75" x14ac:dyDescent="0.2">
      <c r="A1861" s="13" t="s">
        <v>1724</v>
      </c>
      <c r="B1861" s="11" t="str">
        <f>VLOOKUP(A1861,[2]Feuil1!$A$4:$B$2591,2,FALSE)</f>
        <v>Exentérations pelviennes, hystérectomies élargies ou vulvectomies pour tumeurs malignes, niveau 3</v>
      </c>
      <c r="C1861" s="22">
        <v>394</v>
      </c>
      <c r="D1861" s="23">
        <v>2266164.3769</v>
      </c>
      <c r="E1861" s="22">
        <v>390</v>
      </c>
      <c r="F1861" s="23">
        <v>2234622.0252</v>
      </c>
      <c r="G1861" s="22">
        <v>437</v>
      </c>
      <c r="H1861" s="23">
        <v>2495141.5926000001</v>
      </c>
      <c r="I1861" s="116">
        <v>-1.3918827999999999E-2</v>
      </c>
      <c r="J1861" s="116">
        <v>-1.0152283999999999E-2</v>
      </c>
      <c r="K1861" s="116">
        <v>-3.8051750000000001E-3</v>
      </c>
      <c r="L1861" s="116">
        <v>0.116583281</v>
      </c>
      <c r="M1861" s="116">
        <v>0.12051282050000001</v>
      </c>
      <c r="N1861" s="116">
        <v>-3.5069120000000001E-3</v>
      </c>
      <c r="O1861" s="24">
        <v>-1.682116E-3</v>
      </c>
      <c r="P1861" s="24">
        <v>1.5741135E-2</v>
      </c>
      <c r="Q1861" s="24">
        <v>6.9541899999999999E-5</v>
      </c>
      <c r="R1861" s="24">
        <v>3.7215890000000002E-4</v>
      </c>
    </row>
    <row r="1862" spans="1:18" ht="33.75" x14ac:dyDescent="0.2">
      <c r="A1862" s="13" t="s">
        <v>1725</v>
      </c>
      <c r="B1862" s="11" t="str">
        <f>VLOOKUP(A1862,[2]Feuil1!$A$4:$B$2591,2,FALSE)</f>
        <v>Exentérations pelviennes, hystérectomies élargies ou vulvectomies pour tumeurs malignes, niveau 4</v>
      </c>
      <c r="C1862" s="22">
        <v>142</v>
      </c>
      <c r="D1862" s="23">
        <v>1064007.7057</v>
      </c>
      <c r="E1862" s="22">
        <v>131</v>
      </c>
      <c r="F1862" s="23">
        <v>960837.50529999996</v>
      </c>
      <c r="G1862" s="22">
        <v>137</v>
      </c>
      <c r="H1862" s="23">
        <v>1010642.2393</v>
      </c>
      <c r="I1862" s="116">
        <v>-9.6963772000000004E-2</v>
      </c>
      <c r="J1862" s="116">
        <v>-7.7464789000000006E-2</v>
      </c>
      <c r="K1862" s="116">
        <v>-2.1136301999999999E-2</v>
      </c>
      <c r="L1862" s="116">
        <v>5.18347106E-2</v>
      </c>
      <c r="M1862" s="116">
        <v>4.5801526699999998E-2</v>
      </c>
      <c r="N1862" s="116">
        <v>5.7689567999999998E-3</v>
      </c>
      <c r="O1862" s="24">
        <v>-2.1473799999999999E-4</v>
      </c>
      <c r="P1862" s="24">
        <v>3.0093058000000002E-3</v>
      </c>
      <c r="Q1862" s="24">
        <v>2.1801500000000001E-5</v>
      </c>
      <c r="R1862" s="24">
        <v>1.5074080000000001E-4</v>
      </c>
    </row>
    <row r="1863" spans="1:18" ht="33.75" x14ac:dyDescent="0.2">
      <c r="A1863" s="13" t="s">
        <v>1726</v>
      </c>
      <c r="B1863" s="11" t="str">
        <f>VLOOKUP(A1863,[2]Feuil1!$A$4:$B$2591,2,FALSE)</f>
        <v>Exentérations pelviennes, hystérectomies élargies ou vulvectomies pour affections non malignes, niveau 1</v>
      </c>
      <c r="C1863" s="22">
        <v>3721</v>
      </c>
      <c r="D1863" s="23">
        <v>8277381.3723999998</v>
      </c>
      <c r="E1863" s="22">
        <v>3632</v>
      </c>
      <c r="F1863" s="23">
        <v>8094063.2757999999</v>
      </c>
      <c r="G1863" s="22">
        <v>3426</v>
      </c>
      <c r="H1863" s="23">
        <v>7626663.5007999996</v>
      </c>
      <c r="I1863" s="116">
        <v>-2.2146870999999999E-2</v>
      </c>
      <c r="J1863" s="116">
        <v>-2.3918301999999999E-2</v>
      </c>
      <c r="K1863" s="116">
        <v>1.8148385E-3</v>
      </c>
      <c r="L1863" s="116">
        <v>-5.7745999999999999E-2</v>
      </c>
      <c r="M1863" s="116">
        <v>-5.6718062E-2</v>
      </c>
      <c r="N1863" s="116">
        <v>-1.0897459999999999E-3</v>
      </c>
      <c r="O1863" s="24">
        <v>7.3726781000000002E-3</v>
      </c>
      <c r="P1863" s="24">
        <v>-2.8241268E-2</v>
      </c>
      <c r="Q1863" s="24">
        <v>5.4519590000000004E-4</v>
      </c>
      <c r="R1863" s="24">
        <v>1.1375431E-3</v>
      </c>
    </row>
    <row r="1864" spans="1:18" ht="33.75" x14ac:dyDescent="0.2">
      <c r="A1864" s="13" t="s">
        <v>1727</v>
      </c>
      <c r="B1864" s="11" t="str">
        <f>VLOOKUP(A1864,[2]Feuil1!$A$4:$B$2591,2,FALSE)</f>
        <v>Exentérations pelviennes, hystérectomies élargies ou vulvectomies pour affections non malignes, niveau 2</v>
      </c>
      <c r="C1864" s="22">
        <v>765</v>
      </c>
      <c r="D1864" s="23">
        <v>2260402.0062000002</v>
      </c>
      <c r="E1864" s="22">
        <v>741</v>
      </c>
      <c r="F1864" s="23">
        <v>2197136.8199999998</v>
      </c>
      <c r="G1864" s="22">
        <v>703</v>
      </c>
      <c r="H1864" s="23">
        <v>2079855.8988000001</v>
      </c>
      <c r="I1864" s="116">
        <v>-2.7988467E-2</v>
      </c>
      <c r="J1864" s="116">
        <v>-3.1372549E-2</v>
      </c>
      <c r="K1864" s="116">
        <v>3.4936883000000001E-3</v>
      </c>
      <c r="L1864" s="116">
        <v>-5.3378979E-2</v>
      </c>
      <c r="M1864" s="116">
        <v>-5.1282051000000002E-2</v>
      </c>
      <c r="N1864" s="116">
        <v>-2.2102760000000002E-3</v>
      </c>
      <c r="O1864" s="24">
        <v>1.3600086E-3</v>
      </c>
      <c r="P1864" s="24">
        <v>-7.0863580000000001E-3</v>
      </c>
      <c r="Q1864" s="24">
        <v>1.118718E-4</v>
      </c>
      <c r="R1864" s="24">
        <v>3.1021770000000002E-4</v>
      </c>
    </row>
    <row r="1865" spans="1:18" ht="33.75" x14ac:dyDescent="0.2">
      <c r="A1865" s="13" t="s">
        <v>1728</v>
      </c>
      <c r="B1865" s="11" t="str">
        <f>VLOOKUP(A1865,[2]Feuil1!$A$4:$B$2591,2,FALSE)</f>
        <v>Exentérations pelviennes, hystérectomies élargies ou vulvectomies pour affections non malignes, niveau 3</v>
      </c>
      <c r="C1865" s="22">
        <v>173</v>
      </c>
      <c r="D1865" s="23">
        <v>660291.77639999997</v>
      </c>
      <c r="E1865" s="22">
        <v>214</v>
      </c>
      <c r="F1865" s="23">
        <v>813687.13179999997</v>
      </c>
      <c r="G1865" s="22">
        <v>175</v>
      </c>
      <c r="H1865" s="23">
        <v>661363.16859999998</v>
      </c>
      <c r="I1865" s="116">
        <v>0.2323145023</v>
      </c>
      <c r="J1865" s="116">
        <v>0.23699421970000001</v>
      </c>
      <c r="K1865" s="116">
        <v>-3.7831359999999999E-3</v>
      </c>
      <c r="L1865" s="116">
        <v>-0.18720212899999999</v>
      </c>
      <c r="M1865" s="116">
        <v>-0.18224299099999999</v>
      </c>
      <c r="N1865" s="116">
        <v>-6.0643169999999996E-3</v>
      </c>
      <c r="O1865" s="24">
        <v>1.3957983000000001E-3</v>
      </c>
      <c r="P1865" s="24">
        <v>-9.2037309999999997E-3</v>
      </c>
      <c r="Q1865" s="24">
        <v>2.78486E-5</v>
      </c>
      <c r="R1865" s="24">
        <v>9.8644600000000001E-5</v>
      </c>
    </row>
    <row r="1866" spans="1:18" ht="33.75" x14ac:dyDescent="0.2">
      <c r="A1866" s="13" t="s">
        <v>1729</v>
      </c>
      <c r="B1866" s="11" t="str">
        <f>VLOOKUP(A1866,[2]Feuil1!$A$4:$B$2591,2,FALSE)</f>
        <v>Exentérations pelviennes, hystérectomies élargies ou vulvectomies pour affections non malignes, niveau 4</v>
      </c>
      <c r="C1866" s="22">
        <v>46</v>
      </c>
      <c r="D1866" s="23">
        <v>272740.35499999998</v>
      </c>
      <c r="E1866" s="22">
        <v>55</v>
      </c>
      <c r="F1866" s="23">
        <v>318140.99200000003</v>
      </c>
      <c r="G1866" s="22">
        <v>27</v>
      </c>
      <c r="H1866" s="23">
        <v>156778.31140000001</v>
      </c>
      <c r="I1866" s="116">
        <v>0.1664610175</v>
      </c>
      <c r="J1866" s="116">
        <v>0.1956521739</v>
      </c>
      <c r="K1866" s="116">
        <v>-2.4414422000000002E-2</v>
      </c>
      <c r="L1866" s="116">
        <v>-0.50720493300000002</v>
      </c>
      <c r="M1866" s="116">
        <v>-0.50909090899999998</v>
      </c>
      <c r="N1866" s="116">
        <v>3.8418026999999999E-3</v>
      </c>
      <c r="O1866" s="24">
        <v>1.0021116E-3</v>
      </c>
      <c r="P1866" s="24">
        <v>-9.7498689999999995E-3</v>
      </c>
      <c r="Q1866" s="24">
        <v>4.2966399999999999E-6</v>
      </c>
      <c r="R1866" s="24">
        <v>2.3383999999999998E-5</v>
      </c>
    </row>
    <row r="1867" spans="1:18" x14ac:dyDescent="0.2">
      <c r="A1867" s="13" t="s">
        <v>1730</v>
      </c>
      <c r="B1867" s="11" t="str">
        <f>VLOOKUP(A1867,[2]Feuil1!$A$4:$B$2591,2,FALSE)</f>
        <v>Prélèvements d'ovocytes, en ambulatoire</v>
      </c>
      <c r="C1867" s="22">
        <v>27496</v>
      </c>
      <c r="D1867" s="23">
        <v>9762715.5460000001</v>
      </c>
      <c r="E1867" s="22">
        <v>27816</v>
      </c>
      <c r="F1867" s="23">
        <v>9870807.2318999991</v>
      </c>
      <c r="G1867" s="22">
        <v>27432</v>
      </c>
      <c r="H1867" s="23">
        <v>9735497.7914000005</v>
      </c>
      <c r="I1867" s="116">
        <v>1.10718873E-2</v>
      </c>
      <c r="J1867" s="116">
        <v>1.1638056399999999E-2</v>
      </c>
      <c r="K1867" s="116">
        <v>-5.5965599999999996E-4</v>
      </c>
      <c r="L1867" s="116">
        <v>-1.3708042E-2</v>
      </c>
      <c r="M1867" s="116">
        <v>-1.3805003999999999E-2</v>
      </c>
      <c r="N1867" s="116">
        <v>9.8319600000000006E-5</v>
      </c>
      <c r="O1867" s="24">
        <v>1.3743244700000001E-2</v>
      </c>
      <c r="P1867" s="24">
        <v>-8.1756780000000005E-3</v>
      </c>
      <c r="Q1867" s="24">
        <v>4.3653863000000003E-3</v>
      </c>
      <c r="R1867" s="24">
        <v>1.4520830000000001E-3</v>
      </c>
    </row>
    <row r="1868" spans="1:18" x14ac:dyDescent="0.2">
      <c r="A1868" s="13" t="s">
        <v>1731</v>
      </c>
      <c r="B1868" s="11" t="str">
        <f>VLOOKUP(A1868,[2]Feuil1!$A$4:$B$2591,2,FALSE)</f>
        <v>Cervicocystopexie, niveau 1</v>
      </c>
      <c r="C1868" s="22">
        <v>14540</v>
      </c>
      <c r="D1868" s="23">
        <v>20836951.965999998</v>
      </c>
      <c r="E1868" s="22">
        <v>15081</v>
      </c>
      <c r="F1868" s="23">
        <v>21599480.620000001</v>
      </c>
      <c r="G1868" s="22">
        <v>15582</v>
      </c>
      <c r="H1868" s="23">
        <v>22326278.682</v>
      </c>
      <c r="I1868" s="116">
        <v>3.6595019100000001E-2</v>
      </c>
      <c r="J1868" s="116">
        <v>3.72077029E-2</v>
      </c>
      <c r="K1868" s="116">
        <v>-5.9070499999999996E-4</v>
      </c>
      <c r="L1868" s="116">
        <v>3.3648867499999999E-2</v>
      </c>
      <c r="M1868" s="116">
        <v>3.3220608700000001E-2</v>
      </c>
      <c r="N1868" s="116">
        <v>4.144892E-4</v>
      </c>
      <c r="O1868" s="24">
        <v>-1.7930640000000001E-2</v>
      </c>
      <c r="P1868" s="24">
        <v>4.3914653099999999E-2</v>
      </c>
      <c r="Q1868" s="24">
        <v>2.4796387E-3</v>
      </c>
      <c r="R1868" s="24">
        <v>3.3300411999999998E-3</v>
      </c>
    </row>
    <row r="1869" spans="1:18" x14ac:dyDescent="0.2">
      <c r="A1869" s="13" t="s">
        <v>1732</v>
      </c>
      <c r="B1869" s="11" t="str">
        <f>VLOOKUP(A1869,[2]Feuil1!$A$4:$B$2591,2,FALSE)</f>
        <v>Cervicocystopexie, niveau 2</v>
      </c>
      <c r="C1869" s="22">
        <v>1036</v>
      </c>
      <c r="D1869" s="23">
        <v>2040812.503</v>
      </c>
      <c r="E1869" s="22">
        <v>922</v>
      </c>
      <c r="F1869" s="23">
        <v>1811683.8447</v>
      </c>
      <c r="G1869" s="22">
        <v>837</v>
      </c>
      <c r="H1869" s="23">
        <v>1646112.5236</v>
      </c>
      <c r="I1869" s="116">
        <v>-0.112273253</v>
      </c>
      <c r="J1869" s="116">
        <v>-0.11003861</v>
      </c>
      <c r="K1869" s="116">
        <v>-2.5109440000000002E-3</v>
      </c>
      <c r="L1869" s="116">
        <v>-9.1390846999999997E-2</v>
      </c>
      <c r="M1869" s="116">
        <v>-9.2190888999999998E-2</v>
      </c>
      <c r="N1869" s="116">
        <v>8.8128920000000001E-4</v>
      </c>
      <c r="O1869" s="24">
        <v>3.0421245E-3</v>
      </c>
      <c r="P1869" s="24">
        <v>-1.0004163999999999E-2</v>
      </c>
      <c r="Q1869" s="24">
        <v>1.3319579999999999E-4</v>
      </c>
      <c r="R1869" s="24">
        <v>2.4552329999999998E-4</v>
      </c>
    </row>
    <row r="1870" spans="1:18" x14ac:dyDescent="0.2">
      <c r="A1870" s="13" t="s">
        <v>1733</v>
      </c>
      <c r="B1870" s="11" t="str">
        <f>VLOOKUP(A1870,[2]Feuil1!$A$4:$B$2591,2,FALSE)</f>
        <v>Cervicocystopexie, niveau 3</v>
      </c>
      <c r="C1870" s="22">
        <v>155</v>
      </c>
      <c r="D1870" s="23">
        <v>347047.86749999999</v>
      </c>
      <c r="E1870" s="22">
        <v>138</v>
      </c>
      <c r="F1870" s="23">
        <v>308474.67749999999</v>
      </c>
      <c r="G1870" s="22">
        <v>127</v>
      </c>
      <c r="H1870" s="23">
        <v>284288.84399999998</v>
      </c>
      <c r="I1870" s="116">
        <v>-0.111146599</v>
      </c>
      <c r="J1870" s="116">
        <v>-0.109677419</v>
      </c>
      <c r="K1870" s="116">
        <v>-1.6501650000000001E-3</v>
      </c>
      <c r="L1870" s="116">
        <v>-7.8404599000000005E-2</v>
      </c>
      <c r="M1870" s="116">
        <v>-7.9710144999999996E-2</v>
      </c>
      <c r="N1870" s="116">
        <v>1.4186242999999999E-3</v>
      </c>
      <c r="O1870" s="24">
        <v>3.9368669999999999E-4</v>
      </c>
      <c r="P1870" s="24">
        <v>-1.4613580000000001E-3</v>
      </c>
      <c r="Q1870" s="24">
        <v>2.0210100000000002E-5</v>
      </c>
      <c r="R1870" s="24">
        <v>4.24027E-5</v>
      </c>
    </row>
    <row r="1871" spans="1:18" x14ac:dyDescent="0.2">
      <c r="A1871" s="13" t="s">
        <v>1734</v>
      </c>
      <c r="B1871" s="11" t="str">
        <f>VLOOKUP(A1871,[2]Feuil1!$A$4:$B$2591,2,FALSE)</f>
        <v>Cervicocystopexie, niveau 4</v>
      </c>
      <c r="C1871" s="22">
        <v>5</v>
      </c>
      <c r="D1871" s="23">
        <v>16884.3</v>
      </c>
      <c r="E1871" s="22">
        <v>4</v>
      </c>
      <c r="F1871" s="23">
        <v>13743.8202</v>
      </c>
      <c r="G1871" s="22">
        <v>4</v>
      </c>
      <c r="H1871" s="23">
        <v>13743.8202</v>
      </c>
      <c r="I1871" s="116">
        <v>-0.186</v>
      </c>
      <c r="J1871" s="116">
        <v>-0.2</v>
      </c>
      <c r="K1871" s="116">
        <v>1.7500000000000002E-2</v>
      </c>
      <c r="L1871" s="116">
        <v>1.3238109999999999E-16</v>
      </c>
      <c r="M1871" s="116">
        <v>0</v>
      </c>
      <c r="N1871" s="116">
        <v>2.2204459999999999E-16</v>
      </c>
      <c r="O1871" s="24">
        <v>0</v>
      </c>
      <c r="P1871" s="24">
        <v>1.0990709999999999E-19</v>
      </c>
      <c r="Q1871" s="24">
        <v>6.3653925999999997E-7</v>
      </c>
      <c r="R1871" s="24">
        <v>2.0499379999999998E-6</v>
      </c>
    </row>
    <row r="1872" spans="1:18" x14ac:dyDescent="0.2">
      <c r="A1872" s="13" t="s">
        <v>2444</v>
      </c>
      <c r="B1872" s="11" t="str">
        <f>VLOOKUP(A1872,[2]Feuil1!$A$4:$B$2591,2,FALSE)</f>
        <v>Myomectomies de l'utérus, niveau 1</v>
      </c>
      <c r="C1872" s="22">
        <v>2848</v>
      </c>
      <c r="D1872" s="23">
        <v>3486333.7886000001</v>
      </c>
      <c r="E1872" s="22">
        <v>2873</v>
      </c>
      <c r="F1872" s="23">
        <v>3543705.9668999999</v>
      </c>
      <c r="G1872" s="22">
        <v>2681</v>
      </c>
      <c r="H1872" s="23">
        <v>3287305.0274</v>
      </c>
      <c r="I1872" s="116">
        <v>1.6456306800000001E-2</v>
      </c>
      <c r="J1872" s="116">
        <v>8.7780898999999992E-3</v>
      </c>
      <c r="K1872" s="116">
        <v>7.6114032999999998E-3</v>
      </c>
      <c r="L1872" s="116">
        <v>-7.2353898E-2</v>
      </c>
      <c r="M1872" s="116">
        <v>-6.6829099000000003E-2</v>
      </c>
      <c r="N1872" s="116">
        <v>-5.920458E-3</v>
      </c>
      <c r="O1872" s="24">
        <v>6.8716222999999996E-3</v>
      </c>
      <c r="P1872" s="24">
        <v>-1.5492278999999999E-2</v>
      </c>
      <c r="Q1872" s="24">
        <v>4.2664040000000002E-4</v>
      </c>
      <c r="R1872" s="24">
        <v>4.9031279999999997E-4</v>
      </c>
    </row>
    <row r="1873" spans="1:18" x14ac:dyDescent="0.2">
      <c r="A1873" s="13" t="s">
        <v>2445</v>
      </c>
      <c r="B1873" s="11" t="str">
        <f>VLOOKUP(A1873,[2]Feuil1!$A$4:$B$2591,2,FALSE)</f>
        <v>Myomectomies de l'utérus, niveau 2</v>
      </c>
      <c r="C1873" s="22">
        <v>261</v>
      </c>
      <c r="D1873" s="23">
        <v>582513.48679999996</v>
      </c>
      <c r="E1873" s="22">
        <v>274</v>
      </c>
      <c r="F1873" s="23">
        <v>608616.59</v>
      </c>
      <c r="G1873" s="22">
        <v>226</v>
      </c>
      <c r="H1873" s="23">
        <v>505893.39600000001</v>
      </c>
      <c r="I1873" s="116">
        <v>4.4811156800000002E-2</v>
      </c>
      <c r="J1873" s="116">
        <v>4.9808429100000003E-2</v>
      </c>
      <c r="K1873" s="116">
        <v>-4.7601750000000002E-3</v>
      </c>
      <c r="L1873" s="116">
        <v>-0.168781456</v>
      </c>
      <c r="M1873" s="116">
        <v>-0.175182482</v>
      </c>
      <c r="N1873" s="116">
        <v>7.7605360999999998E-3</v>
      </c>
      <c r="O1873" s="24">
        <v>1.7179056E-3</v>
      </c>
      <c r="P1873" s="24">
        <v>-6.2067490000000001E-3</v>
      </c>
      <c r="Q1873" s="24">
        <v>3.5964499999999998E-5</v>
      </c>
      <c r="R1873" s="24">
        <v>7.5455699999999997E-5</v>
      </c>
    </row>
    <row r="1874" spans="1:18" x14ac:dyDescent="0.2">
      <c r="A1874" s="13" t="s">
        <v>2446</v>
      </c>
      <c r="B1874" s="11" t="str">
        <f>VLOOKUP(A1874,[2]Feuil1!$A$4:$B$2591,2,FALSE)</f>
        <v>Myomectomies de l'utérus, niveau 3</v>
      </c>
      <c r="C1874" s="22">
        <v>40</v>
      </c>
      <c r="D1874" s="23">
        <v>106631.53509999999</v>
      </c>
      <c r="E1874" s="22">
        <v>55</v>
      </c>
      <c r="F1874" s="23">
        <v>150267.85860000001</v>
      </c>
      <c r="G1874" s="22">
        <v>37</v>
      </c>
      <c r="H1874" s="23">
        <v>102734.2527</v>
      </c>
      <c r="I1874" s="116">
        <v>0.4092253146</v>
      </c>
      <c r="J1874" s="116">
        <v>0.375</v>
      </c>
      <c r="K1874" s="116">
        <v>2.4891137899999999E-2</v>
      </c>
      <c r="L1874" s="116">
        <v>-0.316325835</v>
      </c>
      <c r="M1874" s="116">
        <v>-0.32727272699999999</v>
      </c>
      <c r="N1874" s="116">
        <v>1.6272406900000001E-2</v>
      </c>
      <c r="O1874" s="24">
        <v>6.4421460000000004E-4</v>
      </c>
      <c r="P1874" s="24">
        <v>-2.8720799999999999E-3</v>
      </c>
      <c r="Q1874" s="24">
        <v>5.8879881999999998E-6</v>
      </c>
      <c r="R1874" s="24">
        <v>1.5323199999999999E-5</v>
      </c>
    </row>
    <row r="1875" spans="1:18" x14ac:dyDescent="0.2">
      <c r="A1875" s="13" t="s">
        <v>2447</v>
      </c>
      <c r="B1875" s="11" t="str">
        <f>VLOOKUP(A1875,[2]Feuil1!$A$4:$B$2591,2,FALSE)</f>
        <v>Myomectomies de l'utérus, niveau 4</v>
      </c>
      <c r="C1875" s="22">
        <v>9</v>
      </c>
      <c r="D1875" s="23">
        <v>36805.263899999998</v>
      </c>
      <c r="E1875" s="22">
        <v>10</v>
      </c>
      <c r="F1875" s="23">
        <v>39724.438099999999</v>
      </c>
      <c r="G1875" s="22">
        <v>8</v>
      </c>
      <c r="H1875" s="23">
        <v>34438.365899999997</v>
      </c>
      <c r="I1875" s="116">
        <v>7.9314040700000005E-2</v>
      </c>
      <c r="J1875" s="116">
        <v>0.11111111110000001</v>
      </c>
      <c r="K1875" s="116">
        <v>-2.8617363E-2</v>
      </c>
      <c r="L1875" s="116">
        <v>-0.13306852</v>
      </c>
      <c r="M1875" s="116">
        <v>-0.2</v>
      </c>
      <c r="N1875" s="116">
        <v>8.3664349599999993E-2</v>
      </c>
      <c r="O1875" s="24">
        <v>7.1579400000000001E-5</v>
      </c>
      <c r="P1875" s="24">
        <v>-3.1939499999999999E-4</v>
      </c>
      <c r="Q1875" s="24">
        <v>1.2730785000000001E-6</v>
      </c>
      <c r="R1875" s="24">
        <v>5.1366005999999997E-6</v>
      </c>
    </row>
    <row r="1876" spans="1:18" ht="22.5" x14ac:dyDescent="0.2">
      <c r="A1876" s="13" t="s">
        <v>2448</v>
      </c>
      <c r="B1876" s="11" t="str">
        <f>VLOOKUP(A1876,[2]Feuil1!$A$4:$B$2591,2,FALSE)</f>
        <v>Interventions pour stérilité ou motifs de soins liés à la reproduction, niveau 1</v>
      </c>
      <c r="C1876" s="22">
        <v>2650</v>
      </c>
      <c r="D1876" s="23">
        <v>3145757.6472</v>
      </c>
      <c r="E1876" s="22">
        <v>2523</v>
      </c>
      <c r="F1876" s="23">
        <v>2994909.1823999998</v>
      </c>
      <c r="G1876" s="22">
        <v>2373</v>
      </c>
      <c r="H1876" s="23">
        <v>2853031.7349</v>
      </c>
      <c r="I1876" s="116">
        <v>-4.7952983999999997E-2</v>
      </c>
      <c r="J1876" s="116">
        <v>-4.7924528000000001E-2</v>
      </c>
      <c r="K1876" s="116">
        <v>-2.9887999999999999E-5</v>
      </c>
      <c r="L1876" s="116">
        <v>-4.7372870999999997E-2</v>
      </c>
      <c r="M1876" s="116">
        <v>-5.9453032000000003E-2</v>
      </c>
      <c r="N1876" s="116">
        <v>1.2843761299999999E-2</v>
      </c>
      <c r="O1876" s="24">
        <v>5.3684550000000003E-3</v>
      </c>
      <c r="P1876" s="24">
        <v>-8.5725309999999996E-3</v>
      </c>
      <c r="Q1876" s="24">
        <v>3.7762689999999997E-4</v>
      </c>
      <c r="R1876" s="24">
        <v>4.2553950000000001E-4</v>
      </c>
    </row>
    <row r="1877" spans="1:18" ht="22.5" x14ac:dyDescent="0.2">
      <c r="A1877" s="13" t="s">
        <v>2449</v>
      </c>
      <c r="B1877" s="11" t="str">
        <f>VLOOKUP(A1877,[2]Feuil1!$A$4:$B$2591,2,FALSE)</f>
        <v>Interventions pour stérilité ou motifs de soins liés à la reproduction, niveau 2</v>
      </c>
      <c r="C1877" s="22">
        <v>61</v>
      </c>
      <c r="D1877" s="23">
        <v>136149.33919999999</v>
      </c>
      <c r="E1877" s="22">
        <v>61</v>
      </c>
      <c r="F1877" s="23">
        <v>130271.1053</v>
      </c>
      <c r="G1877" s="22">
        <v>50</v>
      </c>
      <c r="H1877" s="23">
        <v>105977.2084</v>
      </c>
      <c r="I1877" s="116">
        <v>-4.3174898000000003E-2</v>
      </c>
      <c r="J1877" s="116">
        <v>0</v>
      </c>
      <c r="K1877" s="116">
        <v>-4.3174898000000003E-2</v>
      </c>
      <c r="L1877" s="116">
        <v>-0.18648722500000001</v>
      </c>
      <c r="M1877" s="116">
        <v>-0.180327869</v>
      </c>
      <c r="N1877" s="116">
        <v>-7.5144139999999996E-3</v>
      </c>
      <c r="O1877" s="24">
        <v>3.9368669999999999E-4</v>
      </c>
      <c r="P1877" s="24">
        <v>-1.4678880000000001E-3</v>
      </c>
      <c r="Q1877" s="24">
        <v>7.9567408000000002E-6</v>
      </c>
      <c r="R1877" s="24">
        <v>1.5806899999999999E-5</v>
      </c>
    </row>
    <row r="1878" spans="1:18" ht="22.5" x14ac:dyDescent="0.2">
      <c r="A1878" s="13" t="s">
        <v>2450</v>
      </c>
      <c r="B1878" s="11" t="str">
        <f>VLOOKUP(A1878,[2]Feuil1!$A$4:$B$2591,2,FALSE)</f>
        <v>Interventions pour stérilité ou motifs de soins liés à la reproduction, niveau 3</v>
      </c>
      <c r="C1878" s="22">
        <v>7</v>
      </c>
      <c r="D1878" s="23">
        <v>18079.147099999998</v>
      </c>
      <c r="E1878" s="22">
        <v>4</v>
      </c>
      <c r="F1878" s="23">
        <v>10681.9926</v>
      </c>
      <c r="G1878" s="22">
        <v>7</v>
      </c>
      <c r="H1878" s="23">
        <v>18204.5226</v>
      </c>
      <c r="I1878" s="116">
        <v>-0.40915395300000001</v>
      </c>
      <c r="J1878" s="116">
        <v>-0.428571429</v>
      </c>
      <c r="K1878" s="116">
        <v>3.3980582500000002E-2</v>
      </c>
      <c r="L1878" s="116">
        <v>0.70422535210000003</v>
      </c>
      <c r="M1878" s="116">
        <v>0.75</v>
      </c>
      <c r="N1878" s="116">
        <v>-2.6156941999999999E-2</v>
      </c>
      <c r="O1878" s="24">
        <v>-1.0736899999999999E-4</v>
      </c>
      <c r="P1878" s="24">
        <v>4.545269E-4</v>
      </c>
      <c r="Q1878" s="24">
        <v>1.1139437E-6</v>
      </c>
      <c r="R1878" s="24">
        <v>2.7152671000000002E-6</v>
      </c>
    </row>
    <row r="1879" spans="1:18" ht="22.5" x14ac:dyDescent="0.2">
      <c r="A1879" s="13" t="s">
        <v>2451</v>
      </c>
      <c r="B1879" s="11" t="str">
        <f>VLOOKUP(A1879,[2]Feuil1!$A$4:$B$2591,2,FALSE)</f>
        <v>Interventions pour stérilité ou motifs de soins liés à la reproduction, en ambulatoire</v>
      </c>
      <c r="C1879" s="22">
        <v>470</v>
      </c>
      <c r="D1879" s="23">
        <v>406072.85759999999</v>
      </c>
      <c r="E1879" s="22">
        <v>571</v>
      </c>
      <c r="F1879" s="23">
        <v>493847.5392</v>
      </c>
      <c r="G1879" s="22">
        <v>692</v>
      </c>
      <c r="H1879" s="23">
        <v>601930.97279999999</v>
      </c>
      <c r="I1879" s="116">
        <v>0.2161550075</v>
      </c>
      <c r="J1879" s="116">
        <v>0.21489361700000001</v>
      </c>
      <c r="K1879" s="116">
        <v>1.0382723999999999E-3</v>
      </c>
      <c r="L1879" s="116">
        <v>0.21885992139999999</v>
      </c>
      <c r="M1879" s="116">
        <v>0.2119089317</v>
      </c>
      <c r="N1879" s="116">
        <v>5.7355710000000001E-3</v>
      </c>
      <c r="O1879" s="24">
        <v>-4.3305540000000003E-3</v>
      </c>
      <c r="P1879" s="24">
        <v>6.5306262000000004E-3</v>
      </c>
      <c r="Q1879" s="24">
        <v>1.1012130000000001E-4</v>
      </c>
      <c r="R1879" s="24">
        <v>8.9780100000000005E-5</v>
      </c>
    </row>
    <row r="1880" spans="1:18" ht="22.5" x14ac:dyDescent="0.2">
      <c r="A1880" s="13" t="s">
        <v>2452</v>
      </c>
      <c r="B1880" s="11" t="str">
        <f>VLOOKUP(A1880,[2]Feuil1!$A$4:$B$2591,2,FALSE)</f>
        <v>Exérèses ou destructions de lésions du col de l'utérus sauf conisations, niveau 1</v>
      </c>
      <c r="C1880" s="22">
        <v>231</v>
      </c>
      <c r="D1880" s="23">
        <v>141241.72940000001</v>
      </c>
      <c r="E1880" s="22">
        <v>209</v>
      </c>
      <c r="F1880" s="23">
        <v>93646.786600000007</v>
      </c>
      <c r="G1880" s="22">
        <v>197</v>
      </c>
      <c r="H1880" s="23">
        <v>87690.967799999999</v>
      </c>
      <c r="I1880" s="116">
        <v>-0.33697507799999998</v>
      </c>
      <c r="J1880" s="116">
        <v>-9.5238094999999995E-2</v>
      </c>
      <c r="K1880" s="116">
        <v>-0.26718298099999999</v>
      </c>
      <c r="L1880" s="116">
        <v>-6.3598751999999995E-2</v>
      </c>
      <c r="M1880" s="116">
        <v>-5.7416267999999999E-2</v>
      </c>
      <c r="N1880" s="116">
        <v>-6.5590830000000003E-3</v>
      </c>
      <c r="O1880" s="24">
        <v>4.2947640000000001E-4</v>
      </c>
      <c r="P1880" s="24">
        <v>-3.5986299999999998E-4</v>
      </c>
      <c r="Q1880" s="24">
        <v>3.1349600000000002E-5</v>
      </c>
      <c r="R1880" s="24">
        <v>1.3079400000000001E-5</v>
      </c>
    </row>
    <row r="1881" spans="1:18" ht="22.5" x14ac:dyDescent="0.2">
      <c r="A1881" s="13" t="s">
        <v>2453</v>
      </c>
      <c r="B1881" s="11" t="str">
        <f>VLOOKUP(A1881,[2]Feuil1!$A$4:$B$2591,2,FALSE)</f>
        <v>Exérèses ou destructions de lésions du col de l'utérus sauf conisations, niveau 2</v>
      </c>
      <c r="C1881" s="22">
        <v>11</v>
      </c>
      <c r="D1881" s="23">
        <v>8798.4359999999997</v>
      </c>
      <c r="E1881" s="22">
        <v>4</v>
      </c>
      <c r="F1881" s="23">
        <v>3290.4720000000002</v>
      </c>
      <c r="G1881" s="22">
        <v>4</v>
      </c>
      <c r="H1881" s="23">
        <v>3179.2</v>
      </c>
      <c r="I1881" s="116">
        <v>-0.62601625999999999</v>
      </c>
      <c r="J1881" s="116">
        <v>-0.63636363600000001</v>
      </c>
      <c r="K1881" s="116">
        <v>2.8455284599999998E-2</v>
      </c>
      <c r="L1881" s="116">
        <v>-3.3816424999999997E-2</v>
      </c>
      <c r="M1881" s="116">
        <v>0</v>
      </c>
      <c r="N1881" s="116">
        <v>-3.3816424999999997E-2</v>
      </c>
      <c r="O1881" s="24">
        <v>0</v>
      </c>
      <c r="P1881" s="24">
        <v>-6.7232859999999997E-6</v>
      </c>
      <c r="Q1881" s="24">
        <v>6.3653925999999997E-7</v>
      </c>
      <c r="R1881" s="24">
        <v>4.7418861000000003E-7</v>
      </c>
    </row>
    <row r="1882" spans="1:18" ht="22.5" x14ac:dyDescent="0.2">
      <c r="A1882" s="13" t="s">
        <v>2454</v>
      </c>
      <c r="B1882" s="11" t="str">
        <f>VLOOKUP(A1882,[2]Feuil1!$A$4:$B$2591,2,FALSE)</f>
        <v>Exérèses ou destructions de lésions du col de l'utérus sauf conisations, niveau 3</v>
      </c>
      <c r="C1882" s="22">
        <v>2</v>
      </c>
      <c r="D1882" s="23">
        <v>2061.98</v>
      </c>
      <c r="E1882" s="22">
        <v>2</v>
      </c>
      <c r="F1882" s="23">
        <v>2061.98</v>
      </c>
      <c r="G1882" s="22" t="s">
        <v>3213</v>
      </c>
      <c r="H1882" s="23" t="s">
        <v>3213</v>
      </c>
      <c r="I1882" s="116">
        <v>0</v>
      </c>
      <c r="J1882" s="116">
        <v>0</v>
      </c>
      <c r="K1882" s="116">
        <v>0</v>
      </c>
      <c r="L1882" s="116" t="s">
        <v>3213</v>
      </c>
      <c r="M1882" s="116" t="s">
        <v>3213</v>
      </c>
      <c r="N1882" s="116" t="s">
        <v>3213</v>
      </c>
      <c r="O1882" s="24" t="s">
        <v>3213</v>
      </c>
      <c r="P1882" s="24" t="s">
        <v>3213</v>
      </c>
      <c r="Q1882" s="24" t="s">
        <v>3213</v>
      </c>
      <c r="R1882" s="24" t="s">
        <v>3214</v>
      </c>
    </row>
    <row r="1883" spans="1:18" ht="22.5" x14ac:dyDescent="0.2">
      <c r="A1883" s="13" t="s">
        <v>2455</v>
      </c>
      <c r="B1883" s="11" t="str">
        <f>VLOOKUP(A1883,[2]Feuil1!$A$4:$B$2591,2,FALSE)</f>
        <v>Exérèses ou destructions de lésions du col de l'utérus sauf conisations, niveau 4</v>
      </c>
      <c r="C1883" s="22" t="s">
        <v>3213</v>
      </c>
      <c r="D1883" s="23" t="s">
        <v>3213</v>
      </c>
      <c r="E1883" s="22">
        <v>1</v>
      </c>
      <c r="F1883" s="23">
        <v>1660.11</v>
      </c>
      <c r="G1883" s="22" t="s">
        <v>3213</v>
      </c>
      <c r="H1883" s="23" t="s">
        <v>3213</v>
      </c>
      <c r="I1883" s="116" t="s">
        <v>3213</v>
      </c>
      <c r="J1883" s="116" t="s">
        <v>3213</v>
      </c>
      <c r="K1883" s="116" t="s">
        <v>3213</v>
      </c>
      <c r="L1883" s="116" t="s">
        <v>3213</v>
      </c>
      <c r="M1883" s="116" t="s">
        <v>3213</v>
      </c>
      <c r="N1883" s="116" t="s">
        <v>3213</v>
      </c>
      <c r="O1883" s="24" t="s">
        <v>3213</v>
      </c>
      <c r="P1883" s="24" t="s">
        <v>3213</v>
      </c>
      <c r="Q1883" s="24" t="s">
        <v>3213</v>
      </c>
      <c r="R1883" s="24" t="s">
        <v>3214</v>
      </c>
    </row>
    <row r="1884" spans="1:18" ht="33.75" x14ac:dyDescent="0.2">
      <c r="A1884" s="13" t="s">
        <v>2456</v>
      </c>
      <c r="B1884" s="11" t="str">
        <f>VLOOKUP(A1884,[2]Feuil1!$A$4:$B$2591,2,FALSE)</f>
        <v>Exérèses ou destructions de lésions du col de l'utérus sauf conisations, en ambulatoire</v>
      </c>
      <c r="C1884" s="22">
        <v>4061</v>
      </c>
      <c r="D1884" s="23">
        <v>1831545.5405999999</v>
      </c>
      <c r="E1884" s="22">
        <v>3896</v>
      </c>
      <c r="F1884" s="23">
        <v>1761275.4306000001</v>
      </c>
      <c r="G1884" s="22">
        <v>3813</v>
      </c>
      <c r="H1884" s="23">
        <v>1722226.2648</v>
      </c>
      <c r="I1884" s="116">
        <v>-3.8366563999999999E-2</v>
      </c>
      <c r="J1884" s="116">
        <v>-4.0630386999999997E-2</v>
      </c>
      <c r="K1884" s="116">
        <v>2.3596976000000002E-3</v>
      </c>
      <c r="L1884" s="116">
        <v>-2.2170959E-2</v>
      </c>
      <c r="M1884" s="116">
        <v>-2.1303901E-2</v>
      </c>
      <c r="N1884" s="116">
        <v>-8.8593199999999997E-4</v>
      </c>
      <c r="O1884" s="24">
        <v>2.9705450999999998E-3</v>
      </c>
      <c r="P1884" s="24">
        <v>-2.3594319999999998E-3</v>
      </c>
      <c r="Q1884" s="24">
        <v>6.0678109999999996E-4</v>
      </c>
      <c r="R1884" s="24">
        <v>2.5687600000000001E-4</v>
      </c>
    </row>
    <row r="1885" spans="1:18" ht="33.75" x14ac:dyDescent="0.2">
      <c r="A1885" s="13" t="s">
        <v>1735</v>
      </c>
      <c r="B1885" s="11" t="str">
        <f>VLOOKUP(A1885,[2]Feuil1!$A$4:$B$2591,2,FALSE)</f>
        <v>Endoscopies génito-urinaires thérapeutiques et anesthésie : séjours de la CMD 13 et de moins de 2 jours</v>
      </c>
      <c r="C1885" s="22">
        <v>32666</v>
      </c>
      <c r="D1885" s="23">
        <v>18092031.432999998</v>
      </c>
      <c r="E1885" s="22">
        <v>34599</v>
      </c>
      <c r="F1885" s="23">
        <v>19178217.796999998</v>
      </c>
      <c r="G1885" s="22">
        <v>36950</v>
      </c>
      <c r="H1885" s="23">
        <v>20467149.730999999</v>
      </c>
      <c r="I1885" s="116">
        <v>6.0036727599999999E-2</v>
      </c>
      <c r="J1885" s="116">
        <v>5.9174677000000002E-2</v>
      </c>
      <c r="K1885" s="116">
        <v>8.1388900000000004E-4</v>
      </c>
      <c r="L1885" s="116">
        <v>6.7208118499999997E-2</v>
      </c>
      <c r="M1885" s="116">
        <v>6.7949940700000003E-2</v>
      </c>
      <c r="N1885" s="116">
        <v>-6.9462300000000001E-4</v>
      </c>
      <c r="O1885" s="24">
        <v>-8.4141584000000005E-2</v>
      </c>
      <c r="P1885" s="24">
        <v>7.7879952899999993E-2</v>
      </c>
      <c r="Q1885" s="24">
        <v>5.8800314000000001E-3</v>
      </c>
      <c r="R1885" s="24">
        <v>3.0527457000000002E-3</v>
      </c>
    </row>
    <row r="1886" spans="1:18" ht="45" x14ac:dyDescent="0.2">
      <c r="A1886" s="13" t="s">
        <v>1736</v>
      </c>
      <c r="B1886" s="11" t="str">
        <f>VLOOKUP(A1886,[2]Feuil1!$A$4:$B$2591,2,FALSE)</f>
        <v>Séjours de la CMD 13 comprenant une endoscopie génito-urinaire thérapeutique sans anesthésie : séjours de moins de 2 jours</v>
      </c>
      <c r="C1886" s="22">
        <v>1343</v>
      </c>
      <c r="D1886" s="23">
        <v>579748.22750000004</v>
      </c>
      <c r="E1886" s="22">
        <v>1449</v>
      </c>
      <c r="F1886" s="23">
        <v>625484.47</v>
      </c>
      <c r="G1886" s="22">
        <v>2147</v>
      </c>
      <c r="H1886" s="23">
        <v>926918.31700000004</v>
      </c>
      <c r="I1886" s="116">
        <v>7.8889835800000002E-2</v>
      </c>
      <c r="J1886" s="116">
        <v>7.8927773600000001E-2</v>
      </c>
      <c r="K1886" s="116">
        <v>-3.5162E-5</v>
      </c>
      <c r="L1886" s="116">
        <v>0.48192059349999999</v>
      </c>
      <c r="M1886" s="116">
        <v>0.48171152519999999</v>
      </c>
      <c r="N1886" s="116">
        <v>1.4109920000000001E-4</v>
      </c>
      <c r="O1886" s="24">
        <v>-2.498121E-2</v>
      </c>
      <c r="P1886" s="24">
        <v>1.8213261000000001E-2</v>
      </c>
      <c r="Q1886" s="24">
        <v>3.4166239999999998E-4</v>
      </c>
      <c r="R1886" s="24">
        <v>1.382531E-4</v>
      </c>
    </row>
    <row r="1887" spans="1:18" ht="33.75" x14ac:dyDescent="0.2">
      <c r="A1887" s="13" t="s">
        <v>1737</v>
      </c>
      <c r="B1887" s="11" t="str">
        <f>VLOOKUP(A1887,[2]Feuil1!$A$4:$B$2591,2,FALSE)</f>
        <v>Endoscopies génito-urinaires diagnostiques et anesthésie : séjours de la CMD 13 et de moins de 2 jours</v>
      </c>
      <c r="C1887" s="22">
        <v>8357</v>
      </c>
      <c r="D1887" s="23">
        <v>3496989.0959999999</v>
      </c>
      <c r="E1887" s="22">
        <v>7930</v>
      </c>
      <c r="F1887" s="23">
        <v>3320642.1756000002</v>
      </c>
      <c r="G1887" s="22">
        <v>7599</v>
      </c>
      <c r="H1887" s="23">
        <v>3178769.5175999999</v>
      </c>
      <c r="I1887" s="116">
        <v>-5.0428215999999998E-2</v>
      </c>
      <c r="J1887" s="116">
        <v>-5.1094891000000003E-2</v>
      </c>
      <c r="K1887" s="116">
        <v>7.0257269999999996E-4</v>
      </c>
      <c r="L1887" s="116">
        <v>-4.2724463999999997E-2</v>
      </c>
      <c r="M1887" s="116">
        <v>-4.1740226999999998E-2</v>
      </c>
      <c r="N1887" s="116">
        <v>-1.027109E-3</v>
      </c>
      <c r="O1887" s="24">
        <v>1.1846390599999999E-2</v>
      </c>
      <c r="P1887" s="24">
        <v>-8.5722420000000008E-3</v>
      </c>
      <c r="Q1887" s="24">
        <v>1.2092654999999999E-3</v>
      </c>
      <c r="R1887" s="24">
        <v>4.741244E-4</v>
      </c>
    </row>
    <row r="1888" spans="1:18" ht="33.75" x14ac:dyDescent="0.2">
      <c r="A1888" s="13" t="s">
        <v>1738</v>
      </c>
      <c r="B1888" s="11" t="str">
        <f>VLOOKUP(A1888,[2]Feuil1!$A$4:$B$2591,2,FALSE)</f>
        <v>Endoscopies génito-urinaires diagnostiques sans anesthésie : séjours de la CMD 13 et de moins de 2 jours</v>
      </c>
      <c r="C1888" s="22">
        <v>958</v>
      </c>
      <c r="D1888" s="23">
        <v>339516.5871</v>
      </c>
      <c r="E1888" s="22">
        <v>998</v>
      </c>
      <c r="F1888" s="23">
        <v>351480.39549999998</v>
      </c>
      <c r="G1888" s="22">
        <v>779</v>
      </c>
      <c r="H1888" s="23">
        <v>275195.44839999999</v>
      </c>
      <c r="I1888" s="116">
        <v>3.5237772899999999E-2</v>
      </c>
      <c r="J1888" s="116">
        <v>4.17536534E-2</v>
      </c>
      <c r="K1888" s="116">
        <v>-6.2547230000000002E-3</v>
      </c>
      <c r="L1888" s="116">
        <v>-0.21703898199999999</v>
      </c>
      <c r="M1888" s="116">
        <v>-0.219438878</v>
      </c>
      <c r="N1888" s="116">
        <v>3.0745781000000002E-3</v>
      </c>
      <c r="O1888" s="24">
        <v>7.8379442000000004E-3</v>
      </c>
      <c r="P1888" s="24">
        <v>-4.6092950000000002E-3</v>
      </c>
      <c r="Q1888" s="24">
        <v>1.2396600000000001E-4</v>
      </c>
      <c r="R1888" s="24">
        <v>4.10463E-5</v>
      </c>
    </row>
    <row r="1889" spans="1:18" ht="33.75" x14ac:dyDescent="0.2">
      <c r="A1889" s="13" t="s">
        <v>1739</v>
      </c>
      <c r="B1889" s="11" t="str">
        <f>VLOOKUP(A1889,[2]Feuil1!$A$4:$B$2591,2,FALSE)</f>
        <v>Affections de l'appareil génital féminin sans acte opératoire de la CMD 13, avec anesthésie, en ambulatoire</v>
      </c>
      <c r="C1889" s="22">
        <v>3512</v>
      </c>
      <c r="D1889" s="23">
        <v>1030384.6756</v>
      </c>
      <c r="E1889" s="22">
        <v>3405</v>
      </c>
      <c r="F1889" s="23">
        <v>998077.89199999999</v>
      </c>
      <c r="G1889" s="22">
        <v>3560</v>
      </c>
      <c r="H1889" s="23">
        <v>1043549.3404</v>
      </c>
      <c r="I1889" s="116">
        <v>-3.1354099000000003E-2</v>
      </c>
      <c r="J1889" s="116">
        <v>-3.0466969999999999E-2</v>
      </c>
      <c r="K1889" s="116">
        <v>-9.1500700000000002E-4</v>
      </c>
      <c r="L1889" s="116">
        <v>4.5559017799999997E-2</v>
      </c>
      <c r="M1889" s="116">
        <v>4.5521292200000001E-2</v>
      </c>
      <c r="N1889" s="116">
        <v>3.6083E-5</v>
      </c>
      <c r="O1889" s="24">
        <v>-5.5474030000000002E-3</v>
      </c>
      <c r="P1889" s="24">
        <v>2.7474795999999999E-3</v>
      </c>
      <c r="Q1889" s="24">
        <v>5.6651990000000001E-4</v>
      </c>
      <c r="R1889" s="24">
        <v>1.55649E-4</v>
      </c>
    </row>
    <row r="1890" spans="1:18" ht="22.5" x14ac:dyDescent="0.2">
      <c r="A1890" s="13" t="s">
        <v>1740</v>
      </c>
      <c r="B1890" s="11" t="str">
        <f>VLOOKUP(A1890,[2]Feuil1!$A$4:$B$2591,2,FALSE)</f>
        <v>Tumeurs malignes de l'appareil génital féminin, niveau 1</v>
      </c>
      <c r="C1890" s="22">
        <v>323</v>
      </c>
      <c r="D1890" s="23">
        <v>278069.78869999998</v>
      </c>
      <c r="E1890" s="22">
        <v>318</v>
      </c>
      <c r="F1890" s="23">
        <v>276607.9351</v>
      </c>
      <c r="G1890" s="22">
        <v>275</v>
      </c>
      <c r="H1890" s="23">
        <v>230900.6317</v>
      </c>
      <c r="I1890" s="116">
        <v>-5.2571459999999999E-3</v>
      </c>
      <c r="J1890" s="116">
        <v>-1.5479876E-2</v>
      </c>
      <c r="K1890" s="116">
        <v>1.03834645E-2</v>
      </c>
      <c r="L1890" s="116">
        <v>-0.16524219900000001</v>
      </c>
      <c r="M1890" s="116">
        <v>-0.135220126</v>
      </c>
      <c r="N1890" s="116">
        <v>-3.4716433999999997E-2</v>
      </c>
      <c r="O1890" s="24">
        <v>1.5389570999999999E-3</v>
      </c>
      <c r="P1890" s="24">
        <v>-2.76173E-3</v>
      </c>
      <c r="Q1890" s="24">
        <v>4.3762099999999999E-5</v>
      </c>
      <c r="R1890" s="24">
        <v>3.4439600000000001E-5</v>
      </c>
    </row>
    <row r="1891" spans="1:18" ht="22.5" x14ac:dyDescent="0.2">
      <c r="A1891" s="13" t="s">
        <v>1741</v>
      </c>
      <c r="B1891" s="11" t="str">
        <f>VLOOKUP(A1891,[2]Feuil1!$A$4:$B$2591,2,FALSE)</f>
        <v>Tumeurs malignes de l'appareil génital féminin, niveau 2</v>
      </c>
      <c r="C1891" s="22">
        <v>210</v>
      </c>
      <c r="D1891" s="23">
        <v>444287.10830000002</v>
      </c>
      <c r="E1891" s="22">
        <v>194</v>
      </c>
      <c r="F1891" s="23">
        <v>398627.00530000002</v>
      </c>
      <c r="G1891" s="22">
        <v>169</v>
      </c>
      <c r="H1891" s="23">
        <v>351052.01919999998</v>
      </c>
      <c r="I1891" s="116">
        <v>-0.102771614</v>
      </c>
      <c r="J1891" s="116">
        <v>-7.6190475999999993E-2</v>
      </c>
      <c r="K1891" s="116">
        <v>-2.8773396E-2</v>
      </c>
      <c r="L1891" s="116">
        <v>-0.119347123</v>
      </c>
      <c r="M1891" s="116">
        <v>-0.12886597899999999</v>
      </c>
      <c r="N1891" s="116">
        <v>1.09269716E-2</v>
      </c>
      <c r="O1891" s="24">
        <v>8.9474249999999997E-4</v>
      </c>
      <c r="P1891" s="24">
        <v>-2.8745799999999998E-3</v>
      </c>
      <c r="Q1891" s="24">
        <v>2.68938E-5</v>
      </c>
      <c r="R1891" s="24">
        <v>5.2360600000000001E-5</v>
      </c>
    </row>
    <row r="1892" spans="1:18" ht="22.5" x14ac:dyDescent="0.2">
      <c r="A1892" s="13" t="s">
        <v>1742</v>
      </c>
      <c r="B1892" s="11" t="str">
        <f>VLOOKUP(A1892,[2]Feuil1!$A$4:$B$2591,2,FALSE)</f>
        <v>Tumeurs malignes de l'appareil génital féminin, niveau 3</v>
      </c>
      <c r="C1892" s="22">
        <v>184</v>
      </c>
      <c r="D1892" s="23">
        <v>666779.02610000002</v>
      </c>
      <c r="E1892" s="22">
        <v>198</v>
      </c>
      <c r="F1892" s="23">
        <v>710314.38359999994</v>
      </c>
      <c r="G1892" s="22">
        <v>192</v>
      </c>
      <c r="H1892" s="23">
        <v>685276.03189999994</v>
      </c>
      <c r="I1892" s="116">
        <v>6.5292032E-2</v>
      </c>
      <c r="J1892" s="116">
        <v>7.6086956499999997E-2</v>
      </c>
      <c r="K1892" s="116">
        <v>-1.0031646999999999E-2</v>
      </c>
      <c r="L1892" s="116">
        <v>-3.5249676000000001E-2</v>
      </c>
      <c r="M1892" s="116">
        <v>-3.0303030000000002E-2</v>
      </c>
      <c r="N1892" s="116">
        <v>-5.1012280000000002E-3</v>
      </c>
      <c r="O1892" s="24">
        <v>2.147382E-4</v>
      </c>
      <c r="P1892" s="24">
        <v>-1.512869E-3</v>
      </c>
      <c r="Q1892" s="24">
        <v>3.0553899999999999E-5</v>
      </c>
      <c r="R1892" s="24">
        <v>1.0221129999999999E-4</v>
      </c>
    </row>
    <row r="1893" spans="1:18" ht="22.5" x14ac:dyDescent="0.2">
      <c r="A1893" s="13" t="s">
        <v>1743</v>
      </c>
      <c r="B1893" s="11" t="str">
        <f>VLOOKUP(A1893,[2]Feuil1!$A$4:$B$2591,2,FALSE)</f>
        <v>Tumeurs malignes de l'appareil génital féminin, niveau 4</v>
      </c>
      <c r="C1893" s="22">
        <v>75</v>
      </c>
      <c r="D1893" s="23">
        <v>354092.95679999999</v>
      </c>
      <c r="E1893" s="22">
        <v>61</v>
      </c>
      <c r="F1893" s="23">
        <v>308684.63040000002</v>
      </c>
      <c r="G1893" s="22">
        <v>66</v>
      </c>
      <c r="H1893" s="23">
        <v>309585.48119999998</v>
      </c>
      <c r="I1893" s="116">
        <v>-0.12823843400000001</v>
      </c>
      <c r="J1893" s="116">
        <v>-0.18666666700000001</v>
      </c>
      <c r="K1893" s="116">
        <v>7.1837990500000004E-2</v>
      </c>
      <c r="L1893" s="116">
        <v>2.9183532999999999E-3</v>
      </c>
      <c r="M1893" s="116">
        <v>8.1967213100000005E-2</v>
      </c>
      <c r="N1893" s="116">
        <v>-7.3060310000000003E-2</v>
      </c>
      <c r="O1893" s="24">
        <v>-1.7894800000000001E-4</v>
      </c>
      <c r="P1893" s="24">
        <v>5.4431300000000002E-5</v>
      </c>
      <c r="Q1893" s="24">
        <v>1.0502900000000001E-5</v>
      </c>
      <c r="R1893" s="24">
        <v>4.6175699999999999E-5</v>
      </c>
    </row>
    <row r="1894" spans="1:18" ht="22.5" x14ac:dyDescent="0.2">
      <c r="A1894" s="13" t="s">
        <v>1744</v>
      </c>
      <c r="B1894" s="11" t="str">
        <f>VLOOKUP(A1894,[2]Feuil1!$A$4:$B$2591,2,FALSE)</f>
        <v>Tumeurs malignes de l'appareil génital féminin, très courte durée</v>
      </c>
      <c r="C1894" s="22">
        <v>163</v>
      </c>
      <c r="D1894" s="23">
        <v>42971.572</v>
      </c>
      <c r="E1894" s="22">
        <v>136</v>
      </c>
      <c r="F1894" s="23">
        <v>35349.300000000003</v>
      </c>
      <c r="G1894" s="22">
        <v>114</v>
      </c>
      <c r="H1894" s="23">
        <v>29287.972000000002</v>
      </c>
      <c r="I1894" s="116">
        <v>-0.17737940799999999</v>
      </c>
      <c r="J1894" s="116">
        <v>-0.16564417200000001</v>
      </c>
      <c r="K1894" s="116">
        <v>-1.4065026E-2</v>
      </c>
      <c r="L1894" s="116">
        <v>-0.17146953400000001</v>
      </c>
      <c r="M1894" s="116">
        <v>-0.16176470600000001</v>
      </c>
      <c r="N1894" s="116">
        <v>-1.157769E-2</v>
      </c>
      <c r="O1894" s="24">
        <v>7.8737339999999999E-4</v>
      </c>
      <c r="P1894" s="24">
        <v>-3.6623800000000001E-4</v>
      </c>
      <c r="Q1894" s="24">
        <v>1.8141399999999999E-5</v>
      </c>
      <c r="R1894" s="24">
        <v>4.3684017000000002E-6</v>
      </c>
    </row>
    <row r="1895" spans="1:18" ht="22.5" x14ac:dyDescent="0.2">
      <c r="A1895" s="13" t="s">
        <v>1745</v>
      </c>
      <c r="B1895" s="11" t="str">
        <f>VLOOKUP(A1895,[2]Feuil1!$A$4:$B$2591,2,FALSE)</f>
        <v>Autres affections de l'appareil génital féminin, niveau 1</v>
      </c>
      <c r="C1895" s="22">
        <v>2562</v>
      </c>
      <c r="D1895" s="23">
        <v>1958263.1569000001</v>
      </c>
      <c r="E1895" s="22">
        <v>2242</v>
      </c>
      <c r="F1895" s="23">
        <v>1711371.8433000001</v>
      </c>
      <c r="G1895" s="22">
        <v>1888</v>
      </c>
      <c r="H1895" s="23">
        <v>1439740.9786</v>
      </c>
      <c r="I1895" s="116">
        <v>-0.126076678</v>
      </c>
      <c r="J1895" s="116">
        <v>-0.12490242</v>
      </c>
      <c r="K1895" s="116">
        <v>-1.3418600000000001E-3</v>
      </c>
      <c r="L1895" s="116">
        <v>-0.15872112499999999</v>
      </c>
      <c r="M1895" s="116">
        <v>-0.15789473700000001</v>
      </c>
      <c r="N1895" s="116">
        <v>-9.8133599999999997E-4</v>
      </c>
      <c r="O1895" s="24">
        <v>1.2669553700000001E-2</v>
      </c>
      <c r="P1895" s="24">
        <v>-1.6412502999999998E-2</v>
      </c>
      <c r="Q1895" s="24">
        <v>3.0044650000000001E-4</v>
      </c>
      <c r="R1895" s="24">
        <v>2.1474229999999999E-4</v>
      </c>
    </row>
    <row r="1896" spans="1:18" ht="22.5" x14ac:dyDescent="0.2">
      <c r="A1896" s="13" t="s">
        <v>1746</v>
      </c>
      <c r="B1896" s="11" t="str">
        <f>VLOOKUP(A1896,[2]Feuil1!$A$4:$B$2591,2,FALSE)</f>
        <v>Autres affections de l'appareil génital féminin, niveau 2</v>
      </c>
      <c r="C1896" s="22">
        <v>444</v>
      </c>
      <c r="D1896" s="23">
        <v>648032.81259999995</v>
      </c>
      <c r="E1896" s="22">
        <v>405</v>
      </c>
      <c r="F1896" s="23">
        <v>567514.4595</v>
      </c>
      <c r="G1896" s="22">
        <v>392</v>
      </c>
      <c r="H1896" s="23">
        <v>562655.49089999998</v>
      </c>
      <c r="I1896" s="116">
        <v>-0.124250426</v>
      </c>
      <c r="J1896" s="116">
        <v>-8.7837838000000001E-2</v>
      </c>
      <c r="K1896" s="116">
        <v>-3.9918985999999997E-2</v>
      </c>
      <c r="L1896" s="116">
        <v>-8.5618410000000006E-3</v>
      </c>
      <c r="M1896" s="116">
        <v>-3.2098765000000001E-2</v>
      </c>
      <c r="N1896" s="116">
        <v>2.4317485600000001E-2</v>
      </c>
      <c r="O1896" s="24">
        <v>4.6526610000000002E-4</v>
      </c>
      <c r="P1896" s="24">
        <v>-2.9358900000000002E-4</v>
      </c>
      <c r="Q1896" s="24">
        <v>6.2380799999999997E-5</v>
      </c>
      <c r="R1896" s="24">
        <v>8.3922000000000001E-5</v>
      </c>
    </row>
    <row r="1897" spans="1:18" ht="22.5" x14ac:dyDescent="0.2">
      <c r="A1897" s="13" t="s">
        <v>1747</v>
      </c>
      <c r="B1897" s="11" t="str">
        <f>VLOOKUP(A1897,[2]Feuil1!$A$4:$B$2591,2,FALSE)</f>
        <v>Autres affections de l'appareil génital féminin, niveau 3</v>
      </c>
      <c r="C1897" s="22">
        <v>49</v>
      </c>
      <c r="D1897" s="23">
        <v>116791.40029999999</v>
      </c>
      <c r="E1897" s="22">
        <v>59</v>
      </c>
      <c r="F1897" s="23">
        <v>139913.36369999999</v>
      </c>
      <c r="G1897" s="22">
        <v>59</v>
      </c>
      <c r="H1897" s="23">
        <v>141071.7787</v>
      </c>
      <c r="I1897" s="116">
        <v>0.1979765919</v>
      </c>
      <c r="J1897" s="116">
        <v>0.20408163269999999</v>
      </c>
      <c r="K1897" s="116">
        <v>-5.0702880000000001E-3</v>
      </c>
      <c r="L1897" s="116">
        <v>8.2795165000000004E-3</v>
      </c>
      <c r="M1897" s="116">
        <v>0</v>
      </c>
      <c r="N1897" s="116">
        <v>8.2795165000000004E-3</v>
      </c>
      <c r="O1897" s="24">
        <v>0</v>
      </c>
      <c r="P1897" s="24">
        <v>6.9993799999999994E-5</v>
      </c>
      <c r="Q1897" s="24">
        <v>9.3889541000000002E-6</v>
      </c>
      <c r="R1897" s="24">
        <v>2.1041300000000001E-5</v>
      </c>
    </row>
    <row r="1898" spans="1:18" ht="22.5" x14ac:dyDescent="0.2">
      <c r="A1898" s="13" t="s">
        <v>1748</v>
      </c>
      <c r="B1898" s="11" t="str">
        <f>VLOOKUP(A1898,[2]Feuil1!$A$4:$B$2591,2,FALSE)</f>
        <v>Autres affections de l'appareil génital féminin, niveau 4</v>
      </c>
      <c r="C1898" s="22">
        <v>12</v>
      </c>
      <c r="D1898" s="23">
        <v>42641.368000000002</v>
      </c>
      <c r="E1898" s="22">
        <v>8</v>
      </c>
      <c r="F1898" s="23">
        <v>28576.5942</v>
      </c>
      <c r="G1898" s="22">
        <v>15</v>
      </c>
      <c r="H1898" s="23">
        <v>52889.051599999999</v>
      </c>
      <c r="I1898" s="116">
        <v>-0.32983870999999998</v>
      </c>
      <c r="J1898" s="116">
        <v>-0.33333333300000001</v>
      </c>
      <c r="K1898" s="116">
        <v>5.2419355000000003E-3</v>
      </c>
      <c r="L1898" s="116">
        <v>0.8507821901</v>
      </c>
      <c r="M1898" s="116">
        <v>0.875</v>
      </c>
      <c r="N1898" s="116">
        <v>-1.2916165E-2</v>
      </c>
      <c r="O1898" s="24">
        <v>-2.5052800000000002E-4</v>
      </c>
      <c r="P1898" s="24">
        <v>1.4690093E-3</v>
      </c>
      <c r="Q1898" s="24">
        <v>2.3870221999999998E-6</v>
      </c>
      <c r="R1898" s="24">
        <v>7.8885838000000007E-6</v>
      </c>
    </row>
    <row r="1899" spans="1:18" ht="22.5" x14ac:dyDescent="0.2">
      <c r="A1899" s="13" t="s">
        <v>1749</v>
      </c>
      <c r="B1899" s="11" t="str">
        <f>VLOOKUP(A1899,[2]Feuil1!$A$4:$B$2591,2,FALSE)</f>
        <v>Autres affections de l'appareil génital féminin, très courte durée</v>
      </c>
      <c r="C1899" s="22">
        <v>3176</v>
      </c>
      <c r="D1899" s="23">
        <v>868545.15579999995</v>
      </c>
      <c r="E1899" s="22">
        <v>2912</v>
      </c>
      <c r="F1899" s="23">
        <v>794172.34680000006</v>
      </c>
      <c r="G1899" s="22">
        <v>3104</v>
      </c>
      <c r="H1899" s="23">
        <v>844965.36320000002</v>
      </c>
      <c r="I1899" s="116">
        <v>-8.5629179E-2</v>
      </c>
      <c r="J1899" s="116">
        <v>-8.3123426E-2</v>
      </c>
      <c r="K1899" s="116">
        <v>-2.7329239999999999E-3</v>
      </c>
      <c r="L1899" s="116">
        <v>6.3957170800000004E-2</v>
      </c>
      <c r="M1899" s="116">
        <v>6.5934065900000005E-2</v>
      </c>
      <c r="N1899" s="116">
        <v>-1.854613E-3</v>
      </c>
      <c r="O1899" s="24">
        <v>-6.871622E-3</v>
      </c>
      <c r="P1899" s="24">
        <v>3.0690199E-3</v>
      </c>
      <c r="Q1899" s="24">
        <v>4.9395449999999996E-4</v>
      </c>
      <c r="R1899" s="24">
        <v>1.260295E-4</v>
      </c>
    </row>
    <row r="1900" spans="1:18" ht="22.5" x14ac:dyDescent="0.2">
      <c r="A1900" s="13" t="s">
        <v>1750</v>
      </c>
      <c r="B1900" s="11" t="str">
        <f>VLOOKUP(A1900,[2]Feuil1!$A$4:$B$2591,2,FALSE)</f>
        <v>Infections de l'utérus et de ses annexes, niveau 1</v>
      </c>
      <c r="C1900" s="22">
        <v>501</v>
      </c>
      <c r="D1900" s="23">
        <v>328055.89</v>
      </c>
      <c r="E1900" s="22">
        <v>534</v>
      </c>
      <c r="F1900" s="23">
        <v>340307.50140000001</v>
      </c>
      <c r="G1900" s="22">
        <v>536</v>
      </c>
      <c r="H1900" s="23">
        <v>330328.43829999998</v>
      </c>
      <c r="I1900" s="116">
        <v>3.7346110100000003E-2</v>
      </c>
      <c r="J1900" s="116">
        <v>6.5868263499999996E-2</v>
      </c>
      <c r="K1900" s="116">
        <v>-2.6759548000000001E-2</v>
      </c>
      <c r="L1900" s="116">
        <v>-2.9323664999999999E-2</v>
      </c>
      <c r="M1900" s="116">
        <v>3.7453183999999998E-3</v>
      </c>
      <c r="N1900" s="116">
        <v>-3.2945591000000003E-2</v>
      </c>
      <c r="O1900" s="24">
        <v>-7.1579E-5</v>
      </c>
      <c r="P1900" s="24">
        <v>-6.0295599999999998E-4</v>
      </c>
      <c r="Q1900" s="24">
        <v>8.5296299999999999E-5</v>
      </c>
      <c r="R1900" s="24">
        <v>4.92696E-5</v>
      </c>
    </row>
    <row r="1901" spans="1:18" ht="22.5" x14ac:dyDescent="0.2">
      <c r="A1901" s="13" t="s">
        <v>1751</v>
      </c>
      <c r="B1901" s="11" t="str">
        <f>VLOOKUP(A1901,[2]Feuil1!$A$4:$B$2591,2,FALSE)</f>
        <v>Infections de l'utérus et de ses annexes, niveau 2</v>
      </c>
      <c r="C1901" s="22">
        <v>76</v>
      </c>
      <c r="D1901" s="23">
        <v>122443.0984</v>
      </c>
      <c r="E1901" s="22">
        <v>81</v>
      </c>
      <c r="F1901" s="23">
        <v>131582.28649999999</v>
      </c>
      <c r="G1901" s="22">
        <v>80</v>
      </c>
      <c r="H1901" s="23">
        <v>127649.76149999999</v>
      </c>
      <c r="I1901" s="116">
        <v>7.4640287799999996E-2</v>
      </c>
      <c r="J1901" s="116">
        <v>6.5789473700000003E-2</v>
      </c>
      <c r="K1901" s="116">
        <v>8.3044674999999991E-3</v>
      </c>
      <c r="L1901" s="116">
        <v>-2.9886432000000001E-2</v>
      </c>
      <c r="M1901" s="116">
        <v>-1.2345679E-2</v>
      </c>
      <c r="N1901" s="116">
        <v>-1.7760011999999999E-2</v>
      </c>
      <c r="O1901" s="24">
        <v>3.5789700000000001E-5</v>
      </c>
      <c r="P1901" s="24">
        <v>-2.3761100000000001E-4</v>
      </c>
      <c r="Q1901" s="24">
        <v>1.27308E-5</v>
      </c>
      <c r="R1901" s="24">
        <v>1.9039399999999999E-5</v>
      </c>
    </row>
    <row r="1902" spans="1:18" ht="22.5" x14ac:dyDescent="0.2">
      <c r="A1902" s="13" t="s">
        <v>1752</v>
      </c>
      <c r="B1902" s="11" t="str">
        <f>VLOOKUP(A1902,[2]Feuil1!$A$4:$B$2591,2,FALSE)</f>
        <v>Infections de l'utérus et de ses annexes, niveau 3</v>
      </c>
      <c r="C1902" s="22">
        <v>51</v>
      </c>
      <c r="D1902" s="23">
        <v>145295.5007</v>
      </c>
      <c r="E1902" s="22">
        <v>57</v>
      </c>
      <c r="F1902" s="23">
        <v>163158.12239999999</v>
      </c>
      <c r="G1902" s="22">
        <v>67</v>
      </c>
      <c r="H1902" s="23">
        <v>188672.22150000001</v>
      </c>
      <c r="I1902" s="116">
        <v>0.12293995069999999</v>
      </c>
      <c r="J1902" s="116">
        <v>0.1176470588</v>
      </c>
      <c r="K1902" s="116">
        <v>4.7357453999999997E-3</v>
      </c>
      <c r="L1902" s="116">
        <v>0.15637651820000001</v>
      </c>
      <c r="M1902" s="116">
        <v>0.17543859649999999</v>
      </c>
      <c r="N1902" s="116">
        <v>-1.6216992E-2</v>
      </c>
      <c r="O1902" s="24">
        <v>-3.5789699999999998E-4</v>
      </c>
      <c r="P1902" s="24">
        <v>1.5416150000000001E-3</v>
      </c>
      <c r="Q1902" s="24">
        <v>1.0662000000000001E-5</v>
      </c>
      <c r="R1902" s="24">
        <v>2.8141100000000001E-5</v>
      </c>
    </row>
    <row r="1903" spans="1:18" ht="22.5" x14ac:dyDescent="0.2">
      <c r="A1903" s="13" t="s">
        <v>1753</v>
      </c>
      <c r="B1903" s="11" t="str">
        <f>VLOOKUP(A1903,[2]Feuil1!$A$4:$B$2591,2,FALSE)</f>
        <v>Infections de l'utérus et de ses annexes, niveau 4</v>
      </c>
      <c r="C1903" s="22">
        <v>14</v>
      </c>
      <c r="D1903" s="23">
        <v>59051.663999999997</v>
      </c>
      <c r="E1903" s="22">
        <v>7</v>
      </c>
      <c r="F1903" s="23">
        <v>29279.7834</v>
      </c>
      <c r="G1903" s="22">
        <v>9</v>
      </c>
      <c r="H1903" s="23">
        <v>37194.346700000002</v>
      </c>
      <c r="I1903" s="116">
        <v>-0.50416666700000001</v>
      </c>
      <c r="J1903" s="116">
        <v>-0.5</v>
      </c>
      <c r="K1903" s="116">
        <v>-8.3333330000000001E-3</v>
      </c>
      <c r="L1903" s="116">
        <v>0.27030812319999997</v>
      </c>
      <c r="M1903" s="116">
        <v>0.28571428570000001</v>
      </c>
      <c r="N1903" s="116">
        <v>-1.1982570999999999E-2</v>
      </c>
      <c r="O1903" s="24">
        <v>-7.1579E-5</v>
      </c>
      <c r="P1903" s="24">
        <v>4.782144E-4</v>
      </c>
      <c r="Q1903" s="24">
        <v>1.4322133E-6</v>
      </c>
      <c r="R1903" s="24">
        <v>5.5476645999999998E-6</v>
      </c>
    </row>
    <row r="1904" spans="1:18" ht="22.5" x14ac:dyDescent="0.2">
      <c r="A1904" s="13" t="s">
        <v>1754</v>
      </c>
      <c r="B1904" s="11" t="str">
        <f>VLOOKUP(A1904,[2]Feuil1!$A$4:$B$2591,2,FALSE)</f>
        <v>Autres infections de l'appareil génital féminin, niveau 1</v>
      </c>
      <c r="C1904" s="22">
        <v>109</v>
      </c>
      <c r="D1904" s="23">
        <v>58617.766799999998</v>
      </c>
      <c r="E1904" s="22">
        <v>98</v>
      </c>
      <c r="F1904" s="23">
        <v>52496.343999999997</v>
      </c>
      <c r="G1904" s="22">
        <v>100</v>
      </c>
      <c r="H1904" s="23">
        <v>53808.721299999997</v>
      </c>
      <c r="I1904" s="116">
        <v>-0.10442947800000001</v>
      </c>
      <c r="J1904" s="116">
        <v>-0.100917431</v>
      </c>
      <c r="K1904" s="116">
        <v>-3.9062560000000003E-3</v>
      </c>
      <c r="L1904" s="116">
        <v>2.49994038E-2</v>
      </c>
      <c r="M1904" s="116">
        <v>2.0408163300000001E-2</v>
      </c>
      <c r="N1904" s="116">
        <v>4.4994157000000003E-3</v>
      </c>
      <c r="O1904" s="24">
        <v>-7.1579E-5</v>
      </c>
      <c r="P1904" s="24">
        <v>7.9296599999999996E-5</v>
      </c>
      <c r="Q1904" s="24">
        <v>1.5913499999999999E-5</v>
      </c>
      <c r="R1904" s="24">
        <v>8.0257557000000001E-6</v>
      </c>
    </row>
    <row r="1905" spans="1:18" ht="22.5" x14ac:dyDescent="0.2">
      <c r="A1905" s="13" t="s">
        <v>1755</v>
      </c>
      <c r="B1905" s="11" t="str">
        <f>VLOOKUP(A1905,[2]Feuil1!$A$4:$B$2591,2,FALSE)</f>
        <v>Autres infections de l'appareil génital féminin, niveau 2</v>
      </c>
      <c r="C1905" s="22">
        <v>28</v>
      </c>
      <c r="D1905" s="23">
        <v>34971.675499999998</v>
      </c>
      <c r="E1905" s="22">
        <v>26</v>
      </c>
      <c r="F1905" s="23">
        <v>33216.387499999997</v>
      </c>
      <c r="G1905" s="22">
        <v>32</v>
      </c>
      <c r="H1905" s="23">
        <v>39579.306499999999</v>
      </c>
      <c r="I1905" s="116">
        <v>-5.0191703999999997E-2</v>
      </c>
      <c r="J1905" s="116">
        <v>-7.1428570999999996E-2</v>
      </c>
      <c r="K1905" s="116">
        <v>2.2870472199999999E-2</v>
      </c>
      <c r="L1905" s="116">
        <v>0.19155963300000001</v>
      </c>
      <c r="M1905" s="116">
        <v>0.2307692308</v>
      </c>
      <c r="N1905" s="116">
        <v>-3.1857798E-2</v>
      </c>
      <c r="O1905" s="24">
        <v>-2.1473799999999999E-4</v>
      </c>
      <c r="P1905" s="24">
        <v>3.8446079999999999E-4</v>
      </c>
      <c r="Q1905" s="24">
        <v>5.0923141000000003E-6</v>
      </c>
      <c r="R1905" s="24">
        <v>5.9033895999999996E-6</v>
      </c>
    </row>
    <row r="1906" spans="1:18" ht="22.5" x14ac:dyDescent="0.2">
      <c r="A1906" s="13" t="s">
        <v>1756</v>
      </c>
      <c r="B1906" s="11" t="str">
        <f>VLOOKUP(A1906,[2]Feuil1!$A$4:$B$2591,2,FALSE)</f>
        <v>Autres infections de l'appareil génital féminin, niveau 3</v>
      </c>
      <c r="C1906" s="22">
        <v>20</v>
      </c>
      <c r="D1906" s="23">
        <v>38428.572</v>
      </c>
      <c r="E1906" s="22">
        <v>17</v>
      </c>
      <c r="F1906" s="23">
        <v>33691.322</v>
      </c>
      <c r="G1906" s="22">
        <v>25</v>
      </c>
      <c r="H1906" s="23">
        <v>48035.714999999997</v>
      </c>
      <c r="I1906" s="116">
        <v>-0.12327416200000001</v>
      </c>
      <c r="J1906" s="116">
        <v>-0.15</v>
      </c>
      <c r="K1906" s="116">
        <v>3.1442162699999998E-2</v>
      </c>
      <c r="L1906" s="116">
        <v>0.42575928010000003</v>
      </c>
      <c r="M1906" s="116">
        <v>0.47058823529999999</v>
      </c>
      <c r="N1906" s="116">
        <v>-3.0483690000000001E-2</v>
      </c>
      <c r="O1906" s="24">
        <v>-2.8631799999999998E-4</v>
      </c>
      <c r="P1906" s="24">
        <v>8.6671809999999997E-4</v>
      </c>
      <c r="Q1906" s="24">
        <v>3.9783704000000001E-6</v>
      </c>
      <c r="R1906" s="24">
        <v>7.164692E-6</v>
      </c>
    </row>
    <row r="1907" spans="1:18" ht="22.5" x14ac:dyDescent="0.2">
      <c r="A1907" s="13" t="s">
        <v>1757</v>
      </c>
      <c r="B1907" s="11" t="str">
        <f>VLOOKUP(A1907,[2]Feuil1!$A$4:$B$2591,2,FALSE)</f>
        <v>Autres infections de l'appareil génital féminin, niveau 4</v>
      </c>
      <c r="C1907" s="22">
        <v>2</v>
      </c>
      <c r="D1907" s="23">
        <v>6409.6722</v>
      </c>
      <c r="E1907" s="22">
        <v>2</v>
      </c>
      <c r="F1907" s="23">
        <v>6192.92</v>
      </c>
      <c r="G1907" s="22">
        <v>3</v>
      </c>
      <c r="H1907" s="23">
        <v>9289.3799999999992</v>
      </c>
      <c r="I1907" s="116">
        <v>-3.3816424999999997E-2</v>
      </c>
      <c r="J1907" s="116">
        <v>0</v>
      </c>
      <c r="K1907" s="116">
        <v>-3.3816424999999997E-2</v>
      </c>
      <c r="L1907" s="116">
        <v>0.5</v>
      </c>
      <c r="M1907" s="116">
        <v>0.5</v>
      </c>
      <c r="N1907" s="116">
        <v>0</v>
      </c>
      <c r="O1907" s="24">
        <v>-3.5790000000000001E-5</v>
      </c>
      <c r="P1907" s="24">
        <v>1.870946E-4</v>
      </c>
      <c r="Q1907" s="24">
        <v>4.7740445000000002E-7</v>
      </c>
      <c r="R1907" s="24">
        <v>1.385543E-6</v>
      </c>
    </row>
    <row r="1908" spans="1:18" ht="22.5" x14ac:dyDescent="0.2">
      <c r="A1908" s="13" t="s">
        <v>1758</v>
      </c>
      <c r="B1908" s="11" t="str">
        <f>VLOOKUP(A1908,[2]Feuil1!$A$4:$B$2591,2,FALSE)</f>
        <v>Autres infections de l'appareil génital féminin, très courte durée</v>
      </c>
      <c r="C1908" s="22">
        <v>202</v>
      </c>
      <c r="D1908" s="23">
        <v>40335.646399999998</v>
      </c>
      <c r="E1908" s="22">
        <v>205</v>
      </c>
      <c r="F1908" s="23">
        <v>40671.404799999997</v>
      </c>
      <c r="G1908" s="22">
        <v>171</v>
      </c>
      <c r="H1908" s="23">
        <v>33851.433599999997</v>
      </c>
      <c r="I1908" s="116">
        <v>8.3241111E-3</v>
      </c>
      <c r="J1908" s="116">
        <v>1.4851485100000001E-2</v>
      </c>
      <c r="K1908" s="116">
        <v>-6.4318520000000001E-3</v>
      </c>
      <c r="L1908" s="116">
        <v>-0.16768467300000001</v>
      </c>
      <c r="M1908" s="116">
        <v>-0.16585365899999999</v>
      </c>
      <c r="N1908" s="116">
        <v>-2.1950749999999999E-3</v>
      </c>
      <c r="O1908" s="24">
        <v>1.2168497999999999E-3</v>
      </c>
      <c r="P1908" s="24">
        <v>-4.1207700000000001E-4</v>
      </c>
      <c r="Q1908" s="24">
        <v>2.72121E-5</v>
      </c>
      <c r="R1908" s="24">
        <v>5.0490576999999999E-6</v>
      </c>
    </row>
    <row r="1909" spans="1:18" ht="22.5" x14ac:dyDescent="0.2">
      <c r="A1909" s="13" t="s">
        <v>1759</v>
      </c>
      <c r="B1909" s="11" t="str">
        <f>VLOOKUP(A1909,[2]Feuil1!$A$4:$B$2591,2,FALSE)</f>
        <v>Autres tumeurs de l'appareil génital féminin, niveau 1</v>
      </c>
      <c r="C1909" s="22">
        <v>1391</v>
      </c>
      <c r="D1909" s="23">
        <v>1124909.2285</v>
      </c>
      <c r="E1909" s="22">
        <v>1316</v>
      </c>
      <c r="F1909" s="23">
        <v>1060836.7242000001</v>
      </c>
      <c r="G1909" s="22">
        <v>1205</v>
      </c>
      <c r="H1909" s="23">
        <v>965963.16740000003</v>
      </c>
      <c r="I1909" s="116">
        <v>-5.6957933000000002E-2</v>
      </c>
      <c r="J1909" s="116">
        <v>-5.3918044999999998E-2</v>
      </c>
      <c r="K1909" s="116">
        <v>-3.2131339999999999E-3</v>
      </c>
      <c r="L1909" s="116">
        <v>-8.9432761E-2</v>
      </c>
      <c r="M1909" s="116">
        <v>-8.4346505000000002E-2</v>
      </c>
      <c r="N1909" s="116">
        <v>-5.5547829999999998E-3</v>
      </c>
      <c r="O1909" s="24">
        <v>3.9726567000000004E-3</v>
      </c>
      <c r="P1909" s="24">
        <v>-5.7324580000000002E-3</v>
      </c>
      <c r="Q1909" s="24">
        <v>1.9175750000000001E-4</v>
      </c>
      <c r="R1909" s="24">
        <v>1.440767E-4</v>
      </c>
    </row>
    <row r="1910" spans="1:18" ht="22.5" x14ac:dyDescent="0.2">
      <c r="A1910" s="13" t="s">
        <v>1760</v>
      </c>
      <c r="B1910" s="11" t="str">
        <f>VLOOKUP(A1910,[2]Feuil1!$A$4:$B$2591,2,FALSE)</f>
        <v>Autres tumeurs de l'appareil génital féminin, niveau 2</v>
      </c>
      <c r="C1910" s="22">
        <v>68</v>
      </c>
      <c r="D1910" s="23">
        <v>148457.09179999999</v>
      </c>
      <c r="E1910" s="22">
        <v>66</v>
      </c>
      <c r="F1910" s="23">
        <v>140494.39999999999</v>
      </c>
      <c r="G1910" s="22">
        <v>88</v>
      </c>
      <c r="H1910" s="23">
        <v>185026.56</v>
      </c>
      <c r="I1910" s="116">
        <v>-5.3636318000000002E-2</v>
      </c>
      <c r="J1910" s="116">
        <v>-2.9411764999999999E-2</v>
      </c>
      <c r="K1910" s="116">
        <v>-2.4958630999999998E-2</v>
      </c>
      <c r="L1910" s="116">
        <v>0.31696750899999998</v>
      </c>
      <c r="M1910" s="116">
        <v>0.33333333329999998</v>
      </c>
      <c r="N1910" s="116">
        <v>-1.2274368000000001E-2</v>
      </c>
      <c r="O1910" s="24">
        <v>-7.8737299999999996E-4</v>
      </c>
      <c r="P1910" s="24">
        <v>2.6907259E-3</v>
      </c>
      <c r="Q1910" s="24">
        <v>1.40039E-5</v>
      </c>
      <c r="R1910" s="24">
        <v>2.7597300000000001E-5</v>
      </c>
    </row>
    <row r="1911" spans="1:18" ht="22.5" x14ac:dyDescent="0.2">
      <c r="A1911" s="13" t="s">
        <v>1761</v>
      </c>
      <c r="B1911" s="11" t="str">
        <f>VLOOKUP(A1911,[2]Feuil1!$A$4:$B$2591,2,FALSE)</f>
        <v>Autres tumeurs de l'appareil génital féminin, niveau 3</v>
      </c>
      <c r="C1911" s="22">
        <v>15</v>
      </c>
      <c r="D1911" s="23">
        <v>55839.2978</v>
      </c>
      <c r="E1911" s="22">
        <v>7</v>
      </c>
      <c r="F1911" s="23">
        <v>25594.490600000001</v>
      </c>
      <c r="G1911" s="22">
        <v>8</v>
      </c>
      <c r="H1911" s="23">
        <v>29144.350600000002</v>
      </c>
      <c r="I1911" s="116">
        <v>-0.54164017799999997</v>
      </c>
      <c r="J1911" s="116">
        <v>-0.53333333299999997</v>
      </c>
      <c r="K1911" s="116">
        <v>-1.7800381000000001E-2</v>
      </c>
      <c r="L1911" s="116">
        <v>0.13869625520000001</v>
      </c>
      <c r="M1911" s="116">
        <v>0.14285714290000001</v>
      </c>
      <c r="N1911" s="116">
        <v>-3.640777E-3</v>
      </c>
      <c r="O1911" s="24">
        <v>-3.5790000000000001E-5</v>
      </c>
      <c r="P1911" s="24">
        <v>2.1448990000000001E-4</v>
      </c>
      <c r="Q1911" s="24">
        <v>1.2730785000000001E-6</v>
      </c>
      <c r="R1911" s="24">
        <v>4.3469801000000003E-6</v>
      </c>
    </row>
    <row r="1912" spans="1:18" ht="22.5" x14ac:dyDescent="0.2">
      <c r="A1912" s="13" t="s">
        <v>1762</v>
      </c>
      <c r="B1912" s="11" t="str">
        <f>VLOOKUP(A1912,[2]Feuil1!$A$4:$B$2591,2,FALSE)</f>
        <v>Autres tumeurs de l'appareil génital féminin, niveau 4</v>
      </c>
      <c r="C1912" s="22">
        <v>1</v>
      </c>
      <c r="D1912" s="23">
        <v>5659.3155999999999</v>
      </c>
      <c r="E1912" s="22">
        <v>5</v>
      </c>
      <c r="F1912" s="23">
        <v>26815.635600000001</v>
      </c>
      <c r="G1912" s="22" t="s">
        <v>3213</v>
      </c>
      <c r="H1912" s="23" t="s">
        <v>3213</v>
      </c>
      <c r="I1912" s="116">
        <v>3.7383177569999999</v>
      </c>
      <c r="J1912" s="116">
        <v>4</v>
      </c>
      <c r="K1912" s="116">
        <v>-5.2336449E-2</v>
      </c>
      <c r="L1912" s="116" t="s">
        <v>3213</v>
      </c>
      <c r="M1912" s="116" t="s">
        <v>3213</v>
      </c>
      <c r="N1912" s="116" t="s">
        <v>3213</v>
      </c>
      <c r="O1912" s="24" t="s">
        <v>3213</v>
      </c>
      <c r="P1912" s="24" t="s">
        <v>3213</v>
      </c>
      <c r="Q1912" s="24" t="s">
        <v>3213</v>
      </c>
      <c r="R1912" s="24" t="s">
        <v>3214</v>
      </c>
    </row>
    <row r="1913" spans="1:18" ht="22.5" x14ac:dyDescent="0.2">
      <c r="A1913" s="13" t="s">
        <v>1763</v>
      </c>
      <c r="B1913" s="11" t="str">
        <f>VLOOKUP(A1913,[2]Feuil1!$A$4:$B$2591,2,FALSE)</f>
        <v>Assistance médicale à la procréation, niveau 1</v>
      </c>
      <c r="C1913" s="22">
        <v>9272</v>
      </c>
      <c r="D1913" s="23">
        <v>1902745.5408000001</v>
      </c>
      <c r="E1913" s="22">
        <v>12602</v>
      </c>
      <c r="F1913" s="23">
        <v>2545927.7141999998</v>
      </c>
      <c r="G1913" s="22">
        <v>2430</v>
      </c>
      <c r="H1913" s="23">
        <v>493945.37660000002</v>
      </c>
      <c r="I1913" s="116">
        <v>0.33802847499999999</v>
      </c>
      <c r="J1913" s="116">
        <v>0.35914581540000001</v>
      </c>
      <c r="K1913" s="116">
        <v>-1.5537215E-2</v>
      </c>
      <c r="L1913" s="116">
        <v>-0.80598609499999996</v>
      </c>
      <c r="M1913" s="116">
        <v>-0.80717346499999998</v>
      </c>
      <c r="N1913" s="116">
        <v>6.1577059999999998E-3</v>
      </c>
      <c r="O1913" s="24">
        <v>0.36405282560000002</v>
      </c>
      <c r="P1913" s="24">
        <v>-0.123985048</v>
      </c>
      <c r="Q1913" s="24">
        <v>3.8669760000000002E-4</v>
      </c>
      <c r="R1913" s="24">
        <v>7.3673700000000006E-5</v>
      </c>
    </row>
    <row r="1914" spans="1:18" ht="22.5" x14ac:dyDescent="0.2">
      <c r="A1914" s="13" t="s">
        <v>2227</v>
      </c>
      <c r="B1914" s="11" t="str">
        <f>VLOOKUP(A1914,[2]Feuil1!$A$4:$B$2591,2,FALSE)</f>
        <v>Assistance médicale à la procréation, niveau 2</v>
      </c>
      <c r="C1914" s="22" t="s">
        <v>3213</v>
      </c>
      <c r="D1914" s="23" t="s">
        <v>3213</v>
      </c>
      <c r="E1914" s="22">
        <v>1</v>
      </c>
      <c r="F1914" s="23">
        <v>522.39</v>
      </c>
      <c r="G1914" s="22">
        <v>1</v>
      </c>
      <c r="H1914" s="23">
        <v>684.33090000000004</v>
      </c>
      <c r="I1914" s="116" t="s">
        <v>3213</v>
      </c>
      <c r="J1914" s="116" t="s">
        <v>3213</v>
      </c>
      <c r="K1914" s="116" t="s">
        <v>3213</v>
      </c>
      <c r="L1914" s="116">
        <v>0.31</v>
      </c>
      <c r="M1914" s="116">
        <v>0</v>
      </c>
      <c r="N1914" s="116">
        <v>0.31</v>
      </c>
      <c r="O1914" s="24">
        <v>0</v>
      </c>
      <c r="P1914" s="24">
        <v>9.7848065999999993E-6</v>
      </c>
      <c r="Q1914" s="24">
        <v>1.5913482000000001E-7</v>
      </c>
      <c r="R1914" s="24">
        <v>1.0207031E-7</v>
      </c>
    </row>
    <row r="1915" spans="1:18" ht="22.5" x14ac:dyDescent="0.2">
      <c r="A1915" s="13" t="s">
        <v>3150</v>
      </c>
      <c r="B1915" s="11" t="str">
        <f>VLOOKUP(A1915,[2]Feuil1!$A$4:$B$2591,2,FALSE)</f>
        <v>Assistance médicale à la procréation, niveau 3</v>
      </c>
      <c r="C1915" s="22">
        <v>1</v>
      </c>
      <c r="D1915" s="23">
        <v>914.01</v>
      </c>
      <c r="E1915" s="22" t="s">
        <v>3213</v>
      </c>
      <c r="F1915" s="23" t="s">
        <v>3213</v>
      </c>
      <c r="G1915" s="22" t="s">
        <v>3213</v>
      </c>
      <c r="H1915" s="23" t="s">
        <v>3213</v>
      </c>
      <c r="I1915" s="116" t="s">
        <v>3213</v>
      </c>
      <c r="J1915" s="116" t="s">
        <v>3213</v>
      </c>
      <c r="K1915" s="116" t="s">
        <v>3213</v>
      </c>
      <c r="L1915" s="116" t="s">
        <v>3213</v>
      </c>
      <c r="M1915" s="116" t="s">
        <v>3213</v>
      </c>
      <c r="N1915" s="116" t="s">
        <v>3213</v>
      </c>
      <c r="O1915" s="24" t="s">
        <v>3213</v>
      </c>
      <c r="P1915" s="24" t="s">
        <v>3213</v>
      </c>
      <c r="Q1915" s="24" t="s">
        <v>3213</v>
      </c>
      <c r="R1915" s="24" t="s">
        <v>3214</v>
      </c>
    </row>
    <row r="1916" spans="1:18" ht="22.5" x14ac:dyDescent="0.2">
      <c r="A1916" s="13" t="s">
        <v>1764</v>
      </c>
      <c r="B1916" s="11" t="str">
        <f>VLOOKUP(A1916,[2]Feuil1!$A$4:$B$2591,2,FALSE)</f>
        <v>Explorations et surveillance gynécologiques</v>
      </c>
      <c r="C1916" s="22">
        <v>89</v>
      </c>
      <c r="D1916" s="23">
        <v>84566.596000000005</v>
      </c>
      <c r="E1916" s="22">
        <v>52</v>
      </c>
      <c r="F1916" s="23">
        <v>47969.5236</v>
      </c>
      <c r="G1916" s="22">
        <v>93</v>
      </c>
      <c r="H1916" s="23">
        <v>75340.475099999996</v>
      </c>
      <c r="I1916" s="116">
        <v>-0.432760382</v>
      </c>
      <c r="J1916" s="116">
        <v>-0.41573033700000001</v>
      </c>
      <c r="K1916" s="116">
        <v>-2.9147577000000001E-2</v>
      </c>
      <c r="L1916" s="116">
        <v>0.57059043840000001</v>
      </c>
      <c r="M1916" s="116">
        <v>0.7884615385</v>
      </c>
      <c r="N1916" s="116">
        <v>-0.1218204</v>
      </c>
      <c r="O1916" s="24">
        <v>-1.4673780000000001E-3</v>
      </c>
      <c r="P1916" s="24">
        <v>1.6538099000000001E-3</v>
      </c>
      <c r="Q1916" s="24">
        <v>1.47995E-5</v>
      </c>
      <c r="R1916" s="24">
        <v>1.12373E-5</v>
      </c>
    </row>
    <row r="1917" spans="1:18" ht="22.5" x14ac:dyDescent="0.2">
      <c r="A1917" s="13" t="s">
        <v>1765</v>
      </c>
      <c r="B1917" s="11" t="str">
        <f>VLOOKUP(A1917,[2]Feuil1!$A$4:$B$2591,2,FALSE)</f>
        <v>Autres symptômes et recours aux soins de la CMD 13</v>
      </c>
      <c r="C1917" s="22">
        <v>303</v>
      </c>
      <c r="D1917" s="23">
        <v>93409.630999999994</v>
      </c>
      <c r="E1917" s="22">
        <v>247</v>
      </c>
      <c r="F1917" s="23">
        <v>77818.925000000003</v>
      </c>
      <c r="G1917" s="22">
        <v>321</v>
      </c>
      <c r="H1917" s="23">
        <v>98784.327799999999</v>
      </c>
      <c r="I1917" s="116">
        <v>-0.166906836</v>
      </c>
      <c r="J1917" s="116">
        <v>-0.18481848200000001</v>
      </c>
      <c r="K1917" s="116">
        <v>2.19725853E-2</v>
      </c>
      <c r="L1917" s="116">
        <v>0.26941264990000002</v>
      </c>
      <c r="M1917" s="116">
        <v>0.29959514170000001</v>
      </c>
      <c r="N1917" s="116">
        <v>-2.3224534000000002E-2</v>
      </c>
      <c r="O1917" s="24">
        <v>-2.6484379999999999E-3</v>
      </c>
      <c r="P1917" s="24">
        <v>1.2667733E-3</v>
      </c>
      <c r="Q1917" s="24">
        <v>5.1082299999999997E-5</v>
      </c>
      <c r="R1917" s="24">
        <v>1.4734E-5</v>
      </c>
    </row>
    <row r="1918" spans="1:18" ht="33.75" x14ac:dyDescent="0.2">
      <c r="A1918" s="13" t="s">
        <v>2228</v>
      </c>
      <c r="B1918" s="11" t="str">
        <f>VLOOKUP(A1918,[2]Feuil1!$A$4:$B$2591,2,FALSE)</f>
        <v>Accouchements uniques par voie basse avec autres interventions, sans complication significative</v>
      </c>
      <c r="C1918" s="22">
        <v>132</v>
      </c>
      <c r="D1918" s="23">
        <v>275799.52100000001</v>
      </c>
      <c r="E1918" s="22">
        <v>120</v>
      </c>
      <c r="F1918" s="23">
        <v>250499.57579999999</v>
      </c>
      <c r="G1918" s="22">
        <v>116</v>
      </c>
      <c r="H1918" s="23">
        <v>249026.1795</v>
      </c>
      <c r="I1918" s="116">
        <v>-9.1733100999999997E-2</v>
      </c>
      <c r="J1918" s="116">
        <v>-9.0909090999999997E-2</v>
      </c>
      <c r="K1918" s="116">
        <v>-9.0641099999999998E-4</v>
      </c>
      <c r="L1918" s="116">
        <v>-5.881832E-3</v>
      </c>
      <c r="M1918" s="116">
        <v>-3.3333333E-2</v>
      </c>
      <c r="N1918" s="116">
        <v>2.83981053E-2</v>
      </c>
      <c r="O1918" s="24">
        <v>1.431588E-4</v>
      </c>
      <c r="P1918" s="24">
        <v>-8.9025999999999998E-5</v>
      </c>
      <c r="Q1918" s="24">
        <v>1.8459599999999999E-5</v>
      </c>
      <c r="R1918" s="24">
        <v>3.71431E-5</v>
      </c>
    </row>
    <row r="1919" spans="1:18" ht="33.75" x14ac:dyDescent="0.2">
      <c r="A1919" s="13" t="s">
        <v>2229</v>
      </c>
      <c r="B1919" s="11" t="str">
        <f>VLOOKUP(A1919,[2]Feuil1!$A$4:$B$2591,2,FALSE)</f>
        <v>Accouchements uniques par voie basse avec autres interventions, avec autres complications</v>
      </c>
      <c r="C1919" s="22">
        <v>34</v>
      </c>
      <c r="D1919" s="23">
        <v>80037.071599999996</v>
      </c>
      <c r="E1919" s="22">
        <v>25</v>
      </c>
      <c r="F1919" s="23">
        <v>58418.3874</v>
      </c>
      <c r="G1919" s="22">
        <v>24</v>
      </c>
      <c r="H1919" s="23">
        <v>56455.127800000002</v>
      </c>
      <c r="I1919" s="116">
        <v>-0.27010838599999998</v>
      </c>
      <c r="J1919" s="116">
        <v>-0.264705882</v>
      </c>
      <c r="K1919" s="116">
        <v>-7.3474040000000001E-3</v>
      </c>
      <c r="L1919" s="116">
        <v>-3.3606878E-2</v>
      </c>
      <c r="M1919" s="116">
        <v>-0.04</v>
      </c>
      <c r="N1919" s="116">
        <v>6.6595023999999996E-3</v>
      </c>
      <c r="O1919" s="24">
        <v>3.5789700000000001E-5</v>
      </c>
      <c r="P1919" s="24">
        <v>-1.1862399999999999E-4</v>
      </c>
      <c r="Q1919" s="24">
        <v>3.8192356000000002E-6</v>
      </c>
      <c r="R1919" s="24">
        <v>8.4204762999999993E-6</v>
      </c>
    </row>
    <row r="1920" spans="1:18" ht="33.75" x14ac:dyDescent="0.2">
      <c r="A1920" s="13" t="s">
        <v>2230</v>
      </c>
      <c r="B1920" s="11" t="str">
        <f>VLOOKUP(A1920,[2]Feuil1!$A$4:$B$2591,2,FALSE)</f>
        <v>Accouchements uniques par voie basse avec autres interventions, avec complications majeures</v>
      </c>
      <c r="C1920" s="22">
        <v>16</v>
      </c>
      <c r="D1920" s="23">
        <v>46811.817000000003</v>
      </c>
      <c r="E1920" s="22">
        <v>9</v>
      </c>
      <c r="F1920" s="23">
        <v>25317.160199999998</v>
      </c>
      <c r="G1920" s="22">
        <v>15</v>
      </c>
      <c r="H1920" s="23">
        <v>42656.921999999999</v>
      </c>
      <c r="I1920" s="116">
        <v>-0.45917159800000001</v>
      </c>
      <c r="J1920" s="116">
        <v>-0.4375</v>
      </c>
      <c r="K1920" s="116">
        <v>-3.8527285000000001E-2</v>
      </c>
      <c r="L1920" s="116">
        <v>0.68490153170000001</v>
      </c>
      <c r="M1920" s="116">
        <v>0.66666666669999997</v>
      </c>
      <c r="N1920" s="116">
        <v>1.0940919E-2</v>
      </c>
      <c r="O1920" s="24">
        <v>-2.1473799999999999E-4</v>
      </c>
      <c r="P1920" s="24">
        <v>1.0477045E-3</v>
      </c>
      <c r="Q1920" s="24">
        <v>2.3870221999999998E-6</v>
      </c>
      <c r="R1920" s="24">
        <v>6.3624265000000003E-6</v>
      </c>
    </row>
    <row r="1921" spans="1:18" ht="33.75" x14ac:dyDescent="0.2">
      <c r="A1921" s="13" t="s">
        <v>2231</v>
      </c>
      <c r="B1921" s="11" t="str">
        <f>VLOOKUP(A1921,[2]Feuil1!$A$4:$B$2591,2,FALSE)</f>
        <v>Accouchements uniques par voie basse avec autres interventions, avec complications sévères</v>
      </c>
      <c r="C1921" s="22">
        <v>7</v>
      </c>
      <c r="D1921" s="23">
        <v>24909.029600000002</v>
      </c>
      <c r="E1921" s="22">
        <v>10</v>
      </c>
      <c r="F1921" s="23">
        <v>35207.955300000001</v>
      </c>
      <c r="G1921" s="22">
        <v>9</v>
      </c>
      <c r="H1921" s="23">
        <v>32162.758000000002</v>
      </c>
      <c r="I1921" s="116">
        <v>0.4134615385</v>
      </c>
      <c r="J1921" s="116">
        <v>0.42857142860000003</v>
      </c>
      <c r="K1921" s="116">
        <v>-1.0576923E-2</v>
      </c>
      <c r="L1921" s="116">
        <v>-8.6491739999999998E-2</v>
      </c>
      <c r="M1921" s="116">
        <v>-0.1</v>
      </c>
      <c r="N1921" s="116">
        <v>1.50091783E-2</v>
      </c>
      <c r="O1921" s="24">
        <v>3.5789700000000001E-5</v>
      </c>
      <c r="P1921" s="24">
        <v>-1.8399700000000001E-4</v>
      </c>
      <c r="Q1921" s="24">
        <v>1.4322133E-6</v>
      </c>
      <c r="R1921" s="24">
        <v>4.7971858999999997E-6</v>
      </c>
    </row>
    <row r="1922" spans="1:18" ht="33.75" x14ac:dyDescent="0.2">
      <c r="A1922" s="13" t="s">
        <v>1766</v>
      </c>
      <c r="B1922" s="11" t="str">
        <f>VLOOKUP(A1922,[2]Feuil1!$A$4:$B$2591,2,FALSE)</f>
        <v>Affections du post-partum ou du post abortum avec intervention chirurgicale, très courte durée</v>
      </c>
      <c r="C1922" s="22">
        <v>691</v>
      </c>
      <c r="D1922" s="23">
        <v>303424.43699999998</v>
      </c>
      <c r="E1922" s="22">
        <v>232</v>
      </c>
      <c r="F1922" s="23">
        <v>101468.262</v>
      </c>
      <c r="G1922" s="22">
        <v>264</v>
      </c>
      <c r="H1922" s="23">
        <v>114987.66</v>
      </c>
      <c r="I1922" s="116">
        <v>-0.66558968399999996</v>
      </c>
      <c r="J1922" s="116">
        <v>-0.664254703</v>
      </c>
      <c r="K1922" s="116">
        <v>-3.9761689999999999E-3</v>
      </c>
      <c r="L1922" s="116">
        <v>0.1332377015</v>
      </c>
      <c r="M1922" s="116">
        <v>0.13793103449999999</v>
      </c>
      <c r="N1922" s="116">
        <v>-4.1244439999999997E-3</v>
      </c>
      <c r="O1922" s="24">
        <v>-1.1452700000000001E-3</v>
      </c>
      <c r="P1922" s="24">
        <v>8.1687019999999999E-4</v>
      </c>
      <c r="Q1922" s="24">
        <v>4.2011600000000003E-5</v>
      </c>
      <c r="R1922" s="24">
        <v>1.7150799999999998E-5</v>
      </c>
    </row>
    <row r="1923" spans="1:18" ht="22.5" x14ac:dyDescent="0.2">
      <c r="A1923" s="13" t="s">
        <v>1767</v>
      </c>
      <c r="B1923" s="11" t="str">
        <f>VLOOKUP(A1923,[2]Feuil1!$A$4:$B$2591,2,FALSE)</f>
        <v>Affections du post-partum ou du post abortum avec intervention chirurgicale</v>
      </c>
      <c r="C1923" s="22">
        <v>188</v>
      </c>
      <c r="D1923" s="23">
        <v>302900.01939999999</v>
      </c>
      <c r="E1923" s="22">
        <v>103</v>
      </c>
      <c r="F1923" s="23">
        <v>164405.52679999999</v>
      </c>
      <c r="G1923" s="22">
        <v>110</v>
      </c>
      <c r="H1923" s="23">
        <v>180412.46460000001</v>
      </c>
      <c r="I1923" s="116">
        <v>-0.457228405</v>
      </c>
      <c r="J1923" s="116">
        <v>-0.45212765999999999</v>
      </c>
      <c r="K1923" s="116">
        <v>-9.3100979999999993E-3</v>
      </c>
      <c r="L1923" s="116">
        <v>9.7362528599999998E-2</v>
      </c>
      <c r="M1923" s="116">
        <v>6.7961165000000004E-2</v>
      </c>
      <c r="N1923" s="116">
        <v>2.7530367699999999E-2</v>
      </c>
      <c r="O1923" s="24">
        <v>-2.5052800000000002E-4</v>
      </c>
      <c r="P1923" s="24">
        <v>9.6717250000000004E-4</v>
      </c>
      <c r="Q1923" s="24">
        <v>1.7504799999999999E-5</v>
      </c>
      <c r="R1923" s="24">
        <v>2.69091E-5</v>
      </c>
    </row>
    <row r="1924" spans="1:18" ht="22.5" x14ac:dyDescent="0.2">
      <c r="A1924" s="13" t="s">
        <v>1768</v>
      </c>
      <c r="B1924" s="11" t="str">
        <f>VLOOKUP(A1924,[2]Feuil1!$A$4:$B$2591,2,FALSE)</f>
        <v>Avortements avec aspiration ou curetage ou hystérotomie, en ambulatoire</v>
      </c>
      <c r="C1924" s="22">
        <v>16060</v>
      </c>
      <c r="D1924" s="23">
        <v>3677922.9468</v>
      </c>
      <c r="E1924" s="22">
        <v>15846</v>
      </c>
      <c r="F1924" s="23">
        <v>3628396.7568000001</v>
      </c>
      <c r="G1924" s="22">
        <v>15739</v>
      </c>
      <c r="H1924" s="23">
        <v>3602636.4528000001</v>
      </c>
      <c r="I1924" s="116">
        <v>-1.3465804E-2</v>
      </c>
      <c r="J1924" s="116">
        <v>-1.3325030999999999E-2</v>
      </c>
      <c r="K1924" s="116">
        <v>-1.42674E-4</v>
      </c>
      <c r="L1924" s="116">
        <v>-7.0996380000000001E-3</v>
      </c>
      <c r="M1924" s="116">
        <v>-6.752493E-3</v>
      </c>
      <c r="N1924" s="116">
        <v>-3.4950500000000001E-4</v>
      </c>
      <c r="O1924" s="24">
        <v>3.8294979000000002E-3</v>
      </c>
      <c r="P1924" s="24">
        <v>-1.5564909999999999E-3</v>
      </c>
      <c r="Q1924" s="24">
        <v>2.5046229000000001E-3</v>
      </c>
      <c r="R1924" s="24">
        <v>5.3734560000000004E-4</v>
      </c>
    </row>
    <row r="1925" spans="1:18" ht="22.5" x14ac:dyDescent="0.2">
      <c r="A1925" s="13" t="s">
        <v>1769</v>
      </c>
      <c r="B1925" s="11" t="str">
        <f>VLOOKUP(A1925,[2]Feuil1!$A$4:$B$2591,2,FALSE)</f>
        <v>Avortements avec aspiration ou curetage ou hystérotomie</v>
      </c>
      <c r="C1925" s="22">
        <v>4819</v>
      </c>
      <c r="D1925" s="23">
        <v>2266161.3558999998</v>
      </c>
      <c r="E1925" s="22">
        <v>4432</v>
      </c>
      <c r="F1925" s="23">
        <v>2101128.1513</v>
      </c>
      <c r="G1925" s="22">
        <v>4055</v>
      </c>
      <c r="H1925" s="23">
        <v>1911293.5294000001</v>
      </c>
      <c r="I1925" s="116">
        <v>-7.2825002E-2</v>
      </c>
      <c r="J1925" s="116">
        <v>-8.0307117999999997E-2</v>
      </c>
      <c r="K1925" s="116">
        <v>8.1354505000000004E-3</v>
      </c>
      <c r="L1925" s="116">
        <v>-9.0348901999999995E-2</v>
      </c>
      <c r="M1925" s="116">
        <v>-8.5063177000000004E-2</v>
      </c>
      <c r="N1925" s="116">
        <v>-5.7771480000000002E-3</v>
      </c>
      <c r="O1925" s="24">
        <v>1.34927168E-2</v>
      </c>
      <c r="P1925" s="24">
        <v>-1.1470203E-2</v>
      </c>
      <c r="Q1925" s="24">
        <v>6.4529170000000001E-4</v>
      </c>
      <c r="R1925" s="24">
        <v>2.8507599999999999E-4</v>
      </c>
    </row>
    <row r="1926" spans="1:18" ht="22.5" x14ac:dyDescent="0.2">
      <c r="A1926" s="13" t="s">
        <v>2232</v>
      </c>
      <c r="B1926" s="11" t="str">
        <f>VLOOKUP(A1926,[2]Feuil1!$A$4:$B$2591,2,FALSE)</f>
        <v>Césariennes avec naissance d'un mort-né, sans complication significative</v>
      </c>
      <c r="C1926" s="22">
        <v>50</v>
      </c>
      <c r="D1926" s="23">
        <v>68936</v>
      </c>
      <c r="E1926" s="22">
        <v>42</v>
      </c>
      <c r="F1926" s="23">
        <v>57013.36</v>
      </c>
      <c r="G1926" s="22">
        <v>57</v>
      </c>
      <c r="H1926" s="23">
        <v>76080.78</v>
      </c>
      <c r="I1926" s="116">
        <v>-0.172952304</v>
      </c>
      <c r="J1926" s="116">
        <v>-0.16</v>
      </c>
      <c r="K1926" s="116">
        <v>-1.5419409E-2</v>
      </c>
      <c r="L1926" s="116">
        <v>0.33443775279999999</v>
      </c>
      <c r="M1926" s="116">
        <v>0.35714285709999999</v>
      </c>
      <c r="N1926" s="116">
        <v>-1.6730076999999999E-2</v>
      </c>
      <c r="O1926" s="24">
        <v>-5.3684499999999999E-4</v>
      </c>
      <c r="P1926" s="24">
        <v>1.1520931999999999E-3</v>
      </c>
      <c r="Q1926" s="24">
        <v>9.0706845000000003E-6</v>
      </c>
      <c r="R1926" s="24">
        <v>1.13477E-5</v>
      </c>
    </row>
    <row r="1927" spans="1:18" ht="22.5" x14ac:dyDescent="0.2">
      <c r="A1927" s="13" t="s">
        <v>2233</v>
      </c>
      <c r="B1927" s="11" t="str">
        <f>VLOOKUP(A1927,[2]Feuil1!$A$4:$B$2591,2,FALSE)</f>
        <v>Césariennes avec naissance d'un mort-né, avec autres complications</v>
      </c>
      <c r="C1927" s="22">
        <v>28</v>
      </c>
      <c r="D1927" s="23">
        <v>63269.388899999998</v>
      </c>
      <c r="E1927" s="22">
        <v>36</v>
      </c>
      <c r="F1927" s="23">
        <v>79913.464900000006</v>
      </c>
      <c r="G1927" s="22">
        <v>23</v>
      </c>
      <c r="H1927" s="23">
        <v>51574.735500000003</v>
      </c>
      <c r="I1927" s="116">
        <v>0.26306680510000002</v>
      </c>
      <c r="J1927" s="116">
        <v>0.28571428570000001</v>
      </c>
      <c r="K1927" s="116">
        <v>-1.7614707E-2</v>
      </c>
      <c r="L1927" s="116">
        <v>-0.35461770300000001</v>
      </c>
      <c r="M1927" s="116">
        <v>-0.36111111099999998</v>
      </c>
      <c r="N1927" s="116">
        <v>1.0163594600000001E-2</v>
      </c>
      <c r="O1927" s="24">
        <v>4.6526610000000002E-4</v>
      </c>
      <c r="P1927" s="24">
        <v>-1.712285E-3</v>
      </c>
      <c r="Q1927" s="24">
        <v>3.6601007999999998E-6</v>
      </c>
      <c r="R1927" s="24">
        <v>7.6925490000000003E-6</v>
      </c>
    </row>
    <row r="1928" spans="1:18" ht="22.5" x14ac:dyDescent="0.2">
      <c r="A1928" s="13" t="s">
        <v>2234</v>
      </c>
      <c r="B1928" s="11" t="str">
        <f>VLOOKUP(A1928,[2]Feuil1!$A$4:$B$2591,2,FALSE)</f>
        <v>Césariennes avec naissance d'un mort-né, avec complications majeures</v>
      </c>
      <c r="C1928" s="22">
        <v>15</v>
      </c>
      <c r="D1928" s="23">
        <v>36189.910400000001</v>
      </c>
      <c r="E1928" s="22">
        <v>17</v>
      </c>
      <c r="F1928" s="23">
        <v>39882.758399999999</v>
      </c>
      <c r="G1928" s="22">
        <v>23</v>
      </c>
      <c r="H1928" s="23">
        <v>55161.917000000001</v>
      </c>
      <c r="I1928" s="116">
        <v>0.1020408163</v>
      </c>
      <c r="J1928" s="116">
        <v>0.1333333333</v>
      </c>
      <c r="K1928" s="116">
        <v>-2.7611044000000001E-2</v>
      </c>
      <c r="L1928" s="116">
        <v>0.38310185190000001</v>
      </c>
      <c r="M1928" s="116">
        <v>0.35294117650000001</v>
      </c>
      <c r="N1928" s="116">
        <v>2.22926731E-2</v>
      </c>
      <c r="O1928" s="24">
        <v>-2.1473799999999999E-4</v>
      </c>
      <c r="P1928" s="24">
        <v>9.2319859999999995E-4</v>
      </c>
      <c r="Q1928" s="24">
        <v>3.6601007999999998E-6</v>
      </c>
      <c r="R1928" s="24">
        <v>8.2275895000000002E-6</v>
      </c>
    </row>
    <row r="1929" spans="1:18" ht="22.5" x14ac:dyDescent="0.2">
      <c r="A1929" s="13" t="s">
        <v>2235</v>
      </c>
      <c r="B1929" s="11" t="str">
        <f>VLOOKUP(A1929,[2]Feuil1!$A$4:$B$2591,2,FALSE)</f>
        <v>Césariennes avec naissance d'un mort-né, avec complications sévères</v>
      </c>
      <c r="C1929" s="22" t="s">
        <v>3213</v>
      </c>
      <c r="D1929" s="23" t="s">
        <v>3213</v>
      </c>
      <c r="E1929" s="22" t="s">
        <v>3213</v>
      </c>
      <c r="F1929" s="23" t="s">
        <v>3213</v>
      </c>
      <c r="G1929" s="22">
        <v>3</v>
      </c>
      <c r="H1929" s="23">
        <v>9633.51</v>
      </c>
      <c r="I1929" s="116" t="s">
        <v>3213</v>
      </c>
      <c r="J1929" s="116" t="s">
        <v>3213</v>
      </c>
      <c r="K1929" s="116" t="s">
        <v>3213</v>
      </c>
      <c r="L1929" s="116" t="s">
        <v>3213</v>
      </c>
      <c r="M1929" s="116" t="s">
        <v>3213</v>
      </c>
      <c r="N1929" s="116" t="s">
        <v>3213</v>
      </c>
      <c r="O1929" s="24" t="s">
        <v>3213</v>
      </c>
      <c r="P1929" s="24" t="s">
        <v>3213</v>
      </c>
      <c r="Q1929" s="24">
        <v>4.7740445000000002E-7</v>
      </c>
      <c r="R1929" s="24">
        <v>1.4368710999999999E-6</v>
      </c>
    </row>
    <row r="1930" spans="1:18" ht="22.5" x14ac:dyDescent="0.2">
      <c r="A1930" s="13" t="s">
        <v>2236</v>
      </c>
      <c r="B1930" s="11" t="str">
        <f>VLOOKUP(A1930,[2]Feuil1!$A$4:$B$2591,2,FALSE)</f>
        <v>Césariennes pour grossesse multiple, sans complication significative</v>
      </c>
      <c r="C1930" s="22">
        <v>861</v>
      </c>
      <c r="D1930" s="23">
        <v>2211924.3037</v>
      </c>
      <c r="E1930" s="22">
        <v>815</v>
      </c>
      <c r="F1930" s="23">
        <v>2082058.5882000001</v>
      </c>
      <c r="G1930" s="22">
        <v>798</v>
      </c>
      <c r="H1930" s="23">
        <v>2012489.7285</v>
      </c>
      <c r="I1930" s="116">
        <v>-5.8711645E-2</v>
      </c>
      <c r="J1930" s="116">
        <v>-5.3426249000000002E-2</v>
      </c>
      <c r="K1930" s="116">
        <v>-5.583714E-3</v>
      </c>
      <c r="L1930" s="116">
        <v>-3.3413498E-2</v>
      </c>
      <c r="M1930" s="116">
        <v>-2.0858895999999998E-2</v>
      </c>
      <c r="N1930" s="116">
        <v>-1.2822056E-2</v>
      </c>
      <c r="O1930" s="24">
        <v>6.0842489999999997E-4</v>
      </c>
      <c r="P1930" s="24">
        <v>-4.2034949999999998E-3</v>
      </c>
      <c r="Q1930" s="24">
        <v>1.269896E-4</v>
      </c>
      <c r="R1930" s="24">
        <v>3.0016979999999998E-4</v>
      </c>
    </row>
    <row r="1931" spans="1:18" ht="22.5" x14ac:dyDescent="0.2">
      <c r="A1931" s="13" t="s">
        <v>2237</v>
      </c>
      <c r="B1931" s="11" t="str">
        <f>VLOOKUP(A1931,[2]Feuil1!$A$4:$B$2591,2,FALSE)</f>
        <v>Césariennes pour grossesse multiple, avec autres complications</v>
      </c>
      <c r="C1931" s="22">
        <v>310</v>
      </c>
      <c r="D1931" s="23">
        <v>1015925.133</v>
      </c>
      <c r="E1931" s="22">
        <v>301</v>
      </c>
      <c r="F1931" s="23">
        <v>993676.94149999996</v>
      </c>
      <c r="G1931" s="22">
        <v>299</v>
      </c>
      <c r="H1931" s="23">
        <v>969398.84779999999</v>
      </c>
      <c r="I1931" s="116">
        <v>-2.1899439999999999E-2</v>
      </c>
      <c r="J1931" s="116">
        <v>-2.9032257999999998E-2</v>
      </c>
      <c r="K1931" s="116">
        <v>7.3460916999999997E-3</v>
      </c>
      <c r="L1931" s="116">
        <v>-2.4432582000000001E-2</v>
      </c>
      <c r="M1931" s="116">
        <v>-6.6445180000000003E-3</v>
      </c>
      <c r="N1931" s="116">
        <v>-1.7907047999999998E-2</v>
      </c>
      <c r="O1931" s="24">
        <v>7.1579400000000001E-5</v>
      </c>
      <c r="P1931" s="24">
        <v>-1.4669329999999999E-3</v>
      </c>
      <c r="Q1931" s="24">
        <v>4.7581299999999998E-5</v>
      </c>
      <c r="R1931" s="24">
        <v>1.4458919999999999E-4</v>
      </c>
    </row>
    <row r="1932" spans="1:18" ht="22.5" x14ac:dyDescent="0.2">
      <c r="A1932" s="13" t="s">
        <v>2238</v>
      </c>
      <c r="B1932" s="11" t="str">
        <f>VLOOKUP(A1932,[2]Feuil1!$A$4:$B$2591,2,FALSE)</f>
        <v>Césariennes pour grossesse multiple, avec complications majeures</v>
      </c>
      <c r="C1932" s="22">
        <v>301</v>
      </c>
      <c r="D1932" s="23">
        <v>1373014.7318</v>
      </c>
      <c r="E1932" s="22">
        <v>303</v>
      </c>
      <c r="F1932" s="23">
        <v>1385340.6229999999</v>
      </c>
      <c r="G1932" s="22">
        <v>271</v>
      </c>
      <c r="H1932" s="23">
        <v>1230838.2074</v>
      </c>
      <c r="I1932" s="116">
        <v>8.9772461000000008E-3</v>
      </c>
      <c r="J1932" s="116">
        <v>6.6445183E-3</v>
      </c>
      <c r="K1932" s="116">
        <v>2.3173302999999999E-3</v>
      </c>
      <c r="L1932" s="116">
        <v>-0.111526662</v>
      </c>
      <c r="M1932" s="116">
        <v>-0.10561056100000001</v>
      </c>
      <c r="N1932" s="116">
        <v>-6.6146809999999999E-3</v>
      </c>
      <c r="O1932" s="24">
        <v>1.1452704E-3</v>
      </c>
      <c r="P1932" s="24">
        <v>-9.3353580000000002E-3</v>
      </c>
      <c r="Q1932" s="24">
        <v>4.3125499999999999E-5</v>
      </c>
      <c r="R1932" s="24">
        <v>1.8358369999999999E-4</v>
      </c>
    </row>
    <row r="1933" spans="1:18" ht="22.5" x14ac:dyDescent="0.2">
      <c r="A1933" s="13" t="s">
        <v>2239</v>
      </c>
      <c r="B1933" s="11" t="str">
        <f>VLOOKUP(A1933,[2]Feuil1!$A$4:$B$2591,2,FALSE)</f>
        <v>Césariennes pour grossesse multiple, avec complications sévères</v>
      </c>
      <c r="C1933" s="22">
        <v>14</v>
      </c>
      <c r="D1933" s="23">
        <v>71910.373399999997</v>
      </c>
      <c r="E1933" s="22">
        <v>16</v>
      </c>
      <c r="F1933" s="23">
        <v>81608.333400000003</v>
      </c>
      <c r="G1933" s="22">
        <v>12</v>
      </c>
      <c r="H1933" s="23">
        <v>58187.76</v>
      </c>
      <c r="I1933" s="116">
        <v>0.1348617667</v>
      </c>
      <c r="J1933" s="116">
        <v>0.14285714290000001</v>
      </c>
      <c r="K1933" s="116">
        <v>-6.9959540000000004E-3</v>
      </c>
      <c r="L1933" s="116">
        <v>-0.28698752199999999</v>
      </c>
      <c r="M1933" s="116">
        <v>-0.25</v>
      </c>
      <c r="N1933" s="116">
        <v>-4.9316696E-2</v>
      </c>
      <c r="O1933" s="24">
        <v>1.431588E-4</v>
      </c>
      <c r="P1933" s="24">
        <v>-1.41512E-3</v>
      </c>
      <c r="Q1933" s="24">
        <v>1.9096178000000001E-6</v>
      </c>
      <c r="R1933" s="24">
        <v>8.6789043999999999E-6</v>
      </c>
    </row>
    <row r="1934" spans="1:18" ht="22.5" x14ac:dyDescent="0.2">
      <c r="A1934" s="13" t="s">
        <v>2240</v>
      </c>
      <c r="B1934" s="11" t="str">
        <f>VLOOKUP(A1934,[2]Feuil1!$A$4:$B$2591,2,FALSE)</f>
        <v>Césariennes pour grossesse unique, sans complication significative</v>
      </c>
      <c r="C1934" s="22">
        <v>43872</v>
      </c>
      <c r="D1934" s="23">
        <v>79263051.909999996</v>
      </c>
      <c r="E1934" s="22">
        <v>42304</v>
      </c>
      <c r="F1934" s="23">
        <v>76467172.365999997</v>
      </c>
      <c r="G1934" s="22">
        <v>40543</v>
      </c>
      <c r="H1934" s="23">
        <v>73277439.673999995</v>
      </c>
      <c r="I1934" s="116">
        <v>-3.5273428000000003E-2</v>
      </c>
      <c r="J1934" s="116">
        <v>-3.5740335999999998E-2</v>
      </c>
      <c r="K1934" s="116">
        <v>4.8421359999999998E-4</v>
      </c>
      <c r="L1934" s="116">
        <v>-4.1713752E-2</v>
      </c>
      <c r="M1934" s="116">
        <v>-4.1627269000000001E-2</v>
      </c>
      <c r="N1934" s="116">
        <v>-9.0240000000000003E-5</v>
      </c>
      <c r="O1934" s="24">
        <v>6.3025661199999999E-2</v>
      </c>
      <c r="P1934" s="24">
        <v>-0.192730295</v>
      </c>
      <c r="Q1934" s="24">
        <v>6.4518027999999998E-3</v>
      </c>
      <c r="R1934" s="24">
        <v>1.0929582E-2</v>
      </c>
    </row>
    <row r="1935" spans="1:18" ht="22.5" x14ac:dyDescent="0.2">
      <c r="A1935" s="13" t="s">
        <v>2241</v>
      </c>
      <c r="B1935" s="11" t="str">
        <f>VLOOKUP(A1935,[2]Feuil1!$A$4:$B$2591,2,FALSE)</f>
        <v>Césariennes pour grossesse unique, avec autres complications</v>
      </c>
      <c r="C1935" s="22">
        <v>2410</v>
      </c>
      <c r="D1935" s="23">
        <v>7159753.7340000002</v>
      </c>
      <c r="E1935" s="22">
        <v>2426</v>
      </c>
      <c r="F1935" s="23">
        <v>7213253.7060000002</v>
      </c>
      <c r="G1935" s="22">
        <v>2359</v>
      </c>
      <c r="H1935" s="23">
        <v>7007385.3169999998</v>
      </c>
      <c r="I1935" s="116">
        <v>7.4723200999999998E-3</v>
      </c>
      <c r="J1935" s="116">
        <v>6.6390041E-3</v>
      </c>
      <c r="K1935" s="116">
        <v>8.2782009999999998E-4</v>
      </c>
      <c r="L1935" s="116">
        <v>-2.8540295E-2</v>
      </c>
      <c r="M1935" s="116">
        <v>-2.7617477000000001E-2</v>
      </c>
      <c r="N1935" s="116">
        <v>-9.4902699999999997E-4</v>
      </c>
      <c r="O1935" s="24">
        <v>2.3979099E-3</v>
      </c>
      <c r="P1935" s="24">
        <v>-1.2438997E-2</v>
      </c>
      <c r="Q1935" s="24">
        <v>3.75399E-4</v>
      </c>
      <c r="R1935" s="24">
        <v>1.0451756E-3</v>
      </c>
    </row>
    <row r="1936" spans="1:18" ht="22.5" x14ac:dyDescent="0.2">
      <c r="A1936" s="13" t="s">
        <v>2242</v>
      </c>
      <c r="B1936" s="11" t="str">
        <f>VLOOKUP(A1936,[2]Feuil1!$A$4:$B$2591,2,FALSE)</f>
        <v>Césariennes pour grossesse unique, avec complications majeures</v>
      </c>
      <c r="C1936" s="22">
        <v>1634</v>
      </c>
      <c r="D1936" s="23">
        <v>4990771.4073999999</v>
      </c>
      <c r="E1936" s="22">
        <v>1577</v>
      </c>
      <c r="F1936" s="23">
        <v>4827442.0389</v>
      </c>
      <c r="G1936" s="22">
        <v>1444</v>
      </c>
      <c r="H1936" s="23">
        <v>4403567.8979000002</v>
      </c>
      <c r="I1936" s="116">
        <v>-3.2726276999999998E-2</v>
      </c>
      <c r="J1936" s="116">
        <v>-3.4883720999999999E-2</v>
      </c>
      <c r="K1936" s="116">
        <v>2.2354236E-3</v>
      </c>
      <c r="L1936" s="116">
        <v>-8.7805122999999999E-2</v>
      </c>
      <c r="M1936" s="116">
        <v>-8.4337349000000006E-2</v>
      </c>
      <c r="N1936" s="116">
        <v>-3.7871739999999999E-3</v>
      </c>
      <c r="O1936" s="24">
        <v>4.7600300999999998E-3</v>
      </c>
      <c r="P1936" s="24">
        <v>-2.5611359E-2</v>
      </c>
      <c r="Q1936" s="24">
        <v>2.297907E-4</v>
      </c>
      <c r="R1936" s="24">
        <v>6.5680730000000002E-4</v>
      </c>
    </row>
    <row r="1937" spans="1:18" ht="22.5" x14ac:dyDescent="0.2">
      <c r="A1937" s="13" t="s">
        <v>2243</v>
      </c>
      <c r="B1937" s="11" t="str">
        <f>VLOOKUP(A1937,[2]Feuil1!$A$4:$B$2591,2,FALSE)</f>
        <v>Césariennes pour grossesse unique, avec complications sévères</v>
      </c>
      <c r="C1937" s="22">
        <v>72</v>
      </c>
      <c r="D1937" s="23">
        <v>252434.7249</v>
      </c>
      <c r="E1937" s="22">
        <v>62</v>
      </c>
      <c r="F1937" s="23">
        <v>219054.4785</v>
      </c>
      <c r="G1937" s="22">
        <v>70</v>
      </c>
      <c r="H1937" s="23">
        <v>243938.5226</v>
      </c>
      <c r="I1937" s="116">
        <v>-0.13223318000000001</v>
      </c>
      <c r="J1937" s="116">
        <v>-0.13888888899999999</v>
      </c>
      <c r="K1937" s="116">
        <v>7.7292104000000004E-3</v>
      </c>
      <c r="L1937" s="116">
        <v>0.11359751360000001</v>
      </c>
      <c r="M1937" s="116">
        <v>0.12903225809999999</v>
      </c>
      <c r="N1937" s="116">
        <v>-1.3670774E-2</v>
      </c>
      <c r="O1937" s="24">
        <v>-2.8631799999999998E-4</v>
      </c>
      <c r="P1937" s="24">
        <v>1.5035458000000001E-3</v>
      </c>
      <c r="Q1937" s="24">
        <v>1.11394E-5</v>
      </c>
      <c r="R1937" s="24">
        <v>3.6384300000000003E-5</v>
      </c>
    </row>
    <row r="1938" spans="1:18" ht="33.75" x14ac:dyDescent="0.2">
      <c r="A1938" s="13" t="s">
        <v>2244</v>
      </c>
      <c r="B1938" s="11" t="str">
        <f>VLOOKUP(A1938,[2]Feuil1!$A$4:$B$2591,2,FALSE)</f>
        <v>Grossesses ectopiques avec intervention chirurgicale, sans complication significative</v>
      </c>
      <c r="C1938" s="22">
        <v>1822</v>
      </c>
      <c r="D1938" s="23">
        <v>2732953.4260999998</v>
      </c>
      <c r="E1938" s="22">
        <v>1764</v>
      </c>
      <c r="F1938" s="23">
        <v>2596855.0778999999</v>
      </c>
      <c r="G1938" s="22">
        <v>1627</v>
      </c>
      <c r="H1938" s="23">
        <v>2382505.8078999999</v>
      </c>
      <c r="I1938" s="116">
        <v>-4.9799000000000003E-2</v>
      </c>
      <c r="J1938" s="116">
        <v>-3.1833149999999998E-2</v>
      </c>
      <c r="K1938" s="116">
        <v>-1.8556564000000001E-2</v>
      </c>
      <c r="L1938" s="116">
        <v>-8.2541868000000004E-2</v>
      </c>
      <c r="M1938" s="116">
        <v>-7.7664398999999995E-2</v>
      </c>
      <c r="N1938" s="116">
        <v>-5.2881719999999998E-3</v>
      </c>
      <c r="O1938" s="24">
        <v>4.9031889E-3</v>
      </c>
      <c r="P1938" s="24">
        <v>-1.2951429E-2</v>
      </c>
      <c r="Q1938" s="24">
        <v>2.5891230000000002E-4</v>
      </c>
      <c r="R1938" s="24">
        <v>3.5535889999999999E-4</v>
      </c>
    </row>
    <row r="1939" spans="1:18" ht="22.5" x14ac:dyDescent="0.2">
      <c r="A1939" s="13" t="s">
        <v>2245</v>
      </c>
      <c r="B1939" s="11" t="str">
        <f>VLOOKUP(A1939,[2]Feuil1!$A$4:$B$2591,2,FALSE)</f>
        <v>Grossesses ectopiques avec intervention chirurgicale, avec complications</v>
      </c>
      <c r="C1939" s="22">
        <v>46</v>
      </c>
      <c r="D1939" s="23">
        <v>102742.1612</v>
      </c>
      <c r="E1939" s="22">
        <v>49</v>
      </c>
      <c r="F1939" s="23">
        <v>111438.62239999999</v>
      </c>
      <c r="G1939" s="22">
        <v>55</v>
      </c>
      <c r="H1939" s="23">
        <v>123719.8844</v>
      </c>
      <c r="I1939" s="116">
        <v>8.4643549400000004E-2</v>
      </c>
      <c r="J1939" s="116">
        <v>6.5217391299999997E-2</v>
      </c>
      <c r="K1939" s="116">
        <v>1.82368015E-2</v>
      </c>
      <c r="L1939" s="116">
        <v>0.1102065131</v>
      </c>
      <c r="M1939" s="116">
        <v>0.12244897959999999</v>
      </c>
      <c r="N1939" s="116">
        <v>-1.0906925E-2</v>
      </c>
      <c r="O1939" s="24">
        <v>-2.1473799999999999E-4</v>
      </c>
      <c r="P1939" s="24">
        <v>7.4205940000000002E-4</v>
      </c>
      <c r="Q1939" s="24">
        <v>8.7524149000000005E-6</v>
      </c>
      <c r="R1939" s="24">
        <v>1.8453200000000001E-5</v>
      </c>
    </row>
    <row r="1940" spans="1:18" ht="22.5" x14ac:dyDescent="0.2">
      <c r="A1940" s="13" t="s">
        <v>2246</v>
      </c>
      <c r="B1940" s="11" t="str">
        <f>VLOOKUP(A1940,[2]Feuil1!$A$4:$B$2591,2,FALSE)</f>
        <v>Affections de l'ante partum avec intervention chirurgicale, très courte durée</v>
      </c>
      <c r="C1940" s="22">
        <v>118</v>
      </c>
      <c r="D1940" s="23">
        <v>27621.216</v>
      </c>
      <c r="E1940" s="22">
        <v>44</v>
      </c>
      <c r="F1940" s="23">
        <v>10428.744500000001</v>
      </c>
      <c r="G1940" s="22">
        <v>38</v>
      </c>
      <c r="H1940" s="23">
        <v>8919.3510000000006</v>
      </c>
      <c r="I1940" s="116">
        <v>-0.62243716900000001</v>
      </c>
      <c r="J1940" s="116">
        <v>-0.62711864399999995</v>
      </c>
      <c r="K1940" s="116">
        <v>1.25548641E-2</v>
      </c>
      <c r="L1940" s="116">
        <v>-0.14473396099999999</v>
      </c>
      <c r="M1940" s="116">
        <v>-0.13636363600000001</v>
      </c>
      <c r="N1940" s="116">
        <v>-9.6919550000000004E-3</v>
      </c>
      <c r="O1940" s="24">
        <v>2.147382E-4</v>
      </c>
      <c r="P1940" s="24">
        <v>-9.1200999999999996E-5</v>
      </c>
      <c r="Q1940" s="24">
        <v>6.0471229999999997E-6</v>
      </c>
      <c r="R1940" s="24">
        <v>1.3303519E-6</v>
      </c>
    </row>
    <row r="1941" spans="1:18" ht="22.5" x14ac:dyDescent="0.2">
      <c r="A1941" s="13" t="s">
        <v>2247</v>
      </c>
      <c r="B1941" s="11" t="str">
        <f>VLOOKUP(A1941,[2]Feuil1!$A$4:$B$2591,2,FALSE)</f>
        <v>Affections de l'ante partum avec intervention chirurgicale</v>
      </c>
      <c r="C1941" s="22">
        <v>200</v>
      </c>
      <c r="D1941" s="23">
        <v>201950.74590000001</v>
      </c>
      <c r="E1941" s="22">
        <v>137</v>
      </c>
      <c r="F1941" s="23">
        <v>140345.7666</v>
      </c>
      <c r="G1941" s="22">
        <v>154</v>
      </c>
      <c r="H1941" s="23">
        <v>159940.5993</v>
      </c>
      <c r="I1941" s="116">
        <v>-0.30504952600000002</v>
      </c>
      <c r="J1941" s="116">
        <v>-0.315</v>
      </c>
      <c r="K1941" s="116">
        <v>1.45262395E-2</v>
      </c>
      <c r="L1941" s="116">
        <v>0.13961826690000001</v>
      </c>
      <c r="M1941" s="116">
        <v>0.1240875912</v>
      </c>
      <c r="N1941" s="116">
        <v>1.3816250400000001E-2</v>
      </c>
      <c r="O1941" s="24">
        <v>-6.08425E-4</v>
      </c>
      <c r="P1941" s="24">
        <v>1.1839605999999999E-3</v>
      </c>
      <c r="Q1941" s="24">
        <v>2.4506800000000001E-5</v>
      </c>
      <c r="R1941" s="24">
        <v>2.3855699999999999E-5</v>
      </c>
    </row>
    <row r="1942" spans="1:18" ht="33.75" x14ac:dyDescent="0.2">
      <c r="A1942" s="13" t="s">
        <v>2248</v>
      </c>
      <c r="B1942" s="11" t="str">
        <f>VLOOKUP(A1942,[2]Feuil1!$A$4:$B$2591,2,FALSE)</f>
        <v>Affections médicales du post-partum ou du post-abortum, sans complication significative</v>
      </c>
      <c r="C1942" s="22">
        <v>806</v>
      </c>
      <c r="D1942" s="23">
        <v>654986.32770000002</v>
      </c>
      <c r="E1942" s="22">
        <v>699</v>
      </c>
      <c r="F1942" s="23">
        <v>568588.75490000006</v>
      </c>
      <c r="G1942" s="22">
        <v>765</v>
      </c>
      <c r="H1942" s="23">
        <v>621213.92209999997</v>
      </c>
      <c r="I1942" s="116">
        <v>-0.13190744500000001</v>
      </c>
      <c r="J1942" s="116">
        <v>-0.132754342</v>
      </c>
      <c r="K1942" s="116">
        <v>9.7653729999999997E-4</v>
      </c>
      <c r="L1942" s="116">
        <v>9.2554006300000005E-2</v>
      </c>
      <c r="M1942" s="116">
        <v>9.4420600899999999E-2</v>
      </c>
      <c r="N1942" s="116">
        <v>-1.7055550000000001E-3</v>
      </c>
      <c r="O1942" s="24">
        <v>-2.3621200000000001E-3</v>
      </c>
      <c r="P1942" s="24">
        <v>3.1797221999999999E-3</v>
      </c>
      <c r="Q1942" s="24">
        <v>1.217381E-4</v>
      </c>
      <c r="R1942" s="24">
        <v>9.2656200000000002E-5</v>
      </c>
    </row>
    <row r="1943" spans="1:18" ht="22.5" x14ac:dyDescent="0.2">
      <c r="A1943" s="13" t="s">
        <v>2249</v>
      </c>
      <c r="B1943" s="11" t="str">
        <f>VLOOKUP(A1943,[2]Feuil1!$A$4:$B$2591,2,FALSE)</f>
        <v>Affections médicales du post-partum ou du post-abortum, avec complications</v>
      </c>
      <c r="C1943" s="22">
        <v>63</v>
      </c>
      <c r="D1943" s="23">
        <v>72789.892699999997</v>
      </c>
      <c r="E1943" s="22">
        <v>70</v>
      </c>
      <c r="F1943" s="23">
        <v>79874.901400000002</v>
      </c>
      <c r="G1943" s="22">
        <v>54</v>
      </c>
      <c r="H1943" s="23">
        <v>63220.297400000003</v>
      </c>
      <c r="I1943" s="116">
        <v>9.7335061700000003E-2</v>
      </c>
      <c r="J1943" s="116">
        <v>0.11111111110000001</v>
      </c>
      <c r="K1943" s="116">
        <v>-1.2398444E-2</v>
      </c>
      <c r="L1943" s="116">
        <v>-0.20850860199999999</v>
      </c>
      <c r="M1943" s="116">
        <v>-0.22857142899999999</v>
      </c>
      <c r="N1943" s="116">
        <v>2.6007368199999999E-2</v>
      </c>
      <c r="O1943" s="24">
        <v>5.7263520000000001E-4</v>
      </c>
      <c r="P1943" s="24">
        <v>-1.006306E-3</v>
      </c>
      <c r="Q1943" s="24">
        <v>8.5932800999999998E-6</v>
      </c>
      <c r="R1943" s="24">
        <v>9.4295246000000004E-6</v>
      </c>
    </row>
    <row r="1944" spans="1:18" ht="22.5" x14ac:dyDescent="0.2">
      <c r="A1944" s="13" t="s">
        <v>1770</v>
      </c>
      <c r="B1944" s="11" t="str">
        <f>VLOOKUP(A1944,[2]Feuil1!$A$4:$B$2591,2,FALSE)</f>
        <v>Affections médicales du post-partum ou du post-abortum, très courte durée</v>
      </c>
      <c r="C1944" s="22">
        <v>587</v>
      </c>
      <c r="D1944" s="23">
        <v>114166.9305</v>
      </c>
      <c r="E1944" s="22">
        <v>338</v>
      </c>
      <c r="F1944" s="23">
        <v>65811.005499999999</v>
      </c>
      <c r="G1944" s="22">
        <v>357</v>
      </c>
      <c r="H1944" s="23">
        <v>69337.701700000005</v>
      </c>
      <c r="I1944" s="116">
        <v>-0.42355456899999999</v>
      </c>
      <c r="J1944" s="116">
        <v>-0.42419080100000001</v>
      </c>
      <c r="K1944" s="116">
        <v>1.1049355E-3</v>
      </c>
      <c r="L1944" s="116">
        <v>5.3588243700000003E-2</v>
      </c>
      <c r="M1944" s="116">
        <v>5.6213017800000001E-2</v>
      </c>
      <c r="N1944" s="116">
        <v>-2.4850800000000002E-3</v>
      </c>
      <c r="O1944" s="24">
        <v>-6.80004E-4</v>
      </c>
      <c r="P1944" s="24">
        <v>2.130903E-4</v>
      </c>
      <c r="Q1944" s="24">
        <v>5.6811100000000002E-5</v>
      </c>
      <c r="R1944" s="24">
        <v>1.0342E-5</v>
      </c>
    </row>
    <row r="1945" spans="1:18" ht="33.75" x14ac:dyDescent="0.2">
      <c r="A1945" s="13" t="s">
        <v>2250</v>
      </c>
      <c r="B1945" s="11" t="str">
        <f>VLOOKUP(A1945,[2]Feuil1!$A$4:$B$2591,2,FALSE)</f>
        <v>Affections de l'ante partum sans intervention chirurgicale, sans complication significative</v>
      </c>
      <c r="C1945" s="22">
        <v>13544</v>
      </c>
      <c r="D1945" s="23">
        <v>8145225.5955999997</v>
      </c>
      <c r="E1945" s="22">
        <v>13332</v>
      </c>
      <c r="F1945" s="23">
        <v>7991588.1710000001</v>
      </c>
      <c r="G1945" s="22">
        <v>13214</v>
      </c>
      <c r="H1945" s="23">
        <v>7910960.8638000004</v>
      </c>
      <c r="I1945" s="116">
        <v>-1.8862268000000001E-2</v>
      </c>
      <c r="J1945" s="116">
        <v>-1.5652688000000001E-2</v>
      </c>
      <c r="K1945" s="116">
        <v>-3.2606169999999999E-3</v>
      </c>
      <c r="L1945" s="116">
        <v>-1.0089022E-2</v>
      </c>
      <c r="M1945" s="116">
        <v>-8.8508849999999993E-3</v>
      </c>
      <c r="N1945" s="116">
        <v>-1.249193E-3</v>
      </c>
      <c r="O1945" s="24">
        <v>4.2231845999999998E-3</v>
      </c>
      <c r="P1945" s="24">
        <v>-4.8716699999999998E-3</v>
      </c>
      <c r="Q1945" s="24">
        <v>2.1028075000000001E-3</v>
      </c>
      <c r="R1945" s="24">
        <v>1.179947E-3</v>
      </c>
    </row>
    <row r="1946" spans="1:18" ht="33.75" x14ac:dyDescent="0.2">
      <c r="A1946" s="13" t="s">
        <v>2251</v>
      </c>
      <c r="B1946" s="11" t="str">
        <f>VLOOKUP(A1946,[2]Feuil1!$A$4:$B$2591,2,FALSE)</f>
        <v>Affections de l'ante partum sans intervention chirurgicale, avec autres complications</v>
      </c>
      <c r="C1946" s="22">
        <v>869</v>
      </c>
      <c r="D1946" s="23">
        <v>1041649.3149999999</v>
      </c>
      <c r="E1946" s="22">
        <v>945</v>
      </c>
      <c r="F1946" s="23">
        <v>1118882.0445000001</v>
      </c>
      <c r="G1946" s="22">
        <v>920</v>
      </c>
      <c r="H1946" s="23">
        <v>1100337.8225</v>
      </c>
      <c r="I1946" s="116">
        <v>7.4144655399999995E-2</v>
      </c>
      <c r="J1946" s="116">
        <v>8.7456847000000004E-2</v>
      </c>
      <c r="K1946" s="116">
        <v>-1.2241581E-2</v>
      </c>
      <c r="L1946" s="116">
        <v>-1.6573885E-2</v>
      </c>
      <c r="M1946" s="116">
        <v>-2.6455026E-2</v>
      </c>
      <c r="N1946" s="116">
        <v>1.0149651000000001E-2</v>
      </c>
      <c r="O1946" s="24">
        <v>8.9474249999999997E-4</v>
      </c>
      <c r="P1946" s="24">
        <v>-1.120481E-3</v>
      </c>
      <c r="Q1946" s="24">
        <v>1.4640399999999999E-4</v>
      </c>
      <c r="R1946" s="24">
        <v>1.6411919999999999E-4</v>
      </c>
    </row>
    <row r="1947" spans="1:18" ht="33.75" x14ac:dyDescent="0.2">
      <c r="A1947" s="13" t="s">
        <v>2252</v>
      </c>
      <c r="B1947" s="11" t="str">
        <f>VLOOKUP(A1947,[2]Feuil1!$A$4:$B$2591,2,FALSE)</f>
        <v>Affections de l'ante partum sans intervention chirurgicale, avec complications majeures</v>
      </c>
      <c r="C1947" s="22">
        <v>113</v>
      </c>
      <c r="D1947" s="23">
        <v>197052.49890000001</v>
      </c>
      <c r="E1947" s="22">
        <v>126</v>
      </c>
      <c r="F1947" s="23">
        <v>217803.54199999999</v>
      </c>
      <c r="G1947" s="22">
        <v>138</v>
      </c>
      <c r="H1947" s="23">
        <v>238662.07829999999</v>
      </c>
      <c r="I1947" s="116">
        <v>0.1053071807</v>
      </c>
      <c r="J1947" s="116">
        <v>0.1150442478</v>
      </c>
      <c r="K1947" s="116">
        <v>-8.7324489999999998E-3</v>
      </c>
      <c r="L1947" s="116">
        <v>9.5767663399999994E-2</v>
      </c>
      <c r="M1947" s="116">
        <v>9.5238095199999998E-2</v>
      </c>
      <c r="N1947" s="116">
        <v>4.835188E-4</v>
      </c>
      <c r="O1947" s="24">
        <v>-4.2947599999999998E-4</v>
      </c>
      <c r="P1947" s="24">
        <v>1.2603161999999999E-3</v>
      </c>
      <c r="Q1947" s="24">
        <v>2.1960600000000001E-5</v>
      </c>
      <c r="R1947" s="24">
        <v>3.5597299999999999E-5</v>
      </c>
    </row>
    <row r="1948" spans="1:18" ht="33.75" x14ac:dyDescent="0.2">
      <c r="A1948" s="13" t="s">
        <v>2253</v>
      </c>
      <c r="B1948" s="11" t="str">
        <f>VLOOKUP(A1948,[2]Feuil1!$A$4:$B$2591,2,FALSE)</f>
        <v>Affections de l'ante partum sans intervention chirurgicale, avec complications sévères</v>
      </c>
      <c r="C1948" s="22">
        <v>43</v>
      </c>
      <c r="D1948" s="23">
        <v>94041.326700000005</v>
      </c>
      <c r="E1948" s="22">
        <v>45</v>
      </c>
      <c r="F1948" s="23">
        <v>104836.3244</v>
      </c>
      <c r="G1948" s="22">
        <v>46</v>
      </c>
      <c r="H1948" s="23">
        <v>101917.6072</v>
      </c>
      <c r="I1948" s="116">
        <v>0.1147899342</v>
      </c>
      <c r="J1948" s="116">
        <v>4.6511627899999998E-2</v>
      </c>
      <c r="K1948" s="116">
        <v>6.5243714899999999E-2</v>
      </c>
      <c r="L1948" s="116">
        <v>-2.7840705E-2</v>
      </c>
      <c r="M1948" s="116">
        <v>2.2222222199999999E-2</v>
      </c>
      <c r="N1948" s="116">
        <v>-4.8974602999999998E-2</v>
      </c>
      <c r="O1948" s="24">
        <v>-3.5790000000000001E-5</v>
      </c>
      <c r="P1948" s="24">
        <v>-1.76355E-4</v>
      </c>
      <c r="Q1948" s="24">
        <v>7.3202014999999997E-6</v>
      </c>
      <c r="R1948" s="24">
        <v>1.52014E-5</v>
      </c>
    </row>
    <row r="1949" spans="1:18" ht="22.5" x14ac:dyDescent="0.2">
      <c r="A1949" s="13" t="s">
        <v>2254</v>
      </c>
      <c r="B1949" s="11" t="str">
        <f>VLOOKUP(A1949,[2]Feuil1!$A$4:$B$2591,2,FALSE)</f>
        <v>Affections de l'ante partum sans intervention chirurgicale, très courte durée</v>
      </c>
      <c r="C1949" s="22">
        <v>6226</v>
      </c>
      <c r="D1949" s="23">
        <v>1268590.4608</v>
      </c>
      <c r="E1949" s="22">
        <v>5905</v>
      </c>
      <c r="F1949" s="23">
        <v>1205873.5104</v>
      </c>
      <c r="G1949" s="22">
        <v>6024</v>
      </c>
      <c r="H1949" s="23">
        <v>1230344.7936</v>
      </c>
      <c r="I1949" s="116">
        <v>-4.9438296E-2</v>
      </c>
      <c r="J1949" s="116">
        <v>-5.1557983000000002E-2</v>
      </c>
      <c r="K1949" s="116">
        <v>2.2349145999999999E-3</v>
      </c>
      <c r="L1949" s="116">
        <v>2.0293407999999999E-2</v>
      </c>
      <c r="M1949" s="116">
        <v>2.01524132E-2</v>
      </c>
      <c r="N1949" s="116">
        <v>1.3820959999999999E-4</v>
      </c>
      <c r="O1949" s="24">
        <v>-4.2589739999999996E-3</v>
      </c>
      <c r="P1949" s="24">
        <v>1.4786058999999999E-3</v>
      </c>
      <c r="Q1949" s="24">
        <v>9.5862810000000003E-4</v>
      </c>
      <c r="R1949" s="24">
        <v>1.835102E-4</v>
      </c>
    </row>
    <row r="1950" spans="1:18" ht="22.5" x14ac:dyDescent="0.2">
      <c r="A1950" s="13" t="s">
        <v>1771</v>
      </c>
      <c r="B1950" s="11" t="str">
        <f>VLOOKUP(A1950,[2]Feuil1!$A$4:$B$2591,2,FALSE)</f>
        <v>Avortements sans aspiration, ni curetage, ni hystérotomie, très courte durée</v>
      </c>
      <c r="C1950" s="22">
        <v>2389</v>
      </c>
      <c r="D1950" s="23">
        <v>708481.02599999995</v>
      </c>
      <c r="E1950" s="22">
        <v>2458</v>
      </c>
      <c r="F1950" s="23">
        <v>728354.45700000005</v>
      </c>
      <c r="G1950" s="22">
        <v>2594</v>
      </c>
      <c r="H1950" s="23">
        <v>769173.13800000004</v>
      </c>
      <c r="I1950" s="116">
        <v>2.80507597E-2</v>
      </c>
      <c r="J1950" s="116">
        <v>2.8882377599999998E-2</v>
      </c>
      <c r="K1950" s="116">
        <v>-8.0827299999999998E-4</v>
      </c>
      <c r="L1950" s="116">
        <v>5.6042330199999997E-2</v>
      </c>
      <c r="M1950" s="116">
        <v>5.5329536200000001E-2</v>
      </c>
      <c r="N1950" s="116">
        <v>6.7542320000000004E-4</v>
      </c>
      <c r="O1950" s="24">
        <v>-4.8673989999999997E-3</v>
      </c>
      <c r="P1950" s="24">
        <v>2.4663496999999999E-3</v>
      </c>
      <c r="Q1950" s="24">
        <v>4.127957E-4</v>
      </c>
      <c r="R1950" s="24">
        <v>1.147248E-4</v>
      </c>
    </row>
    <row r="1951" spans="1:18" ht="22.5" x14ac:dyDescent="0.2">
      <c r="A1951" s="13" t="s">
        <v>1772</v>
      </c>
      <c r="B1951" s="11" t="str">
        <f>VLOOKUP(A1951,[2]Feuil1!$A$4:$B$2591,2,FALSE)</f>
        <v>Avortements sans aspiration, ni curetage, ni hystérotomie</v>
      </c>
      <c r="C1951" s="22">
        <v>318</v>
      </c>
      <c r="D1951" s="23">
        <v>277424.0184</v>
      </c>
      <c r="E1951" s="22">
        <v>328</v>
      </c>
      <c r="F1951" s="23">
        <v>350436.07459999999</v>
      </c>
      <c r="G1951" s="22">
        <v>311</v>
      </c>
      <c r="H1951" s="23">
        <v>279584.3112</v>
      </c>
      <c r="I1951" s="116">
        <v>0.26317856909999998</v>
      </c>
      <c r="J1951" s="116">
        <v>3.14465409E-2</v>
      </c>
      <c r="K1951" s="116">
        <v>0.2246670274</v>
      </c>
      <c r="L1951" s="116">
        <v>-0.20218170599999999</v>
      </c>
      <c r="M1951" s="116">
        <v>-5.1829267999999998E-2</v>
      </c>
      <c r="N1951" s="116">
        <v>-0.15857106000000001</v>
      </c>
      <c r="O1951" s="24">
        <v>6.0842489999999997E-4</v>
      </c>
      <c r="P1951" s="24">
        <v>-4.2810110000000004E-3</v>
      </c>
      <c r="Q1951" s="24">
        <v>4.9490899999999997E-5</v>
      </c>
      <c r="R1951" s="24">
        <v>4.1700999999999999E-5</v>
      </c>
    </row>
    <row r="1952" spans="1:18" x14ac:dyDescent="0.2">
      <c r="A1952" s="13" t="s">
        <v>1773</v>
      </c>
      <c r="B1952" s="11" t="str">
        <f>VLOOKUP(A1952,[2]Feuil1!$A$4:$B$2591,2,FALSE)</f>
        <v>Menaces d'avortement, très courte durée</v>
      </c>
      <c r="C1952" s="22">
        <v>798</v>
      </c>
      <c r="D1952" s="23">
        <v>150591.99739999999</v>
      </c>
      <c r="E1952" s="22">
        <v>752</v>
      </c>
      <c r="F1952" s="23">
        <v>142642.45970000001</v>
      </c>
      <c r="G1952" s="22">
        <v>859</v>
      </c>
      <c r="H1952" s="23">
        <v>164523.23939999999</v>
      </c>
      <c r="I1952" s="116">
        <v>-5.2788580000000002E-2</v>
      </c>
      <c r="J1952" s="116">
        <v>-5.7644109999999998E-2</v>
      </c>
      <c r="K1952" s="116">
        <v>5.1525440999999998E-3</v>
      </c>
      <c r="L1952" s="116">
        <v>0.15339597860000001</v>
      </c>
      <c r="M1952" s="116">
        <v>0.14228723400000001</v>
      </c>
      <c r="N1952" s="116">
        <v>9.7250011000000001E-3</v>
      </c>
      <c r="O1952" s="24">
        <v>-3.8294980000000002E-3</v>
      </c>
      <c r="P1952" s="24">
        <v>1.3220822999999999E-3</v>
      </c>
      <c r="Q1952" s="24">
        <v>1.3669680000000001E-4</v>
      </c>
      <c r="R1952" s="24">
        <v>2.45392E-5</v>
      </c>
    </row>
    <row r="1953" spans="1:18" x14ac:dyDescent="0.2">
      <c r="A1953" s="13" t="s">
        <v>1774</v>
      </c>
      <c r="B1953" s="11" t="str">
        <f>VLOOKUP(A1953,[2]Feuil1!$A$4:$B$2591,2,FALSE)</f>
        <v>Menaces d'avortement</v>
      </c>
      <c r="C1953" s="22">
        <v>1200</v>
      </c>
      <c r="D1953" s="23">
        <v>1163965.4841</v>
      </c>
      <c r="E1953" s="22">
        <v>1151</v>
      </c>
      <c r="F1953" s="23">
        <v>1093798.0895</v>
      </c>
      <c r="G1953" s="22">
        <v>1114</v>
      </c>
      <c r="H1953" s="23">
        <v>1073973.3592999999</v>
      </c>
      <c r="I1953" s="116">
        <v>-6.0283054000000003E-2</v>
      </c>
      <c r="J1953" s="116">
        <v>-4.0833332999999999E-2</v>
      </c>
      <c r="K1953" s="116">
        <v>-2.0277727999999998E-2</v>
      </c>
      <c r="L1953" s="116">
        <v>-1.8124670999999998E-2</v>
      </c>
      <c r="M1953" s="116">
        <v>-3.2145960000000001E-2</v>
      </c>
      <c r="N1953" s="116">
        <v>1.44869874E-2</v>
      </c>
      <c r="O1953" s="24">
        <v>1.3242188999999999E-3</v>
      </c>
      <c r="P1953" s="24">
        <v>-1.1978519999999999E-3</v>
      </c>
      <c r="Q1953" s="24">
        <v>1.7727619999999999E-4</v>
      </c>
      <c r="R1953" s="24">
        <v>1.6018679999999999E-4</v>
      </c>
    </row>
    <row r="1954" spans="1:18" x14ac:dyDescent="0.2">
      <c r="A1954" s="13" t="s">
        <v>2255</v>
      </c>
      <c r="B1954" s="11" t="str">
        <f>VLOOKUP(A1954,[2]Feuil1!$A$4:$B$2591,2,FALSE)</f>
        <v>Accouchements hors de l'établissement</v>
      </c>
      <c r="C1954" s="22">
        <v>614</v>
      </c>
      <c r="D1954" s="23">
        <v>916941.90639999998</v>
      </c>
      <c r="E1954" s="22">
        <v>483</v>
      </c>
      <c r="F1954" s="23">
        <v>654347.33089999994</v>
      </c>
      <c r="G1954" s="22">
        <v>443</v>
      </c>
      <c r="H1954" s="23">
        <v>597067.89049999998</v>
      </c>
      <c r="I1954" s="116">
        <v>-0.28638081999999998</v>
      </c>
      <c r="J1954" s="116">
        <v>-0.21335504899999999</v>
      </c>
      <c r="K1954" s="116">
        <v>-9.2831933000000005E-2</v>
      </c>
      <c r="L1954" s="116">
        <v>-8.7536752999999995E-2</v>
      </c>
      <c r="M1954" s="116">
        <v>-8.2815735000000001E-2</v>
      </c>
      <c r="N1954" s="116">
        <v>-5.1472949999999996E-3</v>
      </c>
      <c r="O1954" s="24">
        <v>1.4315879999999999E-3</v>
      </c>
      <c r="P1954" s="24">
        <v>-3.4609430000000002E-3</v>
      </c>
      <c r="Q1954" s="24">
        <v>7.0496700000000006E-5</v>
      </c>
      <c r="R1954" s="24">
        <v>8.90547E-5</v>
      </c>
    </row>
    <row r="1955" spans="1:18" ht="33.75" x14ac:dyDescent="0.2">
      <c r="A1955" s="13" t="s">
        <v>2256</v>
      </c>
      <c r="B1955" s="11" t="str">
        <f>VLOOKUP(A1955,[2]Feuil1!$A$4:$B$2591,2,FALSE)</f>
        <v>Accouchements par voie basse avec naissance d'un mort-né, sans complication significative</v>
      </c>
      <c r="C1955" s="22">
        <v>680</v>
      </c>
      <c r="D1955" s="23">
        <v>744610.21239999996</v>
      </c>
      <c r="E1955" s="22">
        <v>643</v>
      </c>
      <c r="F1955" s="23">
        <v>710569.67440000002</v>
      </c>
      <c r="G1955" s="22">
        <v>569</v>
      </c>
      <c r="H1955" s="23">
        <v>623439.6888</v>
      </c>
      <c r="I1955" s="116">
        <v>-4.5715916000000002E-2</v>
      </c>
      <c r="J1955" s="116">
        <v>-5.4411765000000001E-2</v>
      </c>
      <c r="K1955" s="116">
        <v>9.1962317999999994E-3</v>
      </c>
      <c r="L1955" s="116">
        <v>-0.122619904</v>
      </c>
      <c r="M1955" s="116">
        <v>-0.115085537</v>
      </c>
      <c r="N1955" s="116">
        <v>-8.5142329999999995E-3</v>
      </c>
      <c r="O1955" s="24">
        <v>2.6484377999999999E-3</v>
      </c>
      <c r="P1955" s="24">
        <v>-5.2645749999999996E-3</v>
      </c>
      <c r="Q1955" s="24">
        <v>9.0547699999999994E-5</v>
      </c>
      <c r="R1955" s="24">
        <v>9.2988199999999999E-5</v>
      </c>
    </row>
    <row r="1956" spans="1:18" ht="33.75" x14ac:dyDescent="0.2">
      <c r="A1956" s="13" t="s">
        <v>2257</v>
      </c>
      <c r="B1956" s="11" t="str">
        <f>VLOOKUP(A1956,[2]Feuil1!$A$4:$B$2591,2,FALSE)</f>
        <v>Accouchements voie basse avec naissance d'un mort-né, avec complications</v>
      </c>
      <c r="C1956" s="22">
        <v>36</v>
      </c>
      <c r="D1956" s="23">
        <v>50294.8128</v>
      </c>
      <c r="E1956" s="22">
        <v>40</v>
      </c>
      <c r="F1956" s="23">
        <v>56607.062400000003</v>
      </c>
      <c r="G1956" s="22">
        <v>35</v>
      </c>
      <c r="H1956" s="23">
        <v>48466.156799999997</v>
      </c>
      <c r="I1956" s="116">
        <v>0.1255049825</v>
      </c>
      <c r="J1956" s="116">
        <v>0.11111111110000001</v>
      </c>
      <c r="K1956" s="116">
        <v>1.29544842E-2</v>
      </c>
      <c r="L1956" s="116">
        <v>-0.14381431</v>
      </c>
      <c r="M1956" s="116">
        <v>-0.125</v>
      </c>
      <c r="N1956" s="116">
        <v>-2.1502067999999999E-2</v>
      </c>
      <c r="O1956" s="24">
        <v>1.7894849999999999E-4</v>
      </c>
      <c r="P1956" s="24">
        <v>-4.9189000000000004E-4</v>
      </c>
      <c r="Q1956" s="24">
        <v>5.5697185999999999E-6</v>
      </c>
      <c r="R1956" s="24">
        <v>7.2288938999999998E-6</v>
      </c>
    </row>
    <row r="1957" spans="1:18" ht="22.5" x14ac:dyDescent="0.2">
      <c r="A1957" s="13" t="s">
        <v>2258</v>
      </c>
      <c r="B1957" s="11" t="str">
        <f>VLOOKUP(A1957,[2]Feuil1!$A$4:$B$2591,2,FALSE)</f>
        <v>Accouchements par voie basse avec naissance d'un mort-né, très courte durée</v>
      </c>
      <c r="C1957" s="22">
        <v>159</v>
      </c>
      <c r="D1957" s="23">
        <v>56759.380799999999</v>
      </c>
      <c r="E1957" s="22">
        <v>172</v>
      </c>
      <c r="F1957" s="23">
        <v>61491.669600000001</v>
      </c>
      <c r="G1957" s="22">
        <v>188</v>
      </c>
      <c r="H1957" s="23">
        <v>67150.756800000003</v>
      </c>
      <c r="I1957" s="116">
        <v>8.3374566999999997E-2</v>
      </c>
      <c r="J1957" s="116">
        <v>8.1761006299999994E-2</v>
      </c>
      <c r="K1957" s="116">
        <v>1.4916056E-3</v>
      </c>
      <c r="L1957" s="116">
        <v>9.20301439E-2</v>
      </c>
      <c r="M1957" s="116">
        <v>9.3023255799999996E-2</v>
      </c>
      <c r="N1957" s="116">
        <v>-9.0859199999999995E-4</v>
      </c>
      <c r="O1957" s="24">
        <v>-5.7263500000000005E-4</v>
      </c>
      <c r="P1957" s="24">
        <v>3.419338E-4</v>
      </c>
      <c r="Q1957" s="24">
        <v>2.9917299999999999E-5</v>
      </c>
      <c r="R1957" s="24">
        <v>1.00158E-5</v>
      </c>
    </row>
    <row r="1958" spans="1:18" ht="33.75" x14ac:dyDescent="0.2">
      <c r="A1958" s="13" t="s">
        <v>2259</v>
      </c>
      <c r="B1958" s="11" t="str">
        <f>VLOOKUP(A1958,[2]Feuil1!$A$4:$B$2591,2,FALSE)</f>
        <v>Accouchements multiples par voie basse chez une primipare, sans complication significative</v>
      </c>
      <c r="C1958" s="22">
        <v>302</v>
      </c>
      <c r="D1958" s="23">
        <v>660758.89720000001</v>
      </c>
      <c r="E1958" s="22">
        <v>299</v>
      </c>
      <c r="F1958" s="23">
        <v>669029.17790000001</v>
      </c>
      <c r="G1958" s="22">
        <v>271</v>
      </c>
      <c r="H1958" s="23">
        <v>589924.28359999997</v>
      </c>
      <c r="I1958" s="116">
        <v>1.2516336499999999E-2</v>
      </c>
      <c r="J1958" s="116">
        <v>-9.9337750000000006E-3</v>
      </c>
      <c r="K1958" s="116">
        <v>2.2675363300000001E-2</v>
      </c>
      <c r="L1958" s="116">
        <v>-0.118238332</v>
      </c>
      <c r="M1958" s="116">
        <v>-9.3645485000000001E-2</v>
      </c>
      <c r="N1958" s="116">
        <v>-2.7133806E-2</v>
      </c>
      <c r="O1958" s="24">
        <v>1.0021116E-3</v>
      </c>
      <c r="P1958" s="24">
        <v>-4.7796829999999998E-3</v>
      </c>
      <c r="Q1958" s="24">
        <v>4.3125499999999999E-5</v>
      </c>
      <c r="R1958" s="24">
        <v>8.7989200000000001E-5</v>
      </c>
    </row>
    <row r="1959" spans="1:18" ht="22.5" x14ac:dyDescent="0.2">
      <c r="A1959" s="13" t="s">
        <v>2260</v>
      </c>
      <c r="B1959" s="11" t="str">
        <f>VLOOKUP(A1959,[2]Feuil1!$A$4:$B$2591,2,FALSE)</f>
        <v>Accouchements multiples par voie basse chez une primipare, avec complications</v>
      </c>
      <c r="C1959" s="22">
        <v>74</v>
      </c>
      <c r="D1959" s="23">
        <v>177966.40700000001</v>
      </c>
      <c r="E1959" s="22">
        <v>88</v>
      </c>
      <c r="F1959" s="23">
        <v>215566.26519999999</v>
      </c>
      <c r="G1959" s="22">
        <v>73</v>
      </c>
      <c r="H1959" s="23">
        <v>178282.1586</v>
      </c>
      <c r="I1959" s="116">
        <v>0.21127503119999999</v>
      </c>
      <c r="J1959" s="116">
        <v>0.1891891892</v>
      </c>
      <c r="K1959" s="116">
        <v>1.85721854E-2</v>
      </c>
      <c r="L1959" s="116">
        <v>-0.17295891199999999</v>
      </c>
      <c r="M1959" s="116">
        <v>-0.17045454500000001</v>
      </c>
      <c r="N1959" s="116">
        <v>-3.018962E-3</v>
      </c>
      <c r="O1959" s="24">
        <v>5.3684550000000005E-4</v>
      </c>
      <c r="P1959" s="24">
        <v>-2.252783E-3</v>
      </c>
      <c r="Q1959" s="24">
        <v>1.16168E-5</v>
      </c>
      <c r="R1959" s="24">
        <v>2.6591400000000001E-5</v>
      </c>
    </row>
    <row r="1960" spans="1:18" ht="33.75" x14ac:dyDescent="0.2">
      <c r="A1960" s="13" t="s">
        <v>2261</v>
      </c>
      <c r="B1960" s="11" t="str">
        <f>VLOOKUP(A1960,[2]Feuil1!$A$4:$B$2591,2,FALSE)</f>
        <v>Accouchements multiples par voie basse chez une multipare, sans complication significative</v>
      </c>
      <c r="C1960" s="22">
        <v>528</v>
      </c>
      <c r="D1960" s="23">
        <v>955068.29940000002</v>
      </c>
      <c r="E1960" s="22">
        <v>508</v>
      </c>
      <c r="F1960" s="23">
        <v>926501.74140000006</v>
      </c>
      <c r="G1960" s="22">
        <v>468</v>
      </c>
      <c r="H1960" s="23">
        <v>846812.89150000003</v>
      </c>
      <c r="I1960" s="116">
        <v>-2.9910486999999999E-2</v>
      </c>
      <c r="J1960" s="116">
        <v>-3.7878787999999997E-2</v>
      </c>
      <c r="K1960" s="116">
        <v>8.2820134999999993E-3</v>
      </c>
      <c r="L1960" s="116">
        <v>-8.6010470000000006E-2</v>
      </c>
      <c r="M1960" s="116">
        <v>-7.8740157000000005E-2</v>
      </c>
      <c r="N1960" s="116">
        <v>-7.8917060000000001E-3</v>
      </c>
      <c r="O1960" s="24">
        <v>1.4315879999999999E-3</v>
      </c>
      <c r="P1960" s="24">
        <v>-4.8149660000000004E-3</v>
      </c>
      <c r="Q1960" s="24">
        <v>7.4475100000000001E-5</v>
      </c>
      <c r="R1960" s="24">
        <v>1.2630510000000001E-4</v>
      </c>
    </row>
    <row r="1961" spans="1:18" ht="22.5" x14ac:dyDescent="0.2">
      <c r="A1961" s="13" t="s">
        <v>2262</v>
      </c>
      <c r="B1961" s="11" t="str">
        <f>VLOOKUP(A1961,[2]Feuil1!$A$4:$B$2591,2,FALSE)</f>
        <v>Accouchements multiples par voie basse chez une multipare, avec complications</v>
      </c>
      <c r="C1961" s="22">
        <v>106</v>
      </c>
      <c r="D1961" s="23">
        <v>246133.42569999999</v>
      </c>
      <c r="E1961" s="22">
        <v>87</v>
      </c>
      <c r="F1961" s="23">
        <v>200908.83410000001</v>
      </c>
      <c r="G1961" s="22">
        <v>64</v>
      </c>
      <c r="H1961" s="23">
        <v>150653.16519999999</v>
      </c>
      <c r="I1961" s="116">
        <v>-0.18374014599999999</v>
      </c>
      <c r="J1961" s="116">
        <v>-0.17924528300000001</v>
      </c>
      <c r="K1961" s="116">
        <v>-5.4764999999999996E-3</v>
      </c>
      <c r="L1961" s="116">
        <v>-0.25014165799999999</v>
      </c>
      <c r="M1961" s="116">
        <v>-0.26436781599999998</v>
      </c>
      <c r="N1961" s="116">
        <v>1.9338683400000001E-2</v>
      </c>
      <c r="O1961" s="24">
        <v>8.2316310000000005E-4</v>
      </c>
      <c r="P1961" s="24">
        <v>-3.0365520000000001E-3</v>
      </c>
      <c r="Q1961" s="24">
        <v>1.0184600000000001E-5</v>
      </c>
      <c r="R1961" s="24">
        <v>2.2470400000000001E-5</v>
      </c>
    </row>
    <row r="1962" spans="1:18" ht="33.75" x14ac:dyDescent="0.2">
      <c r="A1962" s="13" t="s">
        <v>2263</v>
      </c>
      <c r="B1962" s="11" t="str">
        <f>VLOOKUP(A1962,[2]Feuil1!$A$4:$B$2591,2,FALSE)</f>
        <v>Accouchements uniques par voie basse chez une primipare, sans complication significative</v>
      </c>
      <c r="C1962" s="22">
        <v>70567</v>
      </c>
      <c r="D1962" s="23">
        <v>107861071.95999999</v>
      </c>
      <c r="E1962" s="22">
        <v>67227</v>
      </c>
      <c r="F1962" s="23">
        <v>102778386.3</v>
      </c>
      <c r="G1962" s="22">
        <v>62318</v>
      </c>
      <c r="H1962" s="23">
        <v>95207015.820999995</v>
      </c>
      <c r="I1962" s="116">
        <v>-4.7122521000000001E-2</v>
      </c>
      <c r="J1962" s="116">
        <v>-4.7330905E-2</v>
      </c>
      <c r="K1962" s="116">
        <v>2.187371E-4</v>
      </c>
      <c r="L1962" s="116">
        <v>-7.3666951999999994E-2</v>
      </c>
      <c r="M1962" s="116">
        <v>-7.3021256000000007E-2</v>
      </c>
      <c r="N1962" s="116">
        <v>-6.9656000000000004E-4</v>
      </c>
      <c r="O1962" s="24">
        <v>0.1756916359</v>
      </c>
      <c r="P1962" s="24">
        <v>-0.45747797899999998</v>
      </c>
      <c r="Q1962" s="24">
        <v>9.9169635000000006E-3</v>
      </c>
      <c r="R1962" s="24">
        <v>1.4200453599999999E-2</v>
      </c>
    </row>
    <row r="1963" spans="1:18" ht="33.75" x14ac:dyDescent="0.2">
      <c r="A1963" s="13" t="s">
        <v>2264</v>
      </c>
      <c r="B1963" s="11" t="str">
        <f>VLOOKUP(A1963,[2]Feuil1!$A$4:$B$2591,2,FALSE)</f>
        <v>Accouchements uniques par voie basse chez une primipare, avec autres complications</v>
      </c>
      <c r="C1963" s="22">
        <v>3362</v>
      </c>
      <c r="D1963" s="23">
        <v>5773666.2761000004</v>
      </c>
      <c r="E1963" s="22">
        <v>3588</v>
      </c>
      <c r="F1963" s="23">
        <v>6163526.5363999996</v>
      </c>
      <c r="G1963" s="22">
        <v>3353</v>
      </c>
      <c r="H1963" s="23">
        <v>5730193.4687000001</v>
      </c>
      <c r="I1963" s="116">
        <v>6.7523864700000005E-2</v>
      </c>
      <c r="J1963" s="116">
        <v>6.7221891699999994E-2</v>
      </c>
      <c r="K1963" s="116">
        <v>2.8295240000000003E-4</v>
      </c>
      <c r="L1963" s="116">
        <v>-7.0306028000000007E-2</v>
      </c>
      <c r="M1963" s="116">
        <v>-6.5496098000000003E-2</v>
      </c>
      <c r="N1963" s="116">
        <v>-5.1470409999999998E-3</v>
      </c>
      <c r="O1963" s="24">
        <v>8.4105793999999998E-3</v>
      </c>
      <c r="P1963" s="24">
        <v>-2.6182886999999998E-2</v>
      </c>
      <c r="Q1963" s="24">
        <v>5.3357899999999995E-4</v>
      </c>
      <c r="R1963" s="24">
        <v>8.5467799999999999E-4</v>
      </c>
    </row>
    <row r="1964" spans="1:18" ht="33.75" x14ac:dyDescent="0.2">
      <c r="A1964" s="13" t="s">
        <v>2265</v>
      </c>
      <c r="B1964" s="11" t="str">
        <f>VLOOKUP(A1964,[2]Feuil1!$A$4:$B$2591,2,FALSE)</f>
        <v>Accouchements uniques par voie basse chez une primipare, avec complications majeures</v>
      </c>
      <c r="C1964" s="22">
        <v>1019</v>
      </c>
      <c r="D1964" s="23">
        <v>1898577.1994</v>
      </c>
      <c r="E1964" s="22">
        <v>1004</v>
      </c>
      <c r="F1964" s="23">
        <v>1875359.3798</v>
      </c>
      <c r="G1964" s="22">
        <v>1003</v>
      </c>
      <c r="H1964" s="23">
        <v>1858001.3119999999</v>
      </c>
      <c r="I1964" s="116">
        <v>-1.2229063E-2</v>
      </c>
      <c r="J1964" s="116">
        <v>-1.4720314E-2</v>
      </c>
      <c r="K1964" s="116">
        <v>2.5284712000000001E-3</v>
      </c>
      <c r="L1964" s="116">
        <v>-9.2558620000000001E-3</v>
      </c>
      <c r="M1964" s="116">
        <v>-9.9601599999999996E-4</v>
      </c>
      <c r="N1964" s="116">
        <v>-8.268081E-3</v>
      </c>
      <c r="O1964" s="24">
        <v>3.5789700000000001E-5</v>
      </c>
      <c r="P1964" s="24">
        <v>-1.048811E-3</v>
      </c>
      <c r="Q1964" s="24">
        <v>1.5961219999999999E-4</v>
      </c>
      <c r="R1964" s="24">
        <v>2.771273E-4</v>
      </c>
    </row>
    <row r="1965" spans="1:18" ht="33.75" x14ac:dyDescent="0.2">
      <c r="A1965" s="13" t="s">
        <v>2266</v>
      </c>
      <c r="B1965" s="11" t="str">
        <f>VLOOKUP(A1965,[2]Feuil1!$A$4:$B$2591,2,FALSE)</f>
        <v>Accouchements uniques par voie basse chez une primipare, avec complications sévères</v>
      </c>
      <c r="C1965" s="22">
        <v>121</v>
      </c>
      <c r="D1965" s="23">
        <v>256537.37820000001</v>
      </c>
      <c r="E1965" s="22">
        <v>164</v>
      </c>
      <c r="F1965" s="23">
        <v>345814.09179999999</v>
      </c>
      <c r="G1965" s="22">
        <v>158</v>
      </c>
      <c r="H1965" s="23">
        <v>335070.3492</v>
      </c>
      <c r="I1965" s="116">
        <v>0.34800665009999998</v>
      </c>
      <c r="J1965" s="116">
        <v>0.35537190079999997</v>
      </c>
      <c r="K1965" s="116">
        <v>-5.4341179999999999E-3</v>
      </c>
      <c r="L1965" s="116">
        <v>-3.1067971999999999E-2</v>
      </c>
      <c r="M1965" s="116">
        <v>-3.6585366000000001E-2</v>
      </c>
      <c r="N1965" s="116">
        <v>5.7269149000000004E-3</v>
      </c>
      <c r="O1965" s="24">
        <v>2.147382E-4</v>
      </c>
      <c r="P1965" s="24">
        <v>-6.4915899999999996E-4</v>
      </c>
      <c r="Q1965" s="24">
        <v>2.51433E-5</v>
      </c>
      <c r="R1965" s="24">
        <v>4.9976899999999999E-5</v>
      </c>
    </row>
    <row r="1966" spans="1:18" ht="22.5" x14ac:dyDescent="0.2">
      <c r="A1966" s="13" t="s">
        <v>2267</v>
      </c>
      <c r="B1966" s="11" t="str">
        <f>VLOOKUP(A1966,[2]Feuil1!$A$4:$B$2591,2,FALSE)</f>
        <v>Accouchements uniques par voie basse chez une primipare, très courte durée</v>
      </c>
      <c r="C1966" s="22">
        <v>496</v>
      </c>
      <c r="D1966" s="23">
        <v>454783.08020000003</v>
      </c>
      <c r="E1966" s="22">
        <v>505</v>
      </c>
      <c r="F1966" s="23">
        <v>465525.63099999999</v>
      </c>
      <c r="G1966" s="22">
        <v>501</v>
      </c>
      <c r="H1966" s="23">
        <v>460878.97960000002</v>
      </c>
      <c r="I1966" s="116">
        <v>2.3621263100000001E-2</v>
      </c>
      <c r="J1966" s="116">
        <v>1.81451613E-2</v>
      </c>
      <c r="K1966" s="116">
        <v>5.3785079000000001E-3</v>
      </c>
      <c r="L1966" s="116">
        <v>-9.9815159999999993E-3</v>
      </c>
      <c r="M1966" s="116">
        <v>-7.9207919999999994E-3</v>
      </c>
      <c r="N1966" s="116">
        <v>-2.0771769999999999E-3</v>
      </c>
      <c r="O1966" s="24">
        <v>1.431588E-4</v>
      </c>
      <c r="P1966" s="24">
        <v>-2.8076000000000002E-4</v>
      </c>
      <c r="Q1966" s="24">
        <v>7.9726499999999996E-5</v>
      </c>
      <c r="R1966" s="24">
        <v>6.8741700000000006E-5</v>
      </c>
    </row>
    <row r="1967" spans="1:18" ht="33.75" x14ac:dyDescent="0.2">
      <c r="A1967" s="13" t="s">
        <v>2268</v>
      </c>
      <c r="B1967" s="11" t="str">
        <f>VLOOKUP(A1967,[2]Feuil1!$A$4:$B$2591,2,FALSE)</f>
        <v>Accouchements uniques par voie basse chez une multipare, sans complication significative</v>
      </c>
      <c r="C1967" s="22">
        <v>90403</v>
      </c>
      <c r="D1967" s="23">
        <v>119022521.40000001</v>
      </c>
      <c r="E1967" s="22">
        <v>88710</v>
      </c>
      <c r="F1967" s="23">
        <v>116740800.03</v>
      </c>
      <c r="G1967" s="22">
        <v>85127</v>
      </c>
      <c r="H1967" s="23">
        <v>111962404.17</v>
      </c>
      <c r="I1967" s="116">
        <v>-1.9170501E-2</v>
      </c>
      <c r="J1967" s="116">
        <v>-1.8727255000000002E-2</v>
      </c>
      <c r="K1967" s="116">
        <v>-4.5170600000000002E-4</v>
      </c>
      <c r="L1967" s="116">
        <v>-4.0931670000000003E-2</v>
      </c>
      <c r="M1967" s="116">
        <v>-4.0390034999999998E-2</v>
      </c>
      <c r="N1967" s="116">
        <v>-5.6443200000000002E-4</v>
      </c>
      <c r="O1967" s="24">
        <v>0.12823449410000001</v>
      </c>
      <c r="P1967" s="24">
        <v>-0.288720633</v>
      </c>
      <c r="Q1967" s="24">
        <v>1.3546669500000001E-2</v>
      </c>
      <c r="R1967" s="24">
        <v>1.6699577399999999E-2</v>
      </c>
    </row>
    <row r="1968" spans="1:18" ht="33.75" x14ac:dyDescent="0.2">
      <c r="A1968" s="13" t="s">
        <v>2269</v>
      </c>
      <c r="B1968" s="11" t="str">
        <f>VLOOKUP(A1968,[2]Feuil1!$A$4:$B$2591,2,FALSE)</f>
        <v>Accouchements uniques par voie basse chez une multipare, avec autres complications</v>
      </c>
      <c r="C1968" s="22">
        <v>2901</v>
      </c>
      <c r="D1968" s="23">
        <v>4318621.2956999997</v>
      </c>
      <c r="E1968" s="22">
        <v>3055</v>
      </c>
      <c r="F1968" s="23">
        <v>4553632.5009000003</v>
      </c>
      <c r="G1968" s="22">
        <v>3120</v>
      </c>
      <c r="H1968" s="23">
        <v>4626657.9744999995</v>
      </c>
      <c r="I1968" s="116">
        <v>5.4418109200000002E-2</v>
      </c>
      <c r="J1968" s="116">
        <v>5.3085143100000003E-2</v>
      </c>
      <c r="K1968" s="116">
        <v>1.2657724E-3</v>
      </c>
      <c r="L1968" s="116">
        <v>1.6036751700000001E-2</v>
      </c>
      <c r="M1968" s="116">
        <v>2.1276595700000001E-2</v>
      </c>
      <c r="N1968" s="116">
        <v>-5.1306809999999998E-3</v>
      </c>
      <c r="O1968" s="24">
        <v>-2.3263300000000002E-3</v>
      </c>
      <c r="P1968" s="24">
        <v>4.4123512999999998E-3</v>
      </c>
      <c r="Q1968" s="24">
        <v>4.9650059999999997E-4</v>
      </c>
      <c r="R1968" s="24">
        <v>6.9008190000000003E-4</v>
      </c>
    </row>
    <row r="1969" spans="1:18" ht="33.75" x14ac:dyDescent="0.2">
      <c r="A1969" s="13" t="s">
        <v>2270</v>
      </c>
      <c r="B1969" s="11" t="str">
        <f>VLOOKUP(A1969,[2]Feuil1!$A$4:$B$2591,2,FALSE)</f>
        <v>Accouchements uniques par voie basse chez une multipare, avec complications majeures</v>
      </c>
      <c r="C1969" s="22">
        <v>797</v>
      </c>
      <c r="D1969" s="23">
        <v>1330430.0888</v>
      </c>
      <c r="E1969" s="22">
        <v>843</v>
      </c>
      <c r="F1969" s="23">
        <v>1406298.3818000001</v>
      </c>
      <c r="G1969" s="22">
        <v>799</v>
      </c>
      <c r="H1969" s="23">
        <v>1334544.5739</v>
      </c>
      <c r="I1969" s="116">
        <v>5.7025388699999999E-2</v>
      </c>
      <c r="J1969" s="116">
        <v>5.7716436599999997E-2</v>
      </c>
      <c r="K1969" s="116">
        <v>-6.5333899999999996E-4</v>
      </c>
      <c r="L1969" s="116">
        <v>-5.1023174999999997E-2</v>
      </c>
      <c r="M1969" s="116">
        <v>-5.2194543000000003E-2</v>
      </c>
      <c r="N1969" s="116">
        <v>1.2358746000000001E-3</v>
      </c>
      <c r="O1969" s="24">
        <v>1.5747468E-3</v>
      </c>
      <c r="P1969" s="24">
        <v>-4.3355149999999999E-3</v>
      </c>
      <c r="Q1969" s="24">
        <v>1.2714869999999999E-4</v>
      </c>
      <c r="R1969" s="24">
        <v>1.9905190000000001E-4</v>
      </c>
    </row>
    <row r="1970" spans="1:18" ht="33.75" x14ac:dyDescent="0.2">
      <c r="A1970" s="13" t="s">
        <v>2271</v>
      </c>
      <c r="B1970" s="11" t="str">
        <f>VLOOKUP(A1970,[2]Feuil1!$A$4:$B$2591,2,FALSE)</f>
        <v>Accouchements uniques par voie basse chez une multipare, avec complications sévères</v>
      </c>
      <c r="C1970" s="22">
        <v>106</v>
      </c>
      <c r="D1970" s="23">
        <v>202881.82370000001</v>
      </c>
      <c r="E1970" s="22">
        <v>122</v>
      </c>
      <c r="F1970" s="23">
        <v>233641.8658</v>
      </c>
      <c r="G1970" s="22">
        <v>135</v>
      </c>
      <c r="H1970" s="23">
        <v>257978.0238</v>
      </c>
      <c r="I1970" s="116">
        <v>0.1516155639</v>
      </c>
      <c r="J1970" s="116">
        <v>0.1509433962</v>
      </c>
      <c r="K1970" s="116">
        <v>5.8401449999999995E-4</v>
      </c>
      <c r="L1970" s="116">
        <v>0.104160091</v>
      </c>
      <c r="M1970" s="116">
        <v>0.10655737699999999</v>
      </c>
      <c r="N1970" s="116">
        <v>-2.1664359999999999E-3</v>
      </c>
      <c r="O1970" s="24">
        <v>-4.6526599999999999E-4</v>
      </c>
      <c r="P1970" s="24">
        <v>1.4704414E-3</v>
      </c>
      <c r="Q1970" s="24">
        <v>2.1483200000000001E-5</v>
      </c>
      <c r="R1970" s="24">
        <v>3.8478300000000001E-5</v>
      </c>
    </row>
    <row r="1971" spans="1:18" ht="22.5" x14ac:dyDescent="0.2">
      <c r="A1971" s="13" t="s">
        <v>2272</v>
      </c>
      <c r="B1971" s="11" t="str">
        <f>VLOOKUP(A1971,[2]Feuil1!$A$4:$B$2591,2,FALSE)</f>
        <v>Accouchements uniques par voie basse chez une multipare, très courte durée</v>
      </c>
      <c r="C1971" s="22">
        <v>822</v>
      </c>
      <c r="D1971" s="23">
        <v>566546.50080000004</v>
      </c>
      <c r="E1971" s="22">
        <v>831</v>
      </c>
      <c r="F1971" s="23">
        <v>570874.94880000001</v>
      </c>
      <c r="G1971" s="22">
        <v>847</v>
      </c>
      <c r="H1971" s="23">
        <v>581662.25280000002</v>
      </c>
      <c r="I1971" s="116">
        <v>7.6400577999999999E-3</v>
      </c>
      <c r="J1971" s="116">
        <v>1.09489051E-2</v>
      </c>
      <c r="K1971" s="116">
        <v>-3.2730110000000001E-3</v>
      </c>
      <c r="L1971" s="116">
        <v>1.8896089299999998E-2</v>
      </c>
      <c r="M1971" s="116">
        <v>1.9253910999999999E-2</v>
      </c>
      <c r="N1971" s="116">
        <v>-3.5106200000000002E-4</v>
      </c>
      <c r="O1971" s="24">
        <v>-5.7263500000000005E-4</v>
      </c>
      <c r="P1971" s="24">
        <v>6.5179140000000001E-4</v>
      </c>
      <c r="Q1971" s="24">
        <v>1.347872E-4</v>
      </c>
      <c r="R1971" s="24">
        <v>8.6756900000000003E-5</v>
      </c>
    </row>
    <row r="1972" spans="1:18" ht="22.5" x14ac:dyDescent="0.2">
      <c r="A1972" s="13" t="s">
        <v>2273</v>
      </c>
      <c r="B1972" s="11" t="str">
        <f>VLOOKUP(A1972,[2]Feuil1!$A$4:$B$2591,2,FALSE)</f>
        <v>Grossesses ectopiques sans intervention chirurgicale</v>
      </c>
      <c r="C1972" s="22">
        <v>855</v>
      </c>
      <c r="D1972" s="23">
        <v>1081316.5490999999</v>
      </c>
      <c r="E1972" s="22">
        <v>848</v>
      </c>
      <c r="F1972" s="23">
        <v>1070916.1836000001</v>
      </c>
      <c r="G1972" s="22">
        <v>815</v>
      </c>
      <c r="H1972" s="23">
        <v>1034368.7949</v>
      </c>
      <c r="I1972" s="116">
        <v>-9.6182430000000003E-3</v>
      </c>
      <c r="J1972" s="116">
        <v>-8.1871349999999999E-3</v>
      </c>
      <c r="K1972" s="116">
        <v>-1.4429219999999999E-3</v>
      </c>
      <c r="L1972" s="116">
        <v>-3.4127217000000001E-2</v>
      </c>
      <c r="M1972" s="116">
        <v>-3.8915093999999997E-2</v>
      </c>
      <c r="N1972" s="116">
        <v>4.9817426000000001E-3</v>
      </c>
      <c r="O1972" s="24">
        <v>1.1810601000000001E-3</v>
      </c>
      <c r="P1972" s="24">
        <v>-2.2082690000000001E-3</v>
      </c>
      <c r="Q1972" s="24">
        <v>1.296949E-4</v>
      </c>
      <c r="R1972" s="24">
        <v>1.542797E-4</v>
      </c>
    </row>
    <row r="1973" spans="1:18" ht="22.5" x14ac:dyDescent="0.2">
      <c r="A1973" s="13" t="s">
        <v>2274</v>
      </c>
      <c r="B1973" s="11" t="str">
        <f>VLOOKUP(A1973,[2]Feuil1!$A$4:$B$2591,2,FALSE)</f>
        <v>Faux travail et menaces d'accouchements prématurés, très courte durée</v>
      </c>
      <c r="C1973" s="22">
        <v>7820</v>
      </c>
      <c r="D1973" s="23">
        <v>1223247.4746000001</v>
      </c>
      <c r="E1973" s="22">
        <v>7698</v>
      </c>
      <c r="F1973" s="23">
        <v>1207818.274</v>
      </c>
      <c r="G1973" s="22">
        <v>7460</v>
      </c>
      <c r="H1973" s="23">
        <v>1171751.7164</v>
      </c>
      <c r="I1973" s="116">
        <v>-1.2613311E-2</v>
      </c>
      <c r="J1973" s="116">
        <v>-1.5601023E-2</v>
      </c>
      <c r="K1973" s="116">
        <v>3.0350622999999999E-3</v>
      </c>
      <c r="L1973" s="116">
        <v>-2.9860913999999999E-2</v>
      </c>
      <c r="M1973" s="116">
        <v>-3.0917120999999999E-2</v>
      </c>
      <c r="N1973" s="116">
        <v>1.089904E-3</v>
      </c>
      <c r="O1973" s="24">
        <v>8.5179485000000006E-3</v>
      </c>
      <c r="P1973" s="24">
        <v>-2.1792169999999998E-3</v>
      </c>
      <c r="Q1973" s="24">
        <v>1.1871456999999999E-3</v>
      </c>
      <c r="R1973" s="24">
        <v>1.7477080000000001E-4</v>
      </c>
    </row>
    <row r="1974" spans="1:18" ht="22.5" x14ac:dyDescent="0.2">
      <c r="A1974" s="13" t="s">
        <v>2275</v>
      </c>
      <c r="B1974" s="11" t="str">
        <f>VLOOKUP(A1974,[2]Feuil1!$A$4:$B$2591,2,FALSE)</f>
        <v>Faux travail et menaces d'accouchements prématurés</v>
      </c>
      <c r="C1974" s="22">
        <v>11917</v>
      </c>
      <c r="D1974" s="23">
        <v>13046123.918</v>
      </c>
      <c r="E1974" s="22">
        <v>11539</v>
      </c>
      <c r="F1974" s="23">
        <v>12432653.217</v>
      </c>
      <c r="G1974" s="22">
        <v>11180</v>
      </c>
      <c r="H1974" s="23">
        <v>11717059.806</v>
      </c>
      <c r="I1974" s="116">
        <v>-4.7023216E-2</v>
      </c>
      <c r="J1974" s="116">
        <v>-3.1719391999999999E-2</v>
      </c>
      <c r="K1974" s="116">
        <v>-1.5805152999999999E-2</v>
      </c>
      <c r="L1974" s="116">
        <v>-5.7557577999999998E-2</v>
      </c>
      <c r="M1974" s="116">
        <v>-3.1111881000000001E-2</v>
      </c>
      <c r="N1974" s="116">
        <v>-2.7294892000000001E-2</v>
      </c>
      <c r="O1974" s="24">
        <v>1.28485022E-2</v>
      </c>
      <c r="P1974" s="24">
        <v>-4.3237644999999998E-2</v>
      </c>
      <c r="Q1974" s="24">
        <v>1.7791272E-3</v>
      </c>
      <c r="R1974" s="24">
        <v>1.7476397000000001E-3</v>
      </c>
    </row>
    <row r="1975" spans="1:18" ht="33.75" x14ac:dyDescent="0.2">
      <c r="A1975" s="13" t="s">
        <v>2276</v>
      </c>
      <c r="B1975" s="11" t="str">
        <f>VLOOKUP(A1975,[2]Feuil1!$A$4:$B$2591,2,FALSE)</f>
        <v>Interventions majeures sur l'appareil digestif, groupes nouveau-nés 1 à 7, sans complication significative</v>
      </c>
      <c r="C1975" s="22" t="s">
        <v>3213</v>
      </c>
      <c r="D1975" s="23" t="s">
        <v>3213</v>
      </c>
      <c r="E1975" s="22">
        <v>1</v>
      </c>
      <c r="F1975" s="23">
        <v>8448.44</v>
      </c>
      <c r="G1975" s="22" t="s">
        <v>3213</v>
      </c>
      <c r="H1975" s="23" t="s">
        <v>3213</v>
      </c>
      <c r="I1975" s="116" t="s">
        <v>3213</v>
      </c>
      <c r="J1975" s="116" t="s">
        <v>3213</v>
      </c>
      <c r="K1975" s="116" t="s">
        <v>3213</v>
      </c>
      <c r="L1975" s="116" t="s">
        <v>3213</v>
      </c>
      <c r="M1975" s="116" t="s">
        <v>3213</v>
      </c>
      <c r="N1975" s="116" t="s">
        <v>3213</v>
      </c>
      <c r="O1975" s="24" t="s">
        <v>3213</v>
      </c>
      <c r="P1975" s="24" t="s">
        <v>3213</v>
      </c>
      <c r="Q1975" s="24" t="s">
        <v>3213</v>
      </c>
      <c r="R1975" s="24" t="s">
        <v>3214</v>
      </c>
    </row>
    <row r="1976" spans="1:18" ht="33.75" x14ac:dyDescent="0.2">
      <c r="A1976" s="13" t="s">
        <v>2277</v>
      </c>
      <c r="B1976" s="11" t="str">
        <f>VLOOKUP(A1976,[2]Feuil1!$A$4:$B$2591,2,FALSE)</f>
        <v>Interventions majeures sur l'appareil digestif, groupes nouveau-nés 1 à 7, avec complications</v>
      </c>
      <c r="C1976" s="22" t="s">
        <v>3213</v>
      </c>
      <c r="D1976" s="23" t="s">
        <v>3213</v>
      </c>
      <c r="E1976" s="22" t="s">
        <v>3213</v>
      </c>
      <c r="F1976" s="23" t="s">
        <v>3213</v>
      </c>
      <c r="G1976" s="22">
        <v>1</v>
      </c>
      <c r="H1976" s="23">
        <v>14331.85</v>
      </c>
      <c r="I1976" s="116" t="s">
        <v>3213</v>
      </c>
      <c r="J1976" s="116" t="s">
        <v>3213</v>
      </c>
      <c r="K1976" s="116" t="s">
        <v>3213</v>
      </c>
      <c r="L1976" s="116" t="s">
        <v>3213</v>
      </c>
      <c r="M1976" s="116" t="s">
        <v>3213</v>
      </c>
      <c r="N1976" s="116" t="s">
        <v>3213</v>
      </c>
      <c r="O1976" s="24" t="s">
        <v>3213</v>
      </c>
      <c r="P1976" s="24" t="s">
        <v>3213</v>
      </c>
      <c r="Q1976" s="24">
        <v>1.5913482000000001E-7</v>
      </c>
      <c r="R1976" s="24">
        <v>2.1376447E-6</v>
      </c>
    </row>
    <row r="1977" spans="1:18" ht="33.75" x14ac:dyDescent="0.2">
      <c r="A1977" s="13" t="s">
        <v>2278</v>
      </c>
      <c r="B1977" s="11" t="str">
        <f>VLOOKUP(A1977,[2]Feuil1!$A$4:$B$2591,2,FALSE)</f>
        <v>Interventions majeures sur l'appareil cardiovasculaire, groupes nouveau-nés 1 à 7, sans complication significative</v>
      </c>
      <c r="C1977" s="22">
        <v>15</v>
      </c>
      <c r="D1977" s="23">
        <v>180646.44149999999</v>
      </c>
      <c r="E1977" s="22">
        <v>15</v>
      </c>
      <c r="F1977" s="23">
        <v>180646.44149999999</v>
      </c>
      <c r="G1977" s="22">
        <v>14</v>
      </c>
      <c r="H1977" s="23">
        <v>168603.34539999999</v>
      </c>
      <c r="I1977" s="116">
        <v>0</v>
      </c>
      <c r="J1977" s="116">
        <v>0</v>
      </c>
      <c r="K1977" s="116">
        <v>0</v>
      </c>
      <c r="L1977" s="116">
        <v>-6.6666666999999999E-2</v>
      </c>
      <c r="M1977" s="116">
        <v>-6.6666666999999999E-2</v>
      </c>
      <c r="N1977" s="116">
        <v>-1.04083E-16</v>
      </c>
      <c r="O1977" s="24">
        <v>3.5789700000000001E-5</v>
      </c>
      <c r="P1977" s="24">
        <v>-7.2766900000000002E-4</v>
      </c>
      <c r="Q1977" s="24">
        <v>2.2278873999999999E-6</v>
      </c>
      <c r="R1977" s="24">
        <v>2.51478E-5</v>
      </c>
    </row>
    <row r="1978" spans="1:18" ht="33.75" x14ac:dyDescent="0.2">
      <c r="A1978" s="13" t="s">
        <v>2279</v>
      </c>
      <c r="B1978" s="11" t="str">
        <f>VLOOKUP(A1978,[2]Feuil1!$A$4:$B$2591,2,FALSE)</f>
        <v>Interventions majeures sur l'appareil cardiovasculaire, groupes nouveau-nés 1 à 7, avec complications</v>
      </c>
      <c r="C1978" s="22">
        <v>7</v>
      </c>
      <c r="D1978" s="23">
        <v>121757.8894</v>
      </c>
      <c r="E1978" s="22">
        <v>2</v>
      </c>
      <c r="F1978" s="23">
        <v>34787.968399999998</v>
      </c>
      <c r="G1978" s="22">
        <v>3</v>
      </c>
      <c r="H1978" s="23">
        <v>52181.952599999997</v>
      </c>
      <c r="I1978" s="116">
        <v>-0.71428571399999996</v>
      </c>
      <c r="J1978" s="116">
        <v>-0.71428571399999996</v>
      </c>
      <c r="K1978" s="116">
        <v>0</v>
      </c>
      <c r="L1978" s="116">
        <v>0.5</v>
      </c>
      <c r="M1978" s="116">
        <v>0.5</v>
      </c>
      <c r="N1978" s="116">
        <v>0</v>
      </c>
      <c r="O1978" s="24">
        <v>-3.5790000000000001E-5</v>
      </c>
      <c r="P1978" s="24">
        <v>1.0509808E-3</v>
      </c>
      <c r="Q1978" s="24">
        <v>4.7740445000000002E-7</v>
      </c>
      <c r="R1978" s="24">
        <v>7.7831175999999995E-6</v>
      </c>
    </row>
    <row r="1979" spans="1:18" ht="33.75" x14ac:dyDescent="0.2">
      <c r="A1979" s="13" t="s">
        <v>2280</v>
      </c>
      <c r="B1979" s="11" t="str">
        <f>VLOOKUP(A1979,[2]Feuil1!$A$4:$B$2591,2,FALSE)</f>
        <v>Autres interventions chirurgicales, groupes nouveau-nés 1 à 7, sans complication significative</v>
      </c>
      <c r="C1979" s="22">
        <v>61</v>
      </c>
      <c r="D1979" s="23">
        <v>188271.85019999999</v>
      </c>
      <c r="E1979" s="22">
        <v>51</v>
      </c>
      <c r="F1979" s="23">
        <v>171449.02069999999</v>
      </c>
      <c r="G1979" s="22">
        <v>46</v>
      </c>
      <c r="H1979" s="23">
        <v>128952.8974</v>
      </c>
      <c r="I1979" s="116">
        <v>-8.9353928999999999E-2</v>
      </c>
      <c r="J1979" s="116">
        <v>-0.16393442599999999</v>
      </c>
      <c r="K1979" s="116">
        <v>8.9204124400000001E-2</v>
      </c>
      <c r="L1979" s="116">
        <v>-0.247864485</v>
      </c>
      <c r="M1979" s="116">
        <v>-9.8039215999999998E-2</v>
      </c>
      <c r="N1979" s="116">
        <v>-0.16611062500000001</v>
      </c>
      <c r="O1979" s="24">
        <v>1.7894849999999999E-4</v>
      </c>
      <c r="P1979" s="24">
        <v>-2.5677040000000001E-3</v>
      </c>
      <c r="Q1979" s="24">
        <v>7.3202014999999997E-6</v>
      </c>
      <c r="R1979" s="24">
        <v>1.9233799999999999E-5</v>
      </c>
    </row>
    <row r="1980" spans="1:18" ht="33.75" x14ac:dyDescent="0.2">
      <c r="A1980" s="13" t="s">
        <v>2281</v>
      </c>
      <c r="B1980" s="11" t="str">
        <f>VLOOKUP(A1980,[2]Feuil1!$A$4:$B$2591,2,FALSE)</f>
        <v>Autres interventions chirurgicales, groupes nouveau-nés 1 à 7, avec complications</v>
      </c>
      <c r="C1980" s="22">
        <v>6</v>
      </c>
      <c r="D1980" s="23">
        <v>115928.7648</v>
      </c>
      <c r="E1980" s="22">
        <v>2</v>
      </c>
      <c r="F1980" s="23">
        <v>38642.921600000001</v>
      </c>
      <c r="G1980" s="22">
        <v>3</v>
      </c>
      <c r="H1980" s="23">
        <v>56700.361599999997</v>
      </c>
      <c r="I1980" s="116">
        <v>-0.66666666699999999</v>
      </c>
      <c r="J1980" s="116">
        <v>-0.66666666699999999</v>
      </c>
      <c r="K1980" s="116">
        <v>0</v>
      </c>
      <c r="L1980" s="116">
        <v>0.46728971959999999</v>
      </c>
      <c r="M1980" s="116">
        <v>0.5</v>
      </c>
      <c r="N1980" s="116">
        <v>-2.1806854000000001E-2</v>
      </c>
      <c r="O1980" s="24">
        <v>-3.5790000000000001E-5</v>
      </c>
      <c r="P1980" s="24">
        <v>1.0910681E-3</v>
      </c>
      <c r="Q1980" s="24">
        <v>4.7740445000000002E-7</v>
      </c>
      <c r="R1980" s="24">
        <v>8.4570538E-6</v>
      </c>
    </row>
    <row r="1981" spans="1:18" ht="22.5" x14ac:dyDescent="0.2">
      <c r="A1981" s="13" t="s">
        <v>2282</v>
      </c>
      <c r="B1981" s="11" t="str">
        <f>VLOOKUP(A1981,[2]Feuil1!$A$4:$B$2591,2,FALSE)</f>
        <v>Interventions chirurgicales, groupes nouveau-nés 8 à 9, avec complications</v>
      </c>
      <c r="C1981" s="22" t="s">
        <v>3213</v>
      </c>
      <c r="D1981" s="23" t="s">
        <v>3213</v>
      </c>
      <c r="E1981" s="22">
        <v>1</v>
      </c>
      <c r="F1981" s="23">
        <v>7672.16</v>
      </c>
      <c r="G1981" s="22" t="s">
        <v>3213</v>
      </c>
      <c r="H1981" s="23" t="s">
        <v>3213</v>
      </c>
      <c r="I1981" s="116" t="s">
        <v>3213</v>
      </c>
      <c r="J1981" s="116" t="s">
        <v>3213</v>
      </c>
      <c r="K1981" s="116" t="s">
        <v>3213</v>
      </c>
      <c r="L1981" s="116" t="s">
        <v>3213</v>
      </c>
      <c r="M1981" s="116" t="s">
        <v>3213</v>
      </c>
      <c r="N1981" s="116" t="s">
        <v>3213</v>
      </c>
      <c r="O1981" s="24" t="s">
        <v>3213</v>
      </c>
      <c r="P1981" s="24" t="s">
        <v>3213</v>
      </c>
      <c r="Q1981" s="24" t="s">
        <v>3213</v>
      </c>
      <c r="R1981" s="24" t="s">
        <v>3214</v>
      </c>
    </row>
    <row r="1982" spans="1:18" ht="22.5" x14ac:dyDescent="0.2">
      <c r="A1982" s="13" t="s">
        <v>2283</v>
      </c>
      <c r="B1982" s="11" t="str">
        <f>VLOOKUP(A1982,[2]Feuil1!$A$4:$B$2591,2,FALSE)</f>
        <v>Transferts précoces de nouveau-nés vers un autre établissement MCO</v>
      </c>
      <c r="C1982" s="22">
        <v>3424</v>
      </c>
      <c r="D1982" s="23">
        <v>1018905.5694</v>
      </c>
      <c r="E1982" s="22">
        <v>3799</v>
      </c>
      <c r="F1982" s="23">
        <v>1128045.2212</v>
      </c>
      <c r="G1982" s="22">
        <v>3797</v>
      </c>
      <c r="H1982" s="23">
        <v>1129096.2365999999</v>
      </c>
      <c r="I1982" s="116">
        <v>0.1071145895</v>
      </c>
      <c r="J1982" s="116">
        <v>0.10952102800000001</v>
      </c>
      <c r="K1982" s="116">
        <v>-2.1688990000000002E-3</v>
      </c>
      <c r="L1982" s="116">
        <v>9.3171390000000001E-4</v>
      </c>
      <c r="M1982" s="116">
        <v>-5.2645399999999998E-4</v>
      </c>
      <c r="N1982" s="116">
        <v>1.4589363E-3</v>
      </c>
      <c r="O1982" s="24">
        <v>7.1579400000000001E-5</v>
      </c>
      <c r="P1982" s="24">
        <v>6.3504500000000002E-5</v>
      </c>
      <c r="Q1982" s="24">
        <v>6.0423490000000002E-4</v>
      </c>
      <c r="R1982" s="24">
        <v>1.6840860000000001E-4</v>
      </c>
    </row>
    <row r="1983" spans="1:18" x14ac:dyDescent="0.2">
      <c r="A1983" s="13" t="s">
        <v>2284</v>
      </c>
      <c r="B1983" s="11" t="str">
        <f>VLOOKUP(A1983,[2]Feuil1!$A$4:$B$2591,2,FALSE)</f>
        <v>Décès précoces de nouveau-nés</v>
      </c>
      <c r="C1983" s="22">
        <v>62</v>
      </c>
      <c r="D1983" s="23">
        <v>51428.660400000001</v>
      </c>
      <c r="E1983" s="22">
        <v>85</v>
      </c>
      <c r="F1983" s="23">
        <v>70696.389599999995</v>
      </c>
      <c r="G1983" s="22">
        <v>68</v>
      </c>
      <c r="H1983" s="23">
        <v>56874.236400000002</v>
      </c>
      <c r="I1983" s="116">
        <v>0.3746496419</v>
      </c>
      <c r="J1983" s="116">
        <v>0.37096774189999998</v>
      </c>
      <c r="K1983" s="116">
        <v>2.6856211E-3</v>
      </c>
      <c r="L1983" s="116">
        <v>-0.19551427299999999</v>
      </c>
      <c r="M1983" s="116">
        <v>-0.2</v>
      </c>
      <c r="N1983" s="116">
        <v>5.6071589999999996E-3</v>
      </c>
      <c r="O1983" s="24">
        <v>6.0842489999999997E-4</v>
      </c>
      <c r="P1983" s="24">
        <v>-8.3516299999999999E-4</v>
      </c>
      <c r="Q1983" s="24">
        <v>1.0821200000000001E-5</v>
      </c>
      <c r="R1983" s="24">
        <v>8.4829878000000006E-6</v>
      </c>
    </row>
    <row r="1984" spans="1:18" x14ac:dyDescent="0.2">
      <c r="A1984" s="13" t="s">
        <v>2285</v>
      </c>
      <c r="B1984" s="11" t="str">
        <f>VLOOKUP(A1984,[2]Feuil1!$A$4:$B$2591,2,FALSE)</f>
        <v>Décès tardifs de nouveau-nés</v>
      </c>
      <c r="C1984" s="22">
        <v>21</v>
      </c>
      <c r="D1984" s="23">
        <v>12175.1392</v>
      </c>
      <c r="E1984" s="22">
        <v>8</v>
      </c>
      <c r="F1984" s="23">
        <v>5063.4390000000003</v>
      </c>
      <c r="G1984" s="22">
        <v>12</v>
      </c>
      <c r="H1984" s="23">
        <v>7392.0487999999996</v>
      </c>
      <c r="I1984" s="116">
        <v>-0.58411654099999999</v>
      </c>
      <c r="J1984" s="116">
        <v>-0.61904761900000005</v>
      </c>
      <c r="K1984" s="116">
        <v>9.1694078900000003E-2</v>
      </c>
      <c r="L1984" s="116">
        <v>0.45988700560000001</v>
      </c>
      <c r="M1984" s="116">
        <v>0.5</v>
      </c>
      <c r="N1984" s="116">
        <v>-2.6741996000000001E-2</v>
      </c>
      <c r="O1984" s="24">
        <v>-1.4315899999999999E-4</v>
      </c>
      <c r="P1984" s="24">
        <v>1.406995E-4</v>
      </c>
      <c r="Q1984" s="24">
        <v>1.9096178000000001E-6</v>
      </c>
      <c r="R1984" s="24">
        <v>1.1025495E-6</v>
      </c>
    </row>
    <row r="1985" spans="1:18" ht="45" x14ac:dyDescent="0.2">
      <c r="A1985" s="13" t="s">
        <v>2286</v>
      </c>
      <c r="B1985" s="11" t="str">
        <f>VLOOKUP(A1985,[2]Feuil1!$A$4:$B$2591,2,FALSE)</f>
        <v>Nouveau-nés de 3300g et âge gestationnel de 40 SA et assimilés (groupe nouveau-nés 1), sans problème significatif</v>
      </c>
      <c r="C1985" s="22">
        <v>155315</v>
      </c>
      <c r="D1985" s="23">
        <v>113886460.91</v>
      </c>
      <c r="E1985" s="22">
        <v>148745</v>
      </c>
      <c r="F1985" s="23">
        <v>108903324.31999999</v>
      </c>
      <c r="G1985" s="22">
        <v>139525</v>
      </c>
      <c r="H1985" s="23">
        <v>102011974.86</v>
      </c>
      <c r="I1985" s="116">
        <v>-4.3755303000000002E-2</v>
      </c>
      <c r="J1985" s="116">
        <v>-4.2301129999999999E-2</v>
      </c>
      <c r="K1985" s="116">
        <v>-1.518403E-3</v>
      </c>
      <c r="L1985" s="116">
        <v>-6.3279513999999995E-2</v>
      </c>
      <c r="M1985" s="116">
        <v>-6.1985276999999998E-2</v>
      </c>
      <c r="N1985" s="116">
        <v>-1.3797620000000001E-3</v>
      </c>
      <c r="O1985" s="24">
        <v>0.32998103150000002</v>
      </c>
      <c r="P1985" s="24">
        <v>-0.41638969199999998</v>
      </c>
      <c r="Q1985" s="24">
        <v>2.2203285199999999E-2</v>
      </c>
      <c r="R1985" s="24">
        <v>1.52154366E-2</v>
      </c>
    </row>
    <row r="1986" spans="1:18" ht="45" x14ac:dyDescent="0.2">
      <c r="A1986" s="13" t="s">
        <v>2287</v>
      </c>
      <c r="B1986" s="11" t="str">
        <f>VLOOKUP(A1986,[2]Feuil1!$A$4:$B$2591,2,FALSE)</f>
        <v>Nouveau-nés de 3300g et âge gestationnel de 40 SA et assimilés (groupe nouveau-nés 1), avec autre problème significatif</v>
      </c>
      <c r="C1986" s="22">
        <v>42351</v>
      </c>
      <c r="D1986" s="23">
        <v>36752086.967</v>
      </c>
      <c r="E1986" s="22">
        <v>43679</v>
      </c>
      <c r="F1986" s="23">
        <v>37812784.895000003</v>
      </c>
      <c r="G1986" s="22">
        <v>44438</v>
      </c>
      <c r="H1986" s="23">
        <v>38571742.020000003</v>
      </c>
      <c r="I1986" s="116">
        <v>2.88608897E-2</v>
      </c>
      <c r="J1986" s="116">
        <v>3.1356992799999997E-2</v>
      </c>
      <c r="K1986" s="116">
        <v>-2.4202120000000001E-3</v>
      </c>
      <c r="L1986" s="116">
        <v>2.0071442200000001E-2</v>
      </c>
      <c r="M1986" s="116">
        <v>1.7376771400000001E-2</v>
      </c>
      <c r="N1986" s="116">
        <v>2.6486458000000001E-3</v>
      </c>
      <c r="O1986" s="24">
        <v>-2.7164382000000001E-2</v>
      </c>
      <c r="P1986" s="24">
        <v>4.5857770800000003E-2</v>
      </c>
      <c r="Q1986" s="24">
        <v>7.0716329000000003E-3</v>
      </c>
      <c r="R1986" s="24">
        <v>5.7531079000000002E-3</v>
      </c>
    </row>
    <row r="1987" spans="1:18" ht="45" x14ac:dyDescent="0.2">
      <c r="A1987" s="13" t="s">
        <v>2288</v>
      </c>
      <c r="B1987" s="11" t="str">
        <f>VLOOKUP(A1987,[2]Feuil1!$A$4:$B$2591,2,FALSE)</f>
        <v>Nouveau-nés de 3300g et âge gestationnel de 40 SA et assimilés (groupe nouveau-nés 1), avec problème sévère</v>
      </c>
      <c r="C1987" s="22">
        <v>465</v>
      </c>
      <c r="D1987" s="23">
        <v>458359.7194</v>
      </c>
      <c r="E1987" s="22">
        <v>535</v>
      </c>
      <c r="F1987" s="23">
        <v>529505.99239999999</v>
      </c>
      <c r="G1987" s="22">
        <v>525</v>
      </c>
      <c r="H1987" s="23">
        <v>529153.64839999995</v>
      </c>
      <c r="I1987" s="116">
        <v>0.15521929609999999</v>
      </c>
      <c r="J1987" s="116">
        <v>0.15053763440000001</v>
      </c>
      <c r="K1987" s="116">
        <v>4.0691078E-3</v>
      </c>
      <c r="L1987" s="116">
        <v>-6.6542000000000001E-4</v>
      </c>
      <c r="M1987" s="116">
        <v>-1.8691589000000002E-2</v>
      </c>
      <c r="N1987" s="116">
        <v>1.83695241E-2</v>
      </c>
      <c r="O1987" s="24">
        <v>3.5789699999999998E-4</v>
      </c>
      <c r="P1987" s="24">
        <v>-2.1288999999999999E-5</v>
      </c>
      <c r="Q1987" s="24">
        <v>8.3545800000000002E-5</v>
      </c>
      <c r="R1987" s="24">
        <v>7.8925100000000001E-5</v>
      </c>
    </row>
    <row r="1988" spans="1:18" ht="45" x14ac:dyDescent="0.2">
      <c r="A1988" s="13" t="s">
        <v>2289</v>
      </c>
      <c r="B1988" s="11" t="str">
        <f>VLOOKUP(A1988,[2]Feuil1!$A$4:$B$2591,2,FALSE)</f>
        <v>Nouveau-nés de 3300g et âge gestationnel de 40 SA et assimilés (groupe nouveau-nés 1), avec problème majeur</v>
      </c>
      <c r="C1988" s="22">
        <v>78</v>
      </c>
      <c r="D1988" s="23">
        <v>107008.1608</v>
      </c>
      <c r="E1988" s="22">
        <v>74</v>
      </c>
      <c r="F1988" s="23">
        <v>103504.088</v>
      </c>
      <c r="G1988" s="22">
        <v>95</v>
      </c>
      <c r="H1988" s="23">
        <v>135435.00399999999</v>
      </c>
      <c r="I1988" s="116">
        <v>-3.2745846000000002E-2</v>
      </c>
      <c r="J1988" s="116">
        <v>-5.1282051000000002E-2</v>
      </c>
      <c r="K1988" s="116">
        <v>1.95381619E-2</v>
      </c>
      <c r="L1988" s="116">
        <v>0.30849908069999998</v>
      </c>
      <c r="M1988" s="116">
        <v>0.28378378380000002</v>
      </c>
      <c r="N1988" s="116">
        <v>1.9251915500000001E-2</v>
      </c>
      <c r="O1988" s="24">
        <v>-7.5158400000000002E-4</v>
      </c>
      <c r="P1988" s="24">
        <v>1.9293324999999999E-3</v>
      </c>
      <c r="Q1988" s="24">
        <v>1.5117799999999999E-5</v>
      </c>
      <c r="R1988" s="24">
        <v>2.0200600000000001E-5</v>
      </c>
    </row>
    <row r="1989" spans="1:18" ht="45" x14ac:dyDescent="0.2">
      <c r="A1989" s="13" t="s">
        <v>2290</v>
      </c>
      <c r="B1989" s="11" t="str">
        <f>VLOOKUP(A1989,[2]Feuil1!$A$4:$B$2591,2,FALSE)</f>
        <v>Nouveau-nés de 2400g et âge gestationnel de 38 SA et assimilés (groupe nouveau-nés 2), sans problème significatif</v>
      </c>
      <c r="C1989" s="22">
        <v>8019</v>
      </c>
      <c r="D1989" s="23">
        <v>6161610.5280999998</v>
      </c>
      <c r="E1989" s="22">
        <v>7952</v>
      </c>
      <c r="F1989" s="23">
        <v>6074807.7273000004</v>
      </c>
      <c r="G1989" s="22">
        <v>7249</v>
      </c>
      <c r="H1989" s="23">
        <v>5526595.6288000001</v>
      </c>
      <c r="I1989" s="116">
        <v>-1.4087680999999999E-2</v>
      </c>
      <c r="J1989" s="116">
        <v>-8.3551570000000002E-3</v>
      </c>
      <c r="K1989" s="116">
        <v>-5.7808240000000004E-3</v>
      </c>
      <c r="L1989" s="116">
        <v>-9.0243531000000002E-2</v>
      </c>
      <c r="M1989" s="116">
        <v>-8.8405433000000005E-2</v>
      </c>
      <c r="N1989" s="116">
        <v>-2.0163550000000001E-3</v>
      </c>
      <c r="O1989" s="24">
        <v>2.51601589E-2</v>
      </c>
      <c r="P1989" s="24">
        <v>-3.3124117000000002E-2</v>
      </c>
      <c r="Q1989" s="24">
        <v>1.1535683000000001E-3</v>
      </c>
      <c r="R1989" s="24">
        <v>8.243107E-4</v>
      </c>
    </row>
    <row r="1990" spans="1:18" ht="45" x14ac:dyDescent="0.2">
      <c r="A1990" s="13" t="s">
        <v>2291</v>
      </c>
      <c r="B1990" s="11" t="str">
        <f>VLOOKUP(A1990,[2]Feuil1!$A$4:$B$2591,2,FALSE)</f>
        <v>Nouveau-nés de 2400g et âge gestationnel de 38 SA et assimilés (groupe nouveau-nés 2), avec autre problème significatif</v>
      </c>
      <c r="C1990" s="22">
        <v>5136</v>
      </c>
      <c r="D1990" s="23">
        <v>4991656.9727999996</v>
      </c>
      <c r="E1990" s="22">
        <v>5203</v>
      </c>
      <c r="F1990" s="23">
        <v>5068262.9060000004</v>
      </c>
      <c r="G1990" s="22">
        <v>5005</v>
      </c>
      <c r="H1990" s="23">
        <v>4866510.9431999996</v>
      </c>
      <c r="I1990" s="116">
        <v>1.5346794400000001E-2</v>
      </c>
      <c r="J1990" s="116">
        <v>1.30451713E-2</v>
      </c>
      <c r="K1990" s="116">
        <v>2.2719846000000001E-3</v>
      </c>
      <c r="L1990" s="116">
        <v>-3.9806925E-2</v>
      </c>
      <c r="M1990" s="116">
        <v>-3.8054968000000002E-2</v>
      </c>
      <c r="N1990" s="116">
        <v>-1.8212650000000001E-3</v>
      </c>
      <c r="O1990" s="24">
        <v>7.0863604999999996E-3</v>
      </c>
      <c r="P1990" s="24">
        <v>-1.2190273999999999E-2</v>
      </c>
      <c r="Q1990" s="24">
        <v>7.9646980000000001E-4</v>
      </c>
      <c r="R1990" s="24">
        <v>7.2585680000000004E-4</v>
      </c>
    </row>
    <row r="1991" spans="1:18" ht="45" x14ac:dyDescent="0.2">
      <c r="A1991" s="13" t="s">
        <v>2292</v>
      </c>
      <c r="B1991" s="11" t="str">
        <f>VLOOKUP(A1991,[2]Feuil1!$A$4:$B$2591,2,FALSE)</f>
        <v>Nouveau-nés de 2400g et âge gestationnel de 38 SA et assimilés (groupe nouveau-nés 2), avec problème sévère</v>
      </c>
      <c r="C1991" s="22">
        <v>80</v>
      </c>
      <c r="D1991" s="23">
        <v>99968.204700000002</v>
      </c>
      <c r="E1991" s="22">
        <v>101</v>
      </c>
      <c r="F1991" s="23">
        <v>128012.98729999999</v>
      </c>
      <c r="G1991" s="22">
        <v>111</v>
      </c>
      <c r="H1991" s="23">
        <v>145649.17060000001</v>
      </c>
      <c r="I1991" s="116">
        <v>0.28053702359999999</v>
      </c>
      <c r="J1991" s="116">
        <v>0.26250000000000001</v>
      </c>
      <c r="K1991" s="116">
        <v>1.42867514E-2</v>
      </c>
      <c r="L1991" s="116">
        <v>0.13776870359999999</v>
      </c>
      <c r="M1991" s="116">
        <v>9.9009900999999997E-2</v>
      </c>
      <c r="N1991" s="116">
        <v>3.5267018599999998E-2</v>
      </c>
      <c r="O1991" s="24">
        <v>-3.5789699999999998E-4</v>
      </c>
      <c r="P1991" s="24">
        <v>1.0656149E-3</v>
      </c>
      <c r="Q1991" s="24">
        <v>1.7663999999999999E-5</v>
      </c>
      <c r="R1991" s="24">
        <v>2.1724100000000001E-5</v>
      </c>
    </row>
    <row r="1992" spans="1:18" ht="45" x14ac:dyDescent="0.2">
      <c r="A1992" s="13" t="s">
        <v>2293</v>
      </c>
      <c r="B1992" s="11" t="str">
        <f>VLOOKUP(A1992,[2]Feuil1!$A$4:$B$2591,2,FALSE)</f>
        <v>Nouveau-nés de 2400g et âge gestationnel de 38 SA et assimilés (groupe nouveau-nés 2), avec problème majeur</v>
      </c>
      <c r="C1992" s="22">
        <v>14</v>
      </c>
      <c r="D1992" s="23">
        <v>25953.001899999999</v>
      </c>
      <c r="E1992" s="22">
        <v>8</v>
      </c>
      <c r="F1992" s="23">
        <v>14866.8146</v>
      </c>
      <c r="G1992" s="22">
        <v>13</v>
      </c>
      <c r="H1992" s="23">
        <v>24692.792799999999</v>
      </c>
      <c r="I1992" s="116">
        <v>-0.42716396899999998</v>
      </c>
      <c r="J1992" s="116">
        <v>-0.428571429</v>
      </c>
      <c r="K1992" s="116">
        <v>2.4630542000000002E-3</v>
      </c>
      <c r="L1992" s="116">
        <v>0.66093366090000005</v>
      </c>
      <c r="M1992" s="116">
        <v>0.625</v>
      </c>
      <c r="N1992" s="116">
        <v>2.2113022100000001E-2</v>
      </c>
      <c r="O1992" s="24">
        <v>-1.7894800000000001E-4</v>
      </c>
      <c r="P1992" s="24">
        <v>5.9370609999999998E-4</v>
      </c>
      <c r="Q1992" s="24">
        <v>2.0687526E-6</v>
      </c>
      <c r="R1992" s="24">
        <v>3.6830149E-6</v>
      </c>
    </row>
    <row r="1993" spans="1:18" ht="45" x14ac:dyDescent="0.2">
      <c r="A1993" s="13" t="s">
        <v>2294</v>
      </c>
      <c r="B1993" s="11" t="str">
        <f>VLOOKUP(A1993,[2]Feuil1!$A$4:$B$2591,2,FALSE)</f>
        <v>Nouveau-nés de 2200g et âge gestationnel de 37 SA et assimilés (groupe nouveau-nés 3), sans problème significatif</v>
      </c>
      <c r="C1993" s="22">
        <v>3040</v>
      </c>
      <c r="D1993" s="23">
        <v>3026425.1696000001</v>
      </c>
      <c r="E1993" s="22">
        <v>3056</v>
      </c>
      <c r="F1993" s="23">
        <v>3033291.736</v>
      </c>
      <c r="G1993" s="22">
        <v>2894</v>
      </c>
      <c r="H1993" s="23">
        <v>2865498.2752</v>
      </c>
      <c r="I1993" s="116">
        <v>2.2688703999999998E-3</v>
      </c>
      <c r="J1993" s="116">
        <v>5.2631579E-3</v>
      </c>
      <c r="K1993" s="116">
        <v>-2.9786109999999999E-3</v>
      </c>
      <c r="L1993" s="116">
        <v>-5.5317284000000001E-2</v>
      </c>
      <c r="M1993" s="116">
        <v>-5.3010471000000003E-2</v>
      </c>
      <c r="N1993" s="116">
        <v>-2.4359429999999999E-3</v>
      </c>
      <c r="O1993" s="24">
        <v>5.7979314000000002E-3</v>
      </c>
      <c r="P1993" s="24">
        <v>-1.013843E-2</v>
      </c>
      <c r="Q1993" s="24">
        <v>4.6053620000000001E-4</v>
      </c>
      <c r="R1993" s="24">
        <v>4.2739889999999998E-4</v>
      </c>
    </row>
    <row r="1994" spans="1:18" ht="45" x14ac:dyDescent="0.2">
      <c r="A1994" s="13" t="s">
        <v>2295</v>
      </c>
      <c r="B1994" s="11" t="str">
        <f>VLOOKUP(A1994,[2]Feuil1!$A$4:$B$2591,2,FALSE)</f>
        <v>Nouveau-nés de 2200g et âge gestationnel de 37 SA et assimilés (groupe nouveau-nés 3), avec autre problème significatif</v>
      </c>
      <c r="C1994" s="22">
        <v>192</v>
      </c>
      <c r="D1994" s="23">
        <v>265531.90399999998</v>
      </c>
      <c r="E1994" s="22">
        <v>212</v>
      </c>
      <c r="F1994" s="23">
        <v>293022.04029999999</v>
      </c>
      <c r="G1994" s="22">
        <v>214</v>
      </c>
      <c r="H1994" s="23">
        <v>300745.3481</v>
      </c>
      <c r="I1994" s="116">
        <v>0.1035285624</v>
      </c>
      <c r="J1994" s="116">
        <v>0.10416666669999999</v>
      </c>
      <c r="K1994" s="116">
        <v>-5.7790599999999999E-4</v>
      </c>
      <c r="L1994" s="116">
        <v>2.6357429599999999E-2</v>
      </c>
      <c r="M1994" s="116">
        <v>9.4339622999999994E-3</v>
      </c>
      <c r="N1994" s="116">
        <v>1.67653041E-2</v>
      </c>
      <c r="O1994" s="24">
        <v>-7.1579E-5</v>
      </c>
      <c r="P1994" s="24">
        <v>4.666583E-4</v>
      </c>
      <c r="Q1994" s="24">
        <v>3.4054899999999998E-5</v>
      </c>
      <c r="R1994" s="24">
        <v>4.4857200000000001E-5</v>
      </c>
    </row>
    <row r="1995" spans="1:18" ht="45" x14ac:dyDescent="0.2">
      <c r="A1995" s="13" t="s">
        <v>2296</v>
      </c>
      <c r="B1995" s="11" t="str">
        <f>VLOOKUP(A1995,[2]Feuil1!$A$4:$B$2591,2,FALSE)</f>
        <v>Nouveau-nés de 2200g et âge gestationnel de 37 SA et assimilés (groupe nouveau-nés 3), avec problème majeur ou sévère</v>
      </c>
      <c r="C1995" s="22">
        <v>8</v>
      </c>
      <c r="D1995" s="23">
        <v>17597.522700000001</v>
      </c>
      <c r="E1995" s="22">
        <v>2</v>
      </c>
      <c r="F1995" s="23">
        <v>4513.8626999999997</v>
      </c>
      <c r="G1995" s="22">
        <v>10</v>
      </c>
      <c r="H1995" s="23">
        <v>24139.352699999999</v>
      </c>
      <c r="I1995" s="116">
        <v>-0.74349442399999999</v>
      </c>
      <c r="J1995" s="116">
        <v>-0.75</v>
      </c>
      <c r="K1995" s="116">
        <v>2.60223048E-2</v>
      </c>
      <c r="L1995" s="116">
        <v>4.3478260869999996</v>
      </c>
      <c r="M1995" s="116">
        <v>4</v>
      </c>
      <c r="N1995" s="116">
        <v>6.9565217400000004E-2</v>
      </c>
      <c r="O1995" s="24">
        <v>-2.8631799999999998E-4</v>
      </c>
      <c r="P1995" s="24">
        <v>1.185813E-3</v>
      </c>
      <c r="Q1995" s="24">
        <v>1.5913482000000001E-6</v>
      </c>
      <c r="R1995" s="24">
        <v>3.6004674E-6</v>
      </c>
    </row>
    <row r="1996" spans="1:18" ht="45" x14ac:dyDescent="0.2">
      <c r="A1996" s="13" t="s">
        <v>2297</v>
      </c>
      <c r="B1996" s="11" t="str">
        <f>VLOOKUP(A1996,[2]Feuil1!$A$4:$B$2591,2,FALSE)</f>
        <v>Nouveau-nés de 2000g et âge gestationnel de 37 SA et assimilés (groupe nouveau-nés 4), sans problème significatif</v>
      </c>
      <c r="C1996" s="22">
        <v>2050</v>
      </c>
      <c r="D1996" s="23">
        <v>2471770.1883999999</v>
      </c>
      <c r="E1996" s="22">
        <v>1994</v>
      </c>
      <c r="F1996" s="23">
        <v>2397560.5320000001</v>
      </c>
      <c r="G1996" s="22">
        <v>1863</v>
      </c>
      <c r="H1996" s="23">
        <v>2239295.2637999998</v>
      </c>
      <c r="I1996" s="116">
        <v>-3.0022878999999999E-2</v>
      </c>
      <c r="J1996" s="116">
        <v>-2.7317073000000001E-2</v>
      </c>
      <c r="K1996" s="116">
        <v>-2.781796E-3</v>
      </c>
      <c r="L1996" s="116">
        <v>-6.6010957999999995E-2</v>
      </c>
      <c r="M1996" s="116">
        <v>-6.5697090999999999E-2</v>
      </c>
      <c r="N1996" s="116">
        <v>-3.3593700000000002E-4</v>
      </c>
      <c r="O1996" s="24">
        <v>4.6884507000000001E-3</v>
      </c>
      <c r="P1996" s="24">
        <v>-9.5627170000000001E-3</v>
      </c>
      <c r="Q1996" s="24">
        <v>2.964682E-4</v>
      </c>
      <c r="R1996" s="24">
        <v>3.339986E-4</v>
      </c>
    </row>
    <row r="1997" spans="1:18" ht="45" x14ac:dyDescent="0.2">
      <c r="A1997" s="13" t="s">
        <v>2298</v>
      </c>
      <c r="B1997" s="11" t="str">
        <f>VLOOKUP(A1997,[2]Feuil1!$A$4:$B$2591,2,FALSE)</f>
        <v>Nouveau-nés de 2000g et âge gestationnel de 37 SA et assimilés (groupe nouveau-nés 4), avec autre problème significatif</v>
      </c>
      <c r="C1997" s="22">
        <v>213</v>
      </c>
      <c r="D1997" s="23">
        <v>353738.91729999997</v>
      </c>
      <c r="E1997" s="22">
        <v>254</v>
      </c>
      <c r="F1997" s="23">
        <v>410544.23100000003</v>
      </c>
      <c r="G1997" s="22">
        <v>244</v>
      </c>
      <c r="H1997" s="23">
        <v>400793.37920000002</v>
      </c>
      <c r="I1997" s="116">
        <v>0.16058542310000001</v>
      </c>
      <c r="J1997" s="116">
        <v>0.19248826290000001</v>
      </c>
      <c r="K1997" s="116">
        <v>-2.6753169E-2</v>
      </c>
      <c r="L1997" s="116">
        <v>-2.3751037999999999E-2</v>
      </c>
      <c r="M1997" s="116">
        <v>-3.9370079000000002E-2</v>
      </c>
      <c r="N1997" s="116">
        <v>1.6259164900000001E-2</v>
      </c>
      <c r="O1997" s="24">
        <v>3.5789699999999998E-4</v>
      </c>
      <c r="P1997" s="24">
        <v>-5.8916700000000003E-4</v>
      </c>
      <c r="Q1997" s="24">
        <v>3.8828899999999997E-5</v>
      </c>
      <c r="R1997" s="24">
        <v>5.97797E-5</v>
      </c>
    </row>
    <row r="1998" spans="1:18" ht="45" x14ac:dyDescent="0.2">
      <c r="A1998" s="13" t="s">
        <v>2299</v>
      </c>
      <c r="B1998" s="11" t="str">
        <f>VLOOKUP(A1998,[2]Feuil1!$A$4:$B$2591,2,FALSE)</f>
        <v>Nouveau-nés de 2000g et âge gestationnel de 37 SA et assimilés (groupe nouveau-nés 4), avec problème majeur ou sévère</v>
      </c>
      <c r="C1998" s="22">
        <v>10</v>
      </c>
      <c r="D1998" s="23">
        <v>26056.602599999998</v>
      </c>
      <c r="E1998" s="22">
        <v>7</v>
      </c>
      <c r="F1998" s="23">
        <v>17747.608899999999</v>
      </c>
      <c r="G1998" s="22">
        <v>9</v>
      </c>
      <c r="H1998" s="23">
        <v>22943.8678</v>
      </c>
      <c r="I1998" s="116">
        <v>-0.31888246599999998</v>
      </c>
      <c r="J1998" s="116">
        <v>-0.3</v>
      </c>
      <c r="K1998" s="116">
        <v>-2.6974952E-2</v>
      </c>
      <c r="L1998" s="116">
        <v>0.2927864215</v>
      </c>
      <c r="M1998" s="116">
        <v>0.28571428570000001</v>
      </c>
      <c r="N1998" s="116">
        <v>5.5005501000000004E-3</v>
      </c>
      <c r="O1998" s="24">
        <v>-7.1579E-5</v>
      </c>
      <c r="P1998" s="24">
        <v>3.1396879999999997E-4</v>
      </c>
      <c r="Q1998" s="24">
        <v>1.4322133E-6</v>
      </c>
      <c r="R1998" s="24">
        <v>3.4221567000000001E-6</v>
      </c>
    </row>
    <row r="1999" spans="1:18" ht="45" x14ac:dyDescent="0.2">
      <c r="A1999" s="13" t="s">
        <v>2300</v>
      </c>
      <c r="B1999" s="11" t="str">
        <f>VLOOKUP(A1999,[2]Feuil1!$A$4:$B$2591,2,FALSE)</f>
        <v>Nouveau-nés de 1800g et âge gestationnel de 36 SA et assimilés (groupe nouveau-nés 5), sans problème significatif</v>
      </c>
      <c r="C1999" s="22">
        <v>1014</v>
      </c>
      <c r="D1999" s="23">
        <v>1161764.679</v>
      </c>
      <c r="E1999" s="22">
        <v>981</v>
      </c>
      <c r="F1999" s="23">
        <v>1108655.3827</v>
      </c>
      <c r="G1999" s="22">
        <v>886</v>
      </c>
      <c r="H1999" s="23">
        <v>1011552.2283</v>
      </c>
      <c r="I1999" s="116">
        <v>-4.5714332000000003E-2</v>
      </c>
      <c r="J1999" s="116">
        <v>-3.2544378999999998E-2</v>
      </c>
      <c r="K1999" s="116">
        <v>-1.3612979000000001E-2</v>
      </c>
      <c r="L1999" s="116">
        <v>-8.7586418999999999E-2</v>
      </c>
      <c r="M1999" s="116">
        <v>-9.6839959000000003E-2</v>
      </c>
      <c r="N1999" s="116">
        <v>1.0245737499999999E-2</v>
      </c>
      <c r="O1999" s="24">
        <v>3.4000215000000002E-3</v>
      </c>
      <c r="P1999" s="24">
        <v>-5.8671749999999996E-3</v>
      </c>
      <c r="Q1999" s="24">
        <v>1.4099340000000001E-4</v>
      </c>
      <c r="R1999" s="24">
        <v>1.5087649999999999E-4</v>
      </c>
    </row>
    <row r="2000" spans="1:18" ht="45" x14ac:dyDescent="0.2">
      <c r="A2000" s="13" t="s">
        <v>2301</v>
      </c>
      <c r="B2000" s="11" t="str">
        <f>VLOOKUP(A2000,[2]Feuil1!$A$4:$B$2591,2,FALSE)</f>
        <v>Nouveau-nés de 1800g et âge gestationnel de 36 SA et assimilés (groupe nouveau-nés 5), avec autre problème significatif</v>
      </c>
      <c r="C2000" s="22">
        <v>249</v>
      </c>
      <c r="D2000" s="23">
        <v>393535.63329999999</v>
      </c>
      <c r="E2000" s="22">
        <v>286</v>
      </c>
      <c r="F2000" s="23">
        <v>451219.2499</v>
      </c>
      <c r="G2000" s="22">
        <v>306</v>
      </c>
      <c r="H2000" s="23">
        <v>484365.62699999998</v>
      </c>
      <c r="I2000" s="116">
        <v>0.14657787429999999</v>
      </c>
      <c r="J2000" s="116">
        <v>0.14859437750000001</v>
      </c>
      <c r="K2000" s="116">
        <v>-1.7556270000000001E-3</v>
      </c>
      <c r="L2000" s="116">
        <v>7.3459581100000004E-2</v>
      </c>
      <c r="M2000" s="116">
        <v>6.9930069900000003E-2</v>
      </c>
      <c r="N2000" s="116">
        <v>3.2988242000000002E-3</v>
      </c>
      <c r="O2000" s="24">
        <v>-7.1579399999999996E-4</v>
      </c>
      <c r="P2000" s="24">
        <v>2.0027731999999999E-3</v>
      </c>
      <c r="Q2000" s="24">
        <v>4.8695300000000001E-5</v>
      </c>
      <c r="R2000" s="24">
        <v>7.2244799999999996E-5</v>
      </c>
    </row>
    <row r="2001" spans="1:18" ht="45" x14ac:dyDescent="0.2">
      <c r="A2001" s="13" t="s">
        <v>2302</v>
      </c>
      <c r="B2001" s="11" t="str">
        <f>VLOOKUP(A2001,[2]Feuil1!$A$4:$B$2591,2,FALSE)</f>
        <v>Nouveau-nés de 1800g et âge gestationnel de 36 SA et assimilés (groupe nouveau-nés 5), avec problème majeur ou sévère</v>
      </c>
      <c r="C2001" s="22">
        <v>5</v>
      </c>
      <c r="D2001" s="23">
        <v>11094.434499999999</v>
      </c>
      <c r="E2001" s="22">
        <v>6</v>
      </c>
      <c r="F2001" s="23">
        <v>12925.761500000001</v>
      </c>
      <c r="G2001" s="22">
        <v>4</v>
      </c>
      <c r="H2001" s="23">
        <v>9177.9295000000002</v>
      </c>
      <c r="I2001" s="116">
        <v>0.16506717849999999</v>
      </c>
      <c r="J2001" s="116">
        <v>0.2</v>
      </c>
      <c r="K2001" s="116">
        <v>-2.9110685000000001E-2</v>
      </c>
      <c r="L2001" s="116">
        <v>-0.28995057699999999</v>
      </c>
      <c r="M2001" s="116">
        <v>-0.33333333300000001</v>
      </c>
      <c r="N2001" s="116">
        <v>6.50741351E-2</v>
      </c>
      <c r="O2001" s="24">
        <v>7.1579400000000001E-5</v>
      </c>
      <c r="P2001" s="24">
        <v>-2.2645200000000001E-4</v>
      </c>
      <c r="Q2001" s="24">
        <v>6.3653925999999997E-7</v>
      </c>
      <c r="R2001" s="24">
        <v>1.3689197E-6</v>
      </c>
    </row>
    <row r="2002" spans="1:18" ht="45" x14ac:dyDescent="0.2">
      <c r="A2002" s="13" t="s">
        <v>2303</v>
      </c>
      <c r="B2002" s="11" t="str">
        <f>VLOOKUP(A2002,[2]Feuil1!$A$4:$B$2591,2,FALSE)</f>
        <v>Nouveau-nés de 1700g et âge gestationnel de 35 SA et assimilés (groupe nouveau-nés 6), sans problème significatif</v>
      </c>
      <c r="C2002" s="22">
        <v>420</v>
      </c>
      <c r="D2002" s="23">
        <v>446571.86700000003</v>
      </c>
      <c r="E2002" s="22">
        <v>429</v>
      </c>
      <c r="F2002" s="23">
        <v>459051.53570000001</v>
      </c>
      <c r="G2002" s="22">
        <v>359</v>
      </c>
      <c r="H2002" s="23">
        <v>381551.98139999999</v>
      </c>
      <c r="I2002" s="116">
        <v>2.79454879E-2</v>
      </c>
      <c r="J2002" s="116">
        <v>2.1428571399999999E-2</v>
      </c>
      <c r="K2002" s="116">
        <v>6.3801978999999997E-3</v>
      </c>
      <c r="L2002" s="116">
        <v>-0.16882538899999999</v>
      </c>
      <c r="M2002" s="116">
        <v>-0.16317016300000001</v>
      </c>
      <c r="N2002" s="116">
        <v>-6.7579169999999996E-3</v>
      </c>
      <c r="O2002" s="24">
        <v>2.505279E-3</v>
      </c>
      <c r="P2002" s="24">
        <v>-4.6826849999999998E-3</v>
      </c>
      <c r="Q2002" s="24">
        <v>5.7129400000000002E-5</v>
      </c>
      <c r="R2002" s="24">
        <v>5.6909800000000002E-5</v>
      </c>
    </row>
    <row r="2003" spans="1:18" ht="45" x14ac:dyDescent="0.2">
      <c r="A2003" s="13" t="s">
        <v>2304</v>
      </c>
      <c r="B2003" s="11" t="str">
        <f>VLOOKUP(A2003,[2]Feuil1!$A$4:$B$2591,2,FALSE)</f>
        <v>Nouveau-nés de 1700g et âge gestationnel de 35 SA et assimilés (groupe nouveau-nés 6), avec autre problème significatif</v>
      </c>
      <c r="C2003" s="22">
        <v>196</v>
      </c>
      <c r="D2003" s="23">
        <v>276313.8456</v>
      </c>
      <c r="E2003" s="22">
        <v>250</v>
      </c>
      <c r="F2003" s="23">
        <v>355228.3848</v>
      </c>
      <c r="G2003" s="22">
        <v>232</v>
      </c>
      <c r="H2003" s="23">
        <v>329803.65120000002</v>
      </c>
      <c r="I2003" s="116">
        <v>0.28559748439999999</v>
      </c>
      <c r="J2003" s="116">
        <v>0.27551020409999999</v>
      </c>
      <c r="K2003" s="116">
        <v>7.9084276999999998E-3</v>
      </c>
      <c r="L2003" s="116">
        <v>-7.1572921999999997E-2</v>
      </c>
      <c r="M2003" s="116">
        <v>-7.1999999999999995E-2</v>
      </c>
      <c r="N2003" s="116">
        <v>4.6021300000000001E-4</v>
      </c>
      <c r="O2003" s="24">
        <v>6.4421460000000004E-4</v>
      </c>
      <c r="P2003" s="24">
        <v>-1.5362150000000001E-3</v>
      </c>
      <c r="Q2003" s="24">
        <v>3.6919299999999997E-5</v>
      </c>
      <c r="R2003" s="24">
        <v>4.9191299999999998E-5</v>
      </c>
    </row>
    <row r="2004" spans="1:18" ht="45" x14ac:dyDescent="0.2">
      <c r="A2004" s="13" t="s">
        <v>2305</v>
      </c>
      <c r="B2004" s="11" t="str">
        <f>VLOOKUP(A2004,[2]Feuil1!$A$4:$B$2591,2,FALSE)</f>
        <v>Nouveau-nés de 1700g et âge gestationnel de 35 SA et assimilés (groupe nouveau-nés 6), avec problème majeur ou sévère</v>
      </c>
      <c r="C2004" s="22">
        <v>10</v>
      </c>
      <c r="D2004" s="23">
        <v>15654.6855</v>
      </c>
      <c r="E2004" s="22">
        <v>7</v>
      </c>
      <c r="F2004" s="23">
        <v>10799.4642</v>
      </c>
      <c r="G2004" s="22">
        <v>6</v>
      </c>
      <c r="H2004" s="23">
        <v>9392.8112999999994</v>
      </c>
      <c r="I2004" s="116">
        <v>-0.31014492799999999</v>
      </c>
      <c r="J2004" s="116">
        <v>-0.3</v>
      </c>
      <c r="K2004" s="116">
        <v>-1.4492754E-2</v>
      </c>
      <c r="L2004" s="116">
        <v>-0.13025210100000001</v>
      </c>
      <c r="M2004" s="116">
        <v>-0.14285714299999999</v>
      </c>
      <c r="N2004" s="116">
        <v>1.47058824E-2</v>
      </c>
      <c r="O2004" s="24">
        <v>3.5789700000000001E-5</v>
      </c>
      <c r="P2004" s="24">
        <v>-8.4993000000000004E-5</v>
      </c>
      <c r="Q2004" s="24">
        <v>9.5480889000000001E-7</v>
      </c>
      <c r="R2004" s="24">
        <v>1.4009701E-6</v>
      </c>
    </row>
    <row r="2005" spans="1:18" ht="45" x14ac:dyDescent="0.2">
      <c r="A2005" s="13" t="s">
        <v>2306</v>
      </c>
      <c r="B2005" s="11" t="str">
        <f>VLOOKUP(A2005,[2]Feuil1!$A$4:$B$2591,2,FALSE)</f>
        <v>Nouveau-nés de 1500g et âge gestationnel de 33 SA et assimilés (groupe nouveau-nés 7), sans problème significatif</v>
      </c>
      <c r="C2005" s="22">
        <v>161</v>
      </c>
      <c r="D2005" s="23">
        <v>220828.90210000001</v>
      </c>
      <c r="E2005" s="22">
        <v>193</v>
      </c>
      <c r="F2005" s="23">
        <v>259633.9105</v>
      </c>
      <c r="G2005" s="22">
        <v>160</v>
      </c>
      <c r="H2005" s="23">
        <v>217232.6605</v>
      </c>
      <c r="I2005" s="116">
        <v>0.1757243188</v>
      </c>
      <c r="J2005" s="116">
        <v>0.198757764</v>
      </c>
      <c r="K2005" s="116">
        <v>-1.9214427999999999E-2</v>
      </c>
      <c r="L2005" s="116">
        <v>-0.16331167999999999</v>
      </c>
      <c r="M2005" s="116">
        <v>-0.17098445600000001</v>
      </c>
      <c r="N2005" s="116">
        <v>9.2552864999999995E-3</v>
      </c>
      <c r="O2005" s="24">
        <v>1.1810601000000001E-3</v>
      </c>
      <c r="P2005" s="24">
        <v>-2.561972E-3</v>
      </c>
      <c r="Q2005" s="24">
        <v>2.54616E-5</v>
      </c>
      <c r="R2005" s="24">
        <v>3.2400999999999997E-5</v>
      </c>
    </row>
    <row r="2006" spans="1:18" ht="45" x14ac:dyDescent="0.2">
      <c r="A2006" s="13" t="s">
        <v>2307</v>
      </c>
      <c r="B2006" s="11" t="str">
        <f>VLOOKUP(A2006,[2]Feuil1!$A$4:$B$2591,2,FALSE)</f>
        <v>Nouveau-nés de 1500g et âge gestationnel de 33 SA et assimilés (groupe nouveau-nés 7), avec autre problème significatif</v>
      </c>
      <c r="C2006" s="22">
        <v>142</v>
      </c>
      <c r="D2006" s="23">
        <v>269157.37760000001</v>
      </c>
      <c r="E2006" s="22">
        <v>150</v>
      </c>
      <c r="F2006" s="23">
        <v>282631.17170000001</v>
      </c>
      <c r="G2006" s="22">
        <v>195</v>
      </c>
      <c r="H2006" s="23">
        <v>373419.01260000002</v>
      </c>
      <c r="I2006" s="116">
        <v>5.00591669E-2</v>
      </c>
      <c r="J2006" s="116">
        <v>5.6338028200000001E-2</v>
      </c>
      <c r="K2006" s="116">
        <v>-5.9439890000000002E-3</v>
      </c>
      <c r="L2006" s="116">
        <v>0.32122373609999999</v>
      </c>
      <c r="M2006" s="116">
        <v>0.3</v>
      </c>
      <c r="N2006" s="116">
        <v>1.6325950799999999E-2</v>
      </c>
      <c r="O2006" s="24">
        <v>-1.6105360000000001E-3</v>
      </c>
      <c r="P2006" s="24">
        <v>5.4855905E-3</v>
      </c>
      <c r="Q2006" s="24">
        <v>3.1031300000000002E-5</v>
      </c>
      <c r="R2006" s="24">
        <v>5.5696699999999998E-5</v>
      </c>
    </row>
    <row r="2007" spans="1:18" ht="45" x14ac:dyDescent="0.2">
      <c r="A2007" s="13" t="s">
        <v>2308</v>
      </c>
      <c r="B2007" s="11" t="str">
        <f>VLOOKUP(A2007,[2]Feuil1!$A$4:$B$2591,2,FALSE)</f>
        <v>Nouveau-nés de 1500g et âge gestationnel de 33 SA et assimilés (groupe nouveau-nés 7), avec problème majeur ou sévère</v>
      </c>
      <c r="C2007" s="22">
        <v>9</v>
      </c>
      <c r="D2007" s="23">
        <v>19553.094000000001</v>
      </c>
      <c r="E2007" s="22">
        <v>10</v>
      </c>
      <c r="F2007" s="23">
        <v>21351.560399999998</v>
      </c>
      <c r="G2007" s="22">
        <v>4</v>
      </c>
      <c r="H2007" s="23">
        <v>9159.6311999999998</v>
      </c>
      <c r="I2007" s="116">
        <v>9.1978609599999997E-2</v>
      </c>
      <c r="J2007" s="116">
        <v>0.11111111110000001</v>
      </c>
      <c r="K2007" s="116">
        <v>-1.7219251000000001E-2</v>
      </c>
      <c r="L2007" s="116">
        <v>-0.571008815</v>
      </c>
      <c r="M2007" s="116">
        <v>-0.6</v>
      </c>
      <c r="N2007" s="116">
        <v>7.2477962800000004E-2</v>
      </c>
      <c r="O2007" s="24">
        <v>2.147382E-4</v>
      </c>
      <c r="P2007" s="24">
        <v>-7.3666200000000002E-4</v>
      </c>
      <c r="Q2007" s="24">
        <v>6.3653925999999997E-7</v>
      </c>
      <c r="R2007" s="24">
        <v>1.3661905E-6</v>
      </c>
    </row>
    <row r="2008" spans="1:18" ht="45" x14ac:dyDescent="0.2">
      <c r="A2008" s="13" t="s">
        <v>2309</v>
      </c>
      <c r="B2008" s="11" t="str">
        <f>VLOOKUP(A2008,[2]Feuil1!$A$4:$B$2591,2,FALSE)</f>
        <v>Nouveau-nés de 1300g et âge gestationnel de 32 SA et assimilés (groupe nouveau-nés 8), sans problème significatif</v>
      </c>
      <c r="C2008" s="22">
        <v>145</v>
      </c>
      <c r="D2008" s="23">
        <v>380423.45319999999</v>
      </c>
      <c r="E2008" s="22">
        <v>93</v>
      </c>
      <c r="F2008" s="23">
        <v>240902.12849999999</v>
      </c>
      <c r="G2008" s="22">
        <v>100</v>
      </c>
      <c r="H2008" s="23">
        <v>251507.47829999999</v>
      </c>
      <c r="I2008" s="116">
        <v>-0.36675268999999999</v>
      </c>
      <c r="J2008" s="116">
        <v>-0.35862069000000002</v>
      </c>
      <c r="K2008" s="116">
        <v>-1.2678925000000001E-2</v>
      </c>
      <c r="L2008" s="116">
        <v>4.4023478999999997E-2</v>
      </c>
      <c r="M2008" s="116">
        <v>7.5268817200000004E-2</v>
      </c>
      <c r="N2008" s="116">
        <v>-2.9058165E-2</v>
      </c>
      <c r="O2008" s="24">
        <v>-2.5052800000000002E-4</v>
      </c>
      <c r="P2008" s="24">
        <v>6.4079730000000002E-4</v>
      </c>
      <c r="Q2008" s="24">
        <v>1.5913499999999999E-5</v>
      </c>
      <c r="R2008" s="24">
        <v>3.7513199999999999E-5</v>
      </c>
    </row>
    <row r="2009" spans="1:18" ht="45" x14ac:dyDescent="0.2">
      <c r="A2009" s="13" t="s">
        <v>2310</v>
      </c>
      <c r="B2009" s="11" t="str">
        <f>VLOOKUP(A2009,[2]Feuil1!$A$4:$B$2591,2,FALSE)</f>
        <v>Nouveau-nés de 1300g et âge gestationnel de 32 SA et assimilés (groupe nouveau-nés 8), avec problème significatif</v>
      </c>
      <c r="C2009" s="22">
        <v>32</v>
      </c>
      <c r="D2009" s="23">
        <v>103504.1096</v>
      </c>
      <c r="E2009" s="22">
        <v>30</v>
      </c>
      <c r="F2009" s="23">
        <v>97412.598899999997</v>
      </c>
      <c r="G2009" s="22">
        <v>31</v>
      </c>
      <c r="H2009" s="23">
        <v>101721.2323</v>
      </c>
      <c r="I2009" s="116">
        <v>-5.8852838999999997E-2</v>
      </c>
      <c r="J2009" s="116">
        <v>-6.25E-2</v>
      </c>
      <c r="K2009" s="116">
        <v>3.8903050000000002E-3</v>
      </c>
      <c r="L2009" s="116">
        <v>4.4230761200000003E-2</v>
      </c>
      <c r="M2009" s="116">
        <v>3.3333333299999997E-2</v>
      </c>
      <c r="N2009" s="116">
        <v>1.05458979E-2</v>
      </c>
      <c r="O2009" s="24">
        <v>-3.5790000000000001E-5</v>
      </c>
      <c r="P2009" s="24">
        <v>2.603366E-4</v>
      </c>
      <c r="Q2009" s="24">
        <v>4.9331793000000003E-6</v>
      </c>
      <c r="R2009" s="24">
        <v>1.51721E-5</v>
      </c>
    </row>
    <row r="2010" spans="1:18" ht="45" x14ac:dyDescent="0.2">
      <c r="A2010" s="13" t="s">
        <v>2311</v>
      </c>
      <c r="B2010" s="11" t="str">
        <f>VLOOKUP(A2010,[2]Feuil1!$A$4:$B$2591,2,FALSE)</f>
        <v>Nouveau-nés de 1100g et âge gestationnel de 30 SA et assimilés (groupe nouveau-nés 9), sans problème significatif</v>
      </c>
      <c r="C2010" s="22">
        <v>27</v>
      </c>
      <c r="D2010" s="23">
        <v>97583.887400000007</v>
      </c>
      <c r="E2010" s="22">
        <v>25</v>
      </c>
      <c r="F2010" s="23">
        <v>89632.091</v>
      </c>
      <c r="G2010" s="22">
        <v>21</v>
      </c>
      <c r="H2010" s="23">
        <v>77739.272700000001</v>
      </c>
      <c r="I2010" s="116">
        <v>-8.1486775999999997E-2</v>
      </c>
      <c r="J2010" s="116">
        <v>-7.4074074000000004E-2</v>
      </c>
      <c r="K2010" s="116">
        <v>-8.0057180000000002E-3</v>
      </c>
      <c r="L2010" s="116">
        <v>-0.13268482500000001</v>
      </c>
      <c r="M2010" s="116">
        <v>-0.16</v>
      </c>
      <c r="N2010" s="116">
        <v>3.25180656E-2</v>
      </c>
      <c r="O2010" s="24">
        <v>1.431588E-4</v>
      </c>
      <c r="P2010" s="24">
        <v>-7.1858899999999995E-4</v>
      </c>
      <c r="Q2010" s="24">
        <v>3.3418311000000001E-6</v>
      </c>
      <c r="R2010" s="24">
        <v>1.15951E-5</v>
      </c>
    </row>
    <row r="2011" spans="1:18" ht="45" x14ac:dyDescent="0.2">
      <c r="A2011" s="13" t="s">
        <v>2312</v>
      </c>
      <c r="B2011" s="11" t="str">
        <f>VLOOKUP(A2011,[2]Feuil1!$A$4:$B$2591,2,FALSE)</f>
        <v>Nouveau-nés de 1100g et âge gestationnel de 30 SA et assimilés (groupe nouveau-nés 9), avec problème significatif</v>
      </c>
      <c r="C2011" s="22">
        <v>18</v>
      </c>
      <c r="D2011" s="23">
        <v>90667.734200000006</v>
      </c>
      <c r="E2011" s="22">
        <v>12</v>
      </c>
      <c r="F2011" s="23">
        <v>60332.445399999997</v>
      </c>
      <c r="G2011" s="22">
        <v>7</v>
      </c>
      <c r="H2011" s="23">
        <v>35842.013200000001</v>
      </c>
      <c r="I2011" s="116">
        <v>-0.33457645200000002</v>
      </c>
      <c r="J2011" s="116">
        <v>-0.33333333300000001</v>
      </c>
      <c r="K2011" s="116">
        <v>-1.864678E-3</v>
      </c>
      <c r="L2011" s="116">
        <v>-0.40592474000000001</v>
      </c>
      <c r="M2011" s="116">
        <v>-0.41666666699999999</v>
      </c>
      <c r="N2011" s="116">
        <v>1.84147318E-2</v>
      </c>
      <c r="O2011" s="24">
        <v>1.7894849999999999E-4</v>
      </c>
      <c r="P2011" s="24">
        <v>-1.479763E-3</v>
      </c>
      <c r="Q2011" s="24">
        <v>1.1139437E-6</v>
      </c>
      <c r="R2011" s="24">
        <v>5.3459594000000003E-6</v>
      </c>
    </row>
    <row r="2012" spans="1:18" ht="33.75" x14ac:dyDescent="0.2">
      <c r="A2012" s="13" t="s">
        <v>2313</v>
      </c>
      <c r="B2012" s="11" t="str">
        <f>VLOOKUP(A2012,[2]Feuil1!$A$4:$B$2591,2,FALSE)</f>
        <v>Nouveau-nés de 800g et âge gestationnel de 28SA et assimilés (groupe nouveau-nés 10), sans problème significatif</v>
      </c>
      <c r="C2012" s="22">
        <v>6</v>
      </c>
      <c r="D2012" s="23">
        <v>12457.4935</v>
      </c>
      <c r="E2012" s="22">
        <v>10</v>
      </c>
      <c r="F2012" s="23">
        <v>20540.150699999998</v>
      </c>
      <c r="G2012" s="22">
        <v>5</v>
      </c>
      <c r="H2012" s="23">
        <v>10495.683499999999</v>
      </c>
      <c r="I2012" s="116">
        <v>0.6488188976</v>
      </c>
      <c r="J2012" s="116">
        <v>0.66666666669999997</v>
      </c>
      <c r="K2012" s="116">
        <v>-1.0708661E-2</v>
      </c>
      <c r="L2012" s="116">
        <v>-0.48901623700000002</v>
      </c>
      <c r="M2012" s="116">
        <v>-0.5</v>
      </c>
      <c r="N2012" s="116">
        <v>2.1967526300000002E-2</v>
      </c>
      <c r="O2012" s="24">
        <v>1.7894849999999999E-4</v>
      </c>
      <c r="P2012" s="24">
        <v>-6.0690799999999997E-4</v>
      </c>
      <c r="Q2012" s="24">
        <v>7.9567407999999995E-7</v>
      </c>
      <c r="R2012" s="24">
        <v>1.5654673000000001E-6</v>
      </c>
    </row>
    <row r="2013" spans="1:18" ht="33.75" x14ac:dyDescent="0.2">
      <c r="A2013" s="13" t="s">
        <v>2314</v>
      </c>
      <c r="B2013" s="11" t="str">
        <f>VLOOKUP(A2013,[2]Feuil1!$A$4:$B$2591,2,FALSE)</f>
        <v>Nouveau-nés de 800g et âge gestationnel de 28SA et assimilés (groupe nouveau-nés 10), avec problème significatif</v>
      </c>
      <c r="C2013" s="22">
        <v>3</v>
      </c>
      <c r="D2013" s="23">
        <v>28315.295399999999</v>
      </c>
      <c r="E2013" s="22">
        <v>3</v>
      </c>
      <c r="F2013" s="23">
        <v>28315.295399999999</v>
      </c>
      <c r="G2013" s="22">
        <v>2</v>
      </c>
      <c r="H2013" s="23">
        <v>19297.685399999998</v>
      </c>
      <c r="I2013" s="116">
        <v>0</v>
      </c>
      <c r="J2013" s="116">
        <v>0</v>
      </c>
      <c r="K2013" s="116">
        <v>0</v>
      </c>
      <c r="L2013" s="116">
        <v>-0.31847133799999999</v>
      </c>
      <c r="M2013" s="116">
        <v>-0.33333333300000001</v>
      </c>
      <c r="N2013" s="116">
        <v>2.2292993600000002E-2</v>
      </c>
      <c r="O2013" s="24">
        <v>3.5789700000000001E-5</v>
      </c>
      <c r="P2013" s="24">
        <v>-5.4486300000000003E-4</v>
      </c>
      <c r="Q2013" s="24">
        <v>3.1826962999999999E-7</v>
      </c>
      <c r="R2013" s="24">
        <v>2.8783161E-6</v>
      </c>
    </row>
    <row r="2014" spans="1:18" x14ac:dyDescent="0.2">
      <c r="A2014" s="13" t="s">
        <v>1775</v>
      </c>
      <c r="B2014" s="11" t="str">
        <f>VLOOKUP(A2014,[2]Feuil1!$A$4:$B$2591,2,FALSE)</f>
        <v>Interventions sur la rate, niveau 1</v>
      </c>
      <c r="C2014" s="22">
        <v>101</v>
      </c>
      <c r="D2014" s="23">
        <v>184960.8566</v>
      </c>
      <c r="E2014" s="22">
        <v>77</v>
      </c>
      <c r="F2014" s="23">
        <v>145437.99160000001</v>
      </c>
      <c r="G2014" s="22">
        <v>65</v>
      </c>
      <c r="H2014" s="23">
        <v>115590.2</v>
      </c>
      <c r="I2014" s="116">
        <v>-0.21368232000000001</v>
      </c>
      <c r="J2014" s="116">
        <v>-0.23762376199999999</v>
      </c>
      <c r="K2014" s="116">
        <v>3.1403709799999999E-2</v>
      </c>
      <c r="L2014" s="116">
        <v>-0.20522692400000001</v>
      </c>
      <c r="M2014" s="116">
        <v>-0.15584415600000001</v>
      </c>
      <c r="N2014" s="116">
        <v>-5.8499585999999999E-2</v>
      </c>
      <c r="O2014" s="24">
        <v>4.2947640000000001E-4</v>
      </c>
      <c r="P2014" s="24">
        <v>-1.8034660000000001E-3</v>
      </c>
      <c r="Q2014" s="24">
        <v>1.0343800000000001E-5</v>
      </c>
      <c r="R2014" s="24">
        <v>1.7240699999999999E-5</v>
      </c>
    </row>
    <row r="2015" spans="1:18" x14ac:dyDescent="0.2">
      <c r="A2015" s="13" t="s">
        <v>1776</v>
      </c>
      <c r="B2015" s="11" t="str">
        <f>VLOOKUP(A2015,[2]Feuil1!$A$4:$B$2591,2,FALSE)</f>
        <v>Interventions sur la rate, niveau 2</v>
      </c>
      <c r="C2015" s="22">
        <v>67</v>
      </c>
      <c r="D2015" s="23">
        <v>202357.59299999999</v>
      </c>
      <c r="E2015" s="22">
        <v>53</v>
      </c>
      <c r="F2015" s="23">
        <v>157581.7585</v>
      </c>
      <c r="G2015" s="22">
        <v>50</v>
      </c>
      <c r="H2015" s="23">
        <v>149739.31950000001</v>
      </c>
      <c r="I2015" s="116">
        <v>-0.22127084</v>
      </c>
      <c r="J2015" s="116">
        <v>-0.20895522399999999</v>
      </c>
      <c r="K2015" s="116">
        <v>-1.5568797000000001E-2</v>
      </c>
      <c r="L2015" s="116">
        <v>-4.9767429000000002E-2</v>
      </c>
      <c r="M2015" s="116">
        <v>-5.6603774000000003E-2</v>
      </c>
      <c r="N2015" s="116">
        <v>7.2465250999999998E-3</v>
      </c>
      <c r="O2015" s="24">
        <v>1.073691E-4</v>
      </c>
      <c r="P2015" s="24">
        <v>-4.73857E-4</v>
      </c>
      <c r="Q2015" s="24">
        <v>7.9567408000000002E-6</v>
      </c>
      <c r="R2015" s="24">
        <v>2.23341E-5</v>
      </c>
    </row>
    <row r="2016" spans="1:18" x14ac:dyDescent="0.2">
      <c r="A2016" s="13" t="s">
        <v>1777</v>
      </c>
      <c r="B2016" s="11" t="str">
        <f>VLOOKUP(A2016,[2]Feuil1!$A$4:$B$2591,2,FALSE)</f>
        <v>Interventions sur la rate, niveau 3</v>
      </c>
      <c r="C2016" s="22">
        <v>21</v>
      </c>
      <c r="D2016" s="23">
        <v>102891.5894</v>
      </c>
      <c r="E2016" s="22">
        <v>24</v>
      </c>
      <c r="F2016" s="23">
        <v>117970.11259999999</v>
      </c>
      <c r="G2016" s="22">
        <v>18</v>
      </c>
      <c r="H2016" s="23">
        <v>87329.780199999994</v>
      </c>
      <c r="I2016" s="116">
        <v>0.14654767499999999</v>
      </c>
      <c r="J2016" s="116">
        <v>0.14285714290000001</v>
      </c>
      <c r="K2016" s="116">
        <v>3.2292155999999999E-3</v>
      </c>
      <c r="L2016" s="116">
        <v>-0.25972961900000002</v>
      </c>
      <c r="M2016" s="116">
        <v>-0.25</v>
      </c>
      <c r="N2016" s="116">
        <v>-1.2972825E-2</v>
      </c>
      <c r="O2016" s="24">
        <v>2.147382E-4</v>
      </c>
      <c r="P2016" s="24">
        <v>-1.851353E-3</v>
      </c>
      <c r="Q2016" s="24">
        <v>2.8644266999999999E-6</v>
      </c>
      <c r="R2016" s="24">
        <v>1.3025499999999999E-5</v>
      </c>
    </row>
    <row r="2017" spans="1:18" x14ac:dyDescent="0.2">
      <c r="A2017" s="13" t="s">
        <v>1778</v>
      </c>
      <c r="B2017" s="11" t="str">
        <f>VLOOKUP(A2017,[2]Feuil1!$A$4:$B$2591,2,FALSE)</f>
        <v>Interventions sur la rate, niveau 4</v>
      </c>
      <c r="C2017" s="22">
        <v>11</v>
      </c>
      <c r="D2017" s="23">
        <v>117193.89</v>
      </c>
      <c r="E2017" s="22">
        <v>5</v>
      </c>
      <c r="F2017" s="23">
        <v>53269.95</v>
      </c>
      <c r="G2017" s="22">
        <v>7</v>
      </c>
      <c r="H2017" s="23">
        <v>75323.709300000002</v>
      </c>
      <c r="I2017" s="116">
        <v>-0.54545454500000001</v>
      </c>
      <c r="J2017" s="116">
        <v>-0.54545454500000001</v>
      </c>
      <c r="K2017" s="116">
        <v>-2.4427099999999999E-16</v>
      </c>
      <c r="L2017" s="116">
        <v>0.41399999999999998</v>
      </c>
      <c r="M2017" s="116">
        <v>0.4</v>
      </c>
      <c r="N2017" s="116">
        <v>0.01</v>
      </c>
      <c r="O2017" s="24">
        <v>-7.1579E-5</v>
      </c>
      <c r="P2017" s="24">
        <v>1.3325341000000001E-3</v>
      </c>
      <c r="Q2017" s="24">
        <v>1.1139437E-6</v>
      </c>
      <c r="R2017" s="24">
        <v>1.12348E-5</v>
      </c>
    </row>
    <row r="2018" spans="1:18" ht="33.75" x14ac:dyDescent="0.2">
      <c r="A2018" s="13" t="s">
        <v>1779</v>
      </c>
      <c r="B2018" s="11" t="str">
        <f>VLOOKUP(A2018,[2]Feuil1!$A$4:$B$2591,2,FALSE)</f>
        <v>Autres interventions pour affections du sang et des organes hématopoïétiques, niveau 1</v>
      </c>
      <c r="C2018" s="22">
        <v>1236</v>
      </c>
      <c r="D2018" s="23">
        <v>1097315.1436000001</v>
      </c>
      <c r="E2018" s="22">
        <v>1176</v>
      </c>
      <c r="F2018" s="23">
        <v>1038299.7803</v>
      </c>
      <c r="G2018" s="22">
        <v>1033</v>
      </c>
      <c r="H2018" s="23">
        <v>908568.55610000005</v>
      </c>
      <c r="I2018" s="116">
        <v>-5.3781598999999999E-2</v>
      </c>
      <c r="J2018" s="116">
        <v>-4.8543689000000001E-2</v>
      </c>
      <c r="K2018" s="116">
        <v>-5.5051500000000003E-3</v>
      </c>
      <c r="L2018" s="116">
        <v>-0.124945826</v>
      </c>
      <c r="M2018" s="116">
        <v>-0.12159863899999999</v>
      </c>
      <c r="N2018" s="116">
        <v>-3.8105439999999999E-3</v>
      </c>
      <c r="O2018" s="24">
        <v>5.1179271E-3</v>
      </c>
      <c r="P2018" s="24">
        <v>-7.8386310000000004E-3</v>
      </c>
      <c r="Q2018" s="24">
        <v>1.643863E-4</v>
      </c>
      <c r="R2018" s="24">
        <v>1.355161E-4</v>
      </c>
    </row>
    <row r="2019" spans="1:18" ht="33.75" x14ac:dyDescent="0.2">
      <c r="A2019" s="13" t="s">
        <v>1780</v>
      </c>
      <c r="B2019" s="11" t="str">
        <f>VLOOKUP(A2019,[2]Feuil1!$A$4:$B$2591,2,FALSE)</f>
        <v>Autres interventions pour affections du sang et des organes hématopoïétiques, niveau 2</v>
      </c>
      <c r="C2019" s="22">
        <v>195</v>
      </c>
      <c r="D2019" s="23">
        <v>456121.09019999998</v>
      </c>
      <c r="E2019" s="22">
        <v>199</v>
      </c>
      <c r="F2019" s="23">
        <v>474815.27059999999</v>
      </c>
      <c r="G2019" s="22">
        <v>182</v>
      </c>
      <c r="H2019" s="23">
        <v>434260.58470000001</v>
      </c>
      <c r="I2019" s="116">
        <v>4.0985126099999998E-2</v>
      </c>
      <c r="J2019" s="116">
        <v>2.0512820500000001E-2</v>
      </c>
      <c r="K2019" s="116">
        <v>2.0060801999999999E-2</v>
      </c>
      <c r="L2019" s="116">
        <v>-8.5411503E-2</v>
      </c>
      <c r="M2019" s="116">
        <v>-8.5427136000000001E-2</v>
      </c>
      <c r="N2019" s="116">
        <v>1.70929E-5</v>
      </c>
      <c r="O2019" s="24">
        <v>6.0842489999999997E-4</v>
      </c>
      <c r="P2019" s="24">
        <v>-2.4503989999999998E-3</v>
      </c>
      <c r="Q2019" s="24">
        <v>2.8962499999999999E-5</v>
      </c>
      <c r="R2019" s="24">
        <v>6.4771500000000001E-5</v>
      </c>
    </row>
    <row r="2020" spans="1:18" ht="33.75" x14ac:dyDescent="0.2">
      <c r="A2020" s="13" t="s">
        <v>1781</v>
      </c>
      <c r="B2020" s="11" t="str">
        <f>VLOOKUP(A2020,[2]Feuil1!$A$4:$B$2591,2,FALSE)</f>
        <v>Autres interventions pour affections du sang et des organes hématopoïétiques, niveau 3</v>
      </c>
      <c r="C2020" s="22">
        <v>59</v>
      </c>
      <c r="D2020" s="23">
        <v>255029.459</v>
      </c>
      <c r="E2020" s="22">
        <v>57</v>
      </c>
      <c r="F2020" s="23">
        <v>256567.1709</v>
      </c>
      <c r="G2020" s="22">
        <v>58</v>
      </c>
      <c r="H2020" s="23">
        <v>244766.39499999999</v>
      </c>
      <c r="I2020" s="116">
        <v>6.0295462000000003E-3</v>
      </c>
      <c r="J2020" s="116">
        <v>-3.3898304999999997E-2</v>
      </c>
      <c r="K2020" s="116">
        <v>4.1328828499999998E-2</v>
      </c>
      <c r="L2020" s="116">
        <v>-4.5994879000000002E-2</v>
      </c>
      <c r="M2020" s="116">
        <v>1.75438596E-2</v>
      </c>
      <c r="N2020" s="116">
        <v>-6.2443243000000002E-2</v>
      </c>
      <c r="O2020" s="24">
        <v>-3.5790000000000001E-5</v>
      </c>
      <c r="P2020" s="24">
        <v>-7.1302699999999998E-4</v>
      </c>
      <c r="Q2020" s="24">
        <v>9.2298192999999994E-6</v>
      </c>
      <c r="R2020" s="24">
        <v>3.6507700000000003E-5</v>
      </c>
    </row>
    <row r="2021" spans="1:18" ht="33.75" x14ac:dyDescent="0.2">
      <c r="A2021" s="13" t="s">
        <v>1782</v>
      </c>
      <c r="B2021" s="11" t="str">
        <f>VLOOKUP(A2021,[2]Feuil1!$A$4:$B$2591,2,FALSE)</f>
        <v>Autres interventions pour affections du sang et des organes hématopoïétiques, niveau 4</v>
      </c>
      <c r="C2021" s="22">
        <v>23</v>
      </c>
      <c r="D2021" s="23">
        <v>224243.45540000001</v>
      </c>
      <c r="E2021" s="22">
        <v>19</v>
      </c>
      <c r="F2021" s="23">
        <v>183263.01180000001</v>
      </c>
      <c r="G2021" s="22">
        <v>21</v>
      </c>
      <c r="H2021" s="23">
        <v>203753.23360000001</v>
      </c>
      <c r="I2021" s="116">
        <v>-0.182749787</v>
      </c>
      <c r="J2021" s="116">
        <v>-0.17391304299999999</v>
      </c>
      <c r="K2021" s="116">
        <v>-1.0697109999999999E-2</v>
      </c>
      <c r="L2021" s="116">
        <v>0.11180773250000001</v>
      </c>
      <c r="M2021" s="116">
        <v>0.1052631579</v>
      </c>
      <c r="N2021" s="116">
        <v>5.9212817999999999E-3</v>
      </c>
      <c r="O2021" s="24">
        <v>-7.1579E-5</v>
      </c>
      <c r="P2021" s="24">
        <v>1.2380619E-3</v>
      </c>
      <c r="Q2021" s="24">
        <v>3.3418311000000001E-6</v>
      </c>
      <c r="R2021" s="24">
        <v>3.03905E-5</v>
      </c>
    </row>
    <row r="2022" spans="1:18" ht="33.75" x14ac:dyDescent="0.2">
      <c r="A2022" s="13" t="s">
        <v>1783</v>
      </c>
      <c r="B2022" s="11" t="str">
        <f>VLOOKUP(A2022,[2]Feuil1!$A$4:$B$2591,2,FALSE)</f>
        <v>Autres interventions pour affections du sang et des organes hématopoïétiques, en ambulatoire</v>
      </c>
      <c r="C2022" s="22">
        <v>817</v>
      </c>
      <c r="D2022" s="23">
        <v>556450.076</v>
      </c>
      <c r="E2022" s="22">
        <v>896</v>
      </c>
      <c r="F2022" s="23">
        <v>610253.91319999995</v>
      </c>
      <c r="G2022" s="22">
        <v>894</v>
      </c>
      <c r="H2022" s="23">
        <v>609669.30799999996</v>
      </c>
      <c r="I2022" s="116">
        <v>9.6691220899999999E-2</v>
      </c>
      <c r="J2022" s="116">
        <v>9.6695226400000001E-2</v>
      </c>
      <c r="K2022" s="116">
        <v>-3.6524010000000002E-6</v>
      </c>
      <c r="L2022" s="116">
        <v>-9.5797000000000005E-4</v>
      </c>
      <c r="M2022" s="116">
        <v>-2.2321429999999998E-3</v>
      </c>
      <c r="N2022" s="116">
        <v>1.2770228999999999E-3</v>
      </c>
      <c r="O2022" s="24">
        <v>7.1579400000000001E-5</v>
      </c>
      <c r="P2022" s="24">
        <v>-3.5323E-5</v>
      </c>
      <c r="Q2022" s="24">
        <v>1.422665E-4</v>
      </c>
      <c r="R2022" s="24">
        <v>9.0934300000000001E-5</v>
      </c>
    </row>
    <row r="2023" spans="1:18" x14ac:dyDescent="0.2">
      <c r="A2023" s="13" t="s">
        <v>1784</v>
      </c>
      <c r="B2023" s="11" t="str">
        <f>VLOOKUP(A2023,[2]Feuil1!$A$4:$B$2591,2,FALSE)</f>
        <v>Affections de la rate, niveau 1</v>
      </c>
      <c r="C2023" s="22">
        <v>75</v>
      </c>
      <c r="D2023" s="23">
        <v>80343.887400000007</v>
      </c>
      <c r="E2023" s="22">
        <v>46</v>
      </c>
      <c r="F2023" s="23">
        <v>48354.828200000004</v>
      </c>
      <c r="G2023" s="22">
        <v>57</v>
      </c>
      <c r="H2023" s="23">
        <v>59186.149299999997</v>
      </c>
      <c r="I2023" s="116">
        <v>-0.39815174800000003</v>
      </c>
      <c r="J2023" s="116">
        <v>-0.38666666700000002</v>
      </c>
      <c r="K2023" s="116">
        <v>-1.8725676E-2</v>
      </c>
      <c r="L2023" s="116">
        <v>0.22399668249999999</v>
      </c>
      <c r="M2023" s="116">
        <v>0.23913043480000001</v>
      </c>
      <c r="N2023" s="116">
        <v>-1.2213204E-2</v>
      </c>
      <c r="O2023" s="24">
        <v>-3.9368699999999999E-4</v>
      </c>
      <c r="P2023" s="24">
        <v>6.5445100000000001E-4</v>
      </c>
      <c r="Q2023" s="24">
        <v>9.0706845000000003E-6</v>
      </c>
      <c r="R2023" s="24">
        <v>8.8278175999999999E-6</v>
      </c>
    </row>
    <row r="2024" spans="1:18" x14ac:dyDescent="0.2">
      <c r="A2024" s="13" t="s">
        <v>1785</v>
      </c>
      <c r="B2024" s="11" t="str">
        <f>VLOOKUP(A2024,[2]Feuil1!$A$4:$B$2591,2,FALSE)</f>
        <v>Affections de la rate, niveau 2</v>
      </c>
      <c r="C2024" s="22">
        <v>40</v>
      </c>
      <c r="D2024" s="23">
        <v>58389.088499999998</v>
      </c>
      <c r="E2024" s="22">
        <v>29</v>
      </c>
      <c r="F2024" s="23">
        <v>42318.036</v>
      </c>
      <c r="G2024" s="22">
        <v>55</v>
      </c>
      <c r="H2024" s="23">
        <v>79980.511499999993</v>
      </c>
      <c r="I2024" s="116">
        <v>-0.27524068099999999</v>
      </c>
      <c r="J2024" s="116">
        <v>-0.27500000000000002</v>
      </c>
      <c r="K2024" s="116">
        <v>-3.3197400000000002E-4</v>
      </c>
      <c r="L2024" s="116">
        <v>0.88998637599999997</v>
      </c>
      <c r="M2024" s="116">
        <v>0.89655172409999995</v>
      </c>
      <c r="N2024" s="116">
        <v>-3.4617290000000002E-3</v>
      </c>
      <c r="O2024" s="24">
        <v>-9.3053199999999997E-4</v>
      </c>
      <c r="P2024" s="24">
        <v>2.2756451999999998E-3</v>
      </c>
      <c r="Q2024" s="24">
        <v>8.7524149000000005E-6</v>
      </c>
      <c r="R2024" s="24">
        <v>1.19294E-5</v>
      </c>
    </row>
    <row r="2025" spans="1:18" x14ac:dyDescent="0.2">
      <c r="A2025" s="13" t="s">
        <v>1786</v>
      </c>
      <c r="B2025" s="11" t="str">
        <f>VLOOKUP(A2025,[2]Feuil1!$A$4:$B$2591,2,FALSE)</f>
        <v>Affections de la rate, niveau 3</v>
      </c>
      <c r="C2025" s="22">
        <v>15</v>
      </c>
      <c r="D2025" s="23">
        <v>24594.9</v>
      </c>
      <c r="E2025" s="22">
        <v>13</v>
      </c>
      <c r="F2025" s="23">
        <v>21659.908599999999</v>
      </c>
      <c r="G2025" s="22">
        <v>18</v>
      </c>
      <c r="H2025" s="23">
        <v>29759.829000000002</v>
      </c>
      <c r="I2025" s="116">
        <v>-0.119333333</v>
      </c>
      <c r="J2025" s="116">
        <v>-0.133333333</v>
      </c>
      <c r="K2025" s="116">
        <v>1.6153846199999999E-2</v>
      </c>
      <c r="L2025" s="116">
        <v>0.37395912190000002</v>
      </c>
      <c r="M2025" s="116">
        <v>0.3846153846</v>
      </c>
      <c r="N2025" s="116">
        <v>-7.6961900000000003E-3</v>
      </c>
      <c r="O2025" s="24">
        <v>-1.7894800000000001E-4</v>
      </c>
      <c r="P2025" s="24">
        <v>4.8941410000000001E-4</v>
      </c>
      <c r="Q2025" s="24">
        <v>2.8644266999999999E-6</v>
      </c>
      <c r="R2025" s="24">
        <v>4.4387808000000004E-6</v>
      </c>
    </row>
    <row r="2026" spans="1:18" x14ac:dyDescent="0.2">
      <c r="A2026" s="13" t="s">
        <v>1787</v>
      </c>
      <c r="B2026" s="11" t="str">
        <f>VLOOKUP(A2026,[2]Feuil1!$A$4:$B$2591,2,FALSE)</f>
        <v>Affections de la rate, niveau 4</v>
      </c>
      <c r="C2026" s="22">
        <v>2</v>
      </c>
      <c r="D2026" s="23">
        <v>5758.42</v>
      </c>
      <c r="E2026" s="22">
        <v>4</v>
      </c>
      <c r="F2026" s="23">
        <v>11516.84</v>
      </c>
      <c r="G2026" s="22">
        <v>1</v>
      </c>
      <c r="H2026" s="23">
        <v>2879.21</v>
      </c>
      <c r="I2026" s="116">
        <v>1</v>
      </c>
      <c r="J2026" s="116">
        <v>1</v>
      </c>
      <c r="K2026" s="116">
        <v>0</v>
      </c>
      <c r="L2026" s="116">
        <v>-0.75</v>
      </c>
      <c r="M2026" s="116">
        <v>-0.75</v>
      </c>
      <c r="N2026" s="116">
        <v>0</v>
      </c>
      <c r="O2026" s="24">
        <v>1.073691E-4</v>
      </c>
      <c r="P2026" s="24">
        <v>-5.2190400000000001E-4</v>
      </c>
      <c r="Q2026" s="24">
        <v>1.5913482000000001E-7</v>
      </c>
      <c r="R2026" s="24">
        <v>4.2944407000000001E-7</v>
      </c>
    </row>
    <row r="2027" spans="1:18" x14ac:dyDescent="0.2">
      <c r="A2027" s="13" t="s">
        <v>1788</v>
      </c>
      <c r="B2027" s="11" t="str">
        <f>VLOOKUP(A2027,[2]Feuil1!$A$4:$B$2591,2,FALSE)</f>
        <v>Affections de la rate, très courte durée</v>
      </c>
      <c r="C2027" s="22">
        <v>31</v>
      </c>
      <c r="D2027" s="23">
        <v>6518.6054999999997</v>
      </c>
      <c r="E2027" s="22">
        <v>38</v>
      </c>
      <c r="F2027" s="23">
        <v>8144.6180999999997</v>
      </c>
      <c r="G2027" s="22">
        <v>36</v>
      </c>
      <c r="H2027" s="23">
        <v>7531.2245999999996</v>
      </c>
      <c r="I2027" s="116">
        <v>0.2494417863</v>
      </c>
      <c r="J2027" s="116">
        <v>0.22580645160000001</v>
      </c>
      <c r="K2027" s="116">
        <v>1.9281457200000001E-2</v>
      </c>
      <c r="L2027" s="116">
        <v>-7.5312739000000004E-2</v>
      </c>
      <c r="M2027" s="116">
        <v>-5.2631578999999998E-2</v>
      </c>
      <c r="N2027" s="116">
        <v>-2.3941225E-2</v>
      </c>
      <c r="O2027" s="24">
        <v>7.1579400000000001E-5</v>
      </c>
      <c r="P2027" s="24">
        <v>-3.7063000000000001E-5</v>
      </c>
      <c r="Q2027" s="24">
        <v>5.7288533999999998E-6</v>
      </c>
      <c r="R2027" s="24">
        <v>1.1233079999999999E-6</v>
      </c>
    </row>
    <row r="2028" spans="1:18" x14ac:dyDescent="0.2">
      <c r="A2028" s="13" t="s">
        <v>1789</v>
      </c>
      <c r="B2028" s="11" t="str">
        <f>VLOOKUP(A2028,[2]Feuil1!$A$4:$B$2591,2,FALSE)</f>
        <v>Donneurs de moelle, niveau 1</v>
      </c>
      <c r="C2028" s="22">
        <v>1</v>
      </c>
      <c r="D2028" s="23">
        <v>807.21</v>
      </c>
      <c r="E2028" s="22">
        <v>1</v>
      </c>
      <c r="F2028" s="23">
        <v>807.21</v>
      </c>
      <c r="G2028" s="22" t="s">
        <v>3213</v>
      </c>
      <c r="H2028" s="23" t="s">
        <v>3213</v>
      </c>
      <c r="I2028" s="116">
        <v>0</v>
      </c>
      <c r="J2028" s="116">
        <v>0</v>
      </c>
      <c r="K2028" s="116">
        <v>0</v>
      </c>
      <c r="L2028" s="116" t="s">
        <v>3213</v>
      </c>
      <c r="M2028" s="116" t="s">
        <v>3213</v>
      </c>
      <c r="N2028" s="116" t="s">
        <v>3213</v>
      </c>
      <c r="O2028" s="24" t="s">
        <v>3213</v>
      </c>
      <c r="P2028" s="24" t="s">
        <v>3213</v>
      </c>
      <c r="Q2028" s="24" t="s">
        <v>3213</v>
      </c>
      <c r="R2028" s="24" t="s">
        <v>3214</v>
      </c>
    </row>
    <row r="2029" spans="1:18" x14ac:dyDescent="0.2">
      <c r="A2029" s="13" t="s">
        <v>1790</v>
      </c>
      <c r="B2029" s="11" t="str">
        <f>VLOOKUP(A2029,[2]Feuil1!$A$4:$B$2591,2,FALSE)</f>
        <v>Déficits immunitaires, niveau 1</v>
      </c>
      <c r="C2029" s="22">
        <v>13</v>
      </c>
      <c r="D2029" s="23">
        <v>7454.4390999999996</v>
      </c>
      <c r="E2029" s="22">
        <v>14</v>
      </c>
      <c r="F2029" s="23">
        <v>8106.4952999999996</v>
      </c>
      <c r="G2029" s="22">
        <v>27</v>
      </c>
      <c r="H2029" s="23">
        <v>15113.336499999999</v>
      </c>
      <c r="I2029" s="116">
        <v>8.7472201599999994E-2</v>
      </c>
      <c r="J2029" s="116">
        <v>7.6923076899999998E-2</v>
      </c>
      <c r="K2029" s="116">
        <v>9.7956158000000008E-3</v>
      </c>
      <c r="L2029" s="116">
        <v>0.86434901159999999</v>
      </c>
      <c r="M2029" s="116">
        <v>0.92857142859999997</v>
      </c>
      <c r="N2029" s="116">
        <v>-3.3300512999999997E-2</v>
      </c>
      <c r="O2029" s="24">
        <v>-4.6526599999999999E-4</v>
      </c>
      <c r="P2029" s="24">
        <v>4.233679E-4</v>
      </c>
      <c r="Q2029" s="24">
        <v>4.2966399999999999E-6</v>
      </c>
      <c r="R2029" s="24">
        <v>2.2542061000000001E-6</v>
      </c>
    </row>
    <row r="2030" spans="1:18" x14ac:dyDescent="0.2">
      <c r="A2030" s="13" t="s">
        <v>1791</v>
      </c>
      <c r="B2030" s="11" t="str">
        <f>VLOOKUP(A2030,[2]Feuil1!$A$4:$B$2591,2,FALSE)</f>
        <v>Déficits immunitaires, niveau 2</v>
      </c>
      <c r="C2030" s="22">
        <v>3</v>
      </c>
      <c r="D2030" s="23">
        <v>3392.1</v>
      </c>
      <c r="E2030" s="22">
        <v>3</v>
      </c>
      <c r="F2030" s="23">
        <v>3686.0819999999999</v>
      </c>
      <c r="G2030" s="22">
        <v>2</v>
      </c>
      <c r="H2030" s="23">
        <v>2340.549</v>
      </c>
      <c r="I2030" s="116">
        <v>8.6666666700000006E-2</v>
      </c>
      <c r="J2030" s="116">
        <v>0</v>
      </c>
      <c r="K2030" s="116">
        <v>8.6666666700000006E-2</v>
      </c>
      <c r="L2030" s="116">
        <v>-0.36503067500000003</v>
      </c>
      <c r="M2030" s="116">
        <v>-0.33333333300000001</v>
      </c>
      <c r="N2030" s="116">
        <v>-4.7546011999999999E-2</v>
      </c>
      <c r="O2030" s="24">
        <v>3.5789700000000001E-5</v>
      </c>
      <c r="P2030" s="24">
        <v>-8.1299999999999997E-5</v>
      </c>
      <c r="Q2030" s="24">
        <v>3.1826962999999999E-7</v>
      </c>
      <c r="R2030" s="24">
        <v>3.4910093000000001E-7</v>
      </c>
    </row>
    <row r="2031" spans="1:18" x14ac:dyDescent="0.2">
      <c r="A2031" s="13" t="s">
        <v>1792</v>
      </c>
      <c r="B2031" s="11" t="str">
        <f>VLOOKUP(A2031,[2]Feuil1!$A$4:$B$2591,2,FALSE)</f>
        <v>Déficits immunitaires, niveau 4</v>
      </c>
      <c r="C2031" s="22">
        <v>1</v>
      </c>
      <c r="D2031" s="23">
        <v>2685.53</v>
      </c>
      <c r="E2031" s="22" t="s">
        <v>3213</v>
      </c>
      <c r="F2031" s="23" t="s">
        <v>3213</v>
      </c>
      <c r="G2031" s="22" t="s">
        <v>3213</v>
      </c>
      <c r="H2031" s="23" t="s">
        <v>3213</v>
      </c>
      <c r="I2031" s="116" t="s">
        <v>3213</v>
      </c>
      <c r="J2031" s="116" t="s">
        <v>3213</v>
      </c>
      <c r="K2031" s="116" t="s">
        <v>3213</v>
      </c>
      <c r="L2031" s="116" t="s">
        <v>3213</v>
      </c>
      <c r="M2031" s="116" t="s">
        <v>3213</v>
      </c>
      <c r="N2031" s="116" t="s">
        <v>3213</v>
      </c>
      <c r="O2031" s="24" t="s">
        <v>3213</v>
      </c>
      <c r="P2031" s="24" t="s">
        <v>3213</v>
      </c>
      <c r="Q2031" s="24" t="s">
        <v>3213</v>
      </c>
      <c r="R2031" s="24" t="s">
        <v>3214</v>
      </c>
    </row>
    <row r="2032" spans="1:18" ht="22.5" x14ac:dyDescent="0.2">
      <c r="A2032" s="13" t="s">
        <v>1793</v>
      </c>
      <c r="B2032" s="11" t="str">
        <f>VLOOKUP(A2032,[2]Feuil1!$A$4:$B$2591,2,FALSE)</f>
        <v>Autres affections du système réticuloendothélial ou immunitaire, niveau 1</v>
      </c>
      <c r="C2032" s="22">
        <v>533</v>
      </c>
      <c r="D2032" s="23">
        <v>429853.54149999999</v>
      </c>
      <c r="E2032" s="22">
        <v>526</v>
      </c>
      <c r="F2032" s="23">
        <v>423120.125</v>
      </c>
      <c r="G2032" s="22">
        <v>468</v>
      </c>
      <c r="H2032" s="23">
        <v>373958.39679999999</v>
      </c>
      <c r="I2032" s="116">
        <v>-1.5664443E-2</v>
      </c>
      <c r="J2032" s="116">
        <v>-1.3133208E-2</v>
      </c>
      <c r="K2032" s="116">
        <v>-2.564921E-3</v>
      </c>
      <c r="L2032" s="116">
        <v>-0.116188584</v>
      </c>
      <c r="M2032" s="116">
        <v>-0.11026616</v>
      </c>
      <c r="N2032" s="116">
        <v>-6.6563999999999998E-3</v>
      </c>
      <c r="O2032" s="24">
        <v>2.0758026000000001E-3</v>
      </c>
      <c r="P2032" s="24">
        <v>-2.970454E-3</v>
      </c>
      <c r="Q2032" s="24">
        <v>7.4475100000000001E-5</v>
      </c>
      <c r="R2032" s="24">
        <v>5.5777199999999999E-5</v>
      </c>
    </row>
    <row r="2033" spans="1:18" ht="22.5" x14ac:dyDescent="0.2">
      <c r="A2033" s="13" t="s">
        <v>1794</v>
      </c>
      <c r="B2033" s="11" t="str">
        <f>VLOOKUP(A2033,[2]Feuil1!$A$4:$B$2591,2,FALSE)</f>
        <v>Autres affections du système réticuloendothélial ou immunitaire, niveau 2</v>
      </c>
      <c r="C2033" s="22">
        <v>293</v>
      </c>
      <c r="D2033" s="23">
        <v>454200.93180000002</v>
      </c>
      <c r="E2033" s="22">
        <v>283</v>
      </c>
      <c r="F2033" s="23">
        <v>434378.85720000003</v>
      </c>
      <c r="G2033" s="22">
        <v>302</v>
      </c>
      <c r="H2033" s="23">
        <v>463721.75040000002</v>
      </c>
      <c r="I2033" s="116">
        <v>-4.3641642000000001E-2</v>
      </c>
      <c r="J2033" s="116">
        <v>-3.4129693000000003E-2</v>
      </c>
      <c r="K2033" s="116">
        <v>-9.848061E-3</v>
      </c>
      <c r="L2033" s="116">
        <v>6.7551384500000006E-2</v>
      </c>
      <c r="M2033" s="116">
        <v>6.7137809199999995E-2</v>
      </c>
      <c r="N2033" s="116">
        <v>3.8755570000000001E-4</v>
      </c>
      <c r="O2033" s="24">
        <v>-6.80004E-4</v>
      </c>
      <c r="P2033" s="24">
        <v>1.7729587000000001E-3</v>
      </c>
      <c r="Q2033" s="24">
        <v>4.8058700000000001E-5</v>
      </c>
      <c r="R2033" s="24">
        <v>6.9165700000000001E-5</v>
      </c>
    </row>
    <row r="2034" spans="1:18" ht="22.5" x14ac:dyDescent="0.2">
      <c r="A2034" s="13" t="s">
        <v>1795</v>
      </c>
      <c r="B2034" s="11" t="str">
        <f>VLOOKUP(A2034,[2]Feuil1!$A$4:$B$2591,2,FALSE)</f>
        <v>Autres affections du système réticuloendothélial ou immunitaire, niveau 3</v>
      </c>
      <c r="C2034" s="22">
        <v>149</v>
      </c>
      <c r="D2034" s="23">
        <v>357858.81719999999</v>
      </c>
      <c r="E2034" s="22">
        <v>159</v>
      </c>
      <c r="F2034" s="23">
        <v>386041.04100000003</v>
      </c>
      <c r="G2034" s="22">
        <v>163</v>
      </c>
      <c r="H2034" s="23">
        <v>397998.81780000002</v>
      </c>
      <c r="I2034" s="116">
        <v>7.87523527E-2</v>
      </c>
      <c r="J2034" s="116">
        <v>6.7114093999999999E-2</v>
      </c>
      <c r="K2034" s="116">
        <v>1.09062928E-2</v>
      </c>
      <c r="L2034" s="116">
        <v>3.0975402900000001E-2</v>
      </c>
      <c r="M2034" s="116">
        <v>2.5157232700000001E-2</v>
      </c>
      <c r="N2034" s="116">
        <v>5.6753931000000004E-3</v>
      </c>
      <c r="O2034" s="24">
        <v>-1.4315899999999999E-4</v>
      </c>
      <c r="P2034" s="24">
        <v>7.2251379999999999E-4</v>
      </c>
      <c r="Q2034" s="24">
        <v>2.5939E-5</v>
      </c>
      <c r="R2034" s="24">
        <v>5.93629E-5</v>
      </c>
    </row>
    <row r="2035" spans="1:18" ht="22.5" x14ac:dyDescent="0.2">
      <c r="A2035" s="13" t="s">
        <v>1796</v>
      </c>
      <c r="B2035" s="11" t="str">
        <f>VLOOKUP(A2035,[2]Feuil1!$A$4:$B$2591,2,FALSE)</f>
        <v>Autres affections du système réticuloendothélial ou immunitaire, niveau 4</v>
      </c>
      <c r="C2035" s="22">
        <v>49</v>
      </c>
      <c r="D2035" s="23">
        <v>166346.98079999999</v>
      </c>
      <c r="E2035" s="22">
        <v>65</v>
      </c>
      <c r="F2035" s="23">
        <v>220383.04860000001</v>
      </c>
      <c r="G2035" s="22">
        <v>59</v>
      </c>
      <c r="H2035" s="23">
        <v>198555.01379999999</v>
      </c>
      <c r="I2035" s="116">
        <v>0.32483948639999999</v>
      </c>
      <c r="J2035" s="116">
        <v>0.32653061220000001</v>
      </c>
      <c r="K2035" s="116">
        <v>-1.274849E-3</v>
      </c>
      <c r="L2035" s="116">
        <v>-9.9045887999999999E-2</v>
      </c>
      <c r="M2035" s="116">
        <v>-9.2307691999999997E-2</v>
      </c>
      <c r="N2035" s="116">
        <v>-7.4234360000000003E-3</v>
      </c>
      <c r="O2035" s="24">
        <v>2.147382E-4</v>
      </c>
      <c r="P2035" s="24">
        <v>-1.318895E-3</v>
      </c>
      <c r="Q2035" s="24">
        <v>9.3889541000000002E-6</v>
      </c>
      <c r="R2035" s="24">
        <v>2.9615200000000001E-5</v>
      </c>
    </row>
    <row r="2036" spans="1:18" ht="33.75" x14ac:dyDescent="0.2">
      <c r="A2036" s="13" t="s">
        <v>1797</v>
      </c>
      <c r="B2036" s="11" t="str">
        <f>VLOOKUP(A2036,[2]Feuil1!$A$4:$B$2591,2,FALSE)</f>
        <v>Autres affections du système réticuloendothélial ou immunitaire, très courte durée</v>
      </c>
      <c r="C2036" s="22">
        <v>467</v>
      </c>
      <c r="D2036" s="23">
        <v>116964.9933</v>
      </c>
      <c r="E2036" s="22">
        <v>455</v>
      </c>
      <c r="F2036" s="23">
        <v>114293.9504</v>
      </c>
      <c r="G2036" s="22">
        <v>500</v>
      </c>
      <c r="H2036" s="23">
        <v>124664.3177</v>
      </c>
      <c r="I2036" s="116">
        <v>-2.2836259000000001E-2</v>
      </c>
      <c r="J2036" s="116">
        <v>-2.5695931000000002E-2</v>
      </c>
      <c r="K2036" s="116">
        <v>2.9350921999999999E-3</v>
      </c>
      <c r="L2036" s="116">
        <v>9.0734175E-2</v>
      </c>
      <c r="M2036" s="116">
        <v>9.8901098899999998E-2</v>
      </c>
      <c r="N2036" s="116">
        <v>-7.4319010000000003E-3</v>
      </c>
      <c r="O2036" s="24">
        <v>-1.6105360000000001E-3</v>
      </c>
      <c r="P2036" s="24">
        <v>6.265992E-4</v>
      </c>
      <c r="Q2036" s="24">
        <v>7.9567400000000007E-5</v>
      </c>
      <c r="R2036" s="24">
        <v>1.8594099999999999E-5</v>
      </c>
    </row>
    <row r="2037" spans="1:18" ht="33.75" x14ac:dyDescent="0.2">
      <c r="A2037" s="13" t="s">
        <v>1798</v>
      </c>
      <c r="B2037" s="11" t="str">
        <f>VLOOKUP(A2037,[2]Feuil1!$A$4:$B$2591,2,FALSE)</f>
        <v>Troubles sévères de la lignée érythrocytaire, âge supérieur à 17 ans, niveau 1</v>
      </c>
      <c r="C2037" s="22">
        <v>680</v>
      </c>
      <c r="D2037" s="23">
        <v>829703.47080000001</v>
      </c>
      <c r="E2037" s="22">
        <v>620</v>
      </c>
      <c r="F2037" s="23">
        <v>748284.41370000003</v>
      </c>
      <c r="G2037" s="22">
        <v>554</v>
      </c>
      <c r="H2037" s="23">
        <v>670741.40780000004</v>
      </c>
      <c r="I2037" s="116">
        <v>-9.8130307999999999E-2</v>
      </c>
      <c r="J2037" s="116">
        <v>-8.8235294000000006E-2</v>
      </c>
      <c r="K2037" s="116">
        <v>-1.0852596000000001E-2</v>
      </c>
      <c r="L2037" s="116">
        <v>-0.10362771799999999</v>
      </c>
      <c r="M2037" s="116">
        <v>-0.106451613</v>
      </c>
      <c r="N2037" s="116">
        <v>3.1603160999999999E-3</v>
      </c>
      <c r="O2037" s="24">
        <v>2.3621202000000002E-3</v>
      </c>
      <c r="P2037" s="24">
        <v>-4.6853099999999998E-3</v>
      </c>
      <c r="Q2037" s="24">
        <v>8.8160700000000004E-5</v>
      </c>
      <c r="R2037" s="24">
        <v>1.0004340000000001E-4</v>
      </c>
    </row>
    <row r="2038" spans="1:18" ht="33.75" x14ac:dyDescent="0.2">
      <c r="A2038" s="13" t="s">
        <v>1799</v>
      </c>
      <c r="B2038" s="11" t="str">
        <f>VLOOKUP(A2038,[2]Feuil1!$A$4:$B$2591,2,FALSE)</f>
        <v>Troubles sévères de la lignée érythrocytaire, âge supérieur à 17 ans, niveau 2</v>
      </c>
      <c r="C2038" s="22">
        <v>911</v>
      </c>
      <c r="D2038" s="23">
        <v>2178113.5946</v>
      </c>
      <c r="E2038" s="22">
        <v>843</v>
      </c>
      <c r="F2038" s="23">
        <v>2025806.8518000001</v>
      </c>
      <c r="G2038" s="22">
        <v>926</v>
      </c>
      <c r="H2038" s="23">
        <v>2210774.7072000001</v>
      </c>
      <c r="I2038" s="116">
        <v>-6.9925986999999995E-2</v>
      </c>
      <c r="J2038" s="116">
        <v>-7.4643248999999995E-2</v>
      </c>
      <c r="K2038" s="116">
        <v>5.0977768999999999E-3</v>
      </c>
      <c r="L2038" s="116">
        <v>9.1305770499999994E-2</v>
      </c>
      <c r="M2038" s="116">
        <v>9.8457888499999993E-2</v>
      </c>
      <c r="N2038" s="116">
        <v>-6.5110530000000002E-3</v>
      </c>
      <c r="O2038" s="24">
        <v>-2.9705450000000002E-3</v>
      </c>
      <c r="P2038" s="24">
        <v>1.11761432E-2</v>
      </c>
      <c r="Q2038" s="24">
        <v>1.473588E-4</v>
      </c>
      <c r="R2038" s="24">
        <v>3.2974460000000002E-4</v>
      </c>
    </row>
    <row r="2039" spans="1:18" ht="33.75" x14ac:dyDescent="0.2">
      <c r="A2039" s="13" t="s">
        <v>1800</v>
      </c>
      <c r="B2039" s="11" t="str">
        <f>VLOOKUP(A2039,[2]Feuil1!$A$4:$B$2591,2,FALSE)</f>
        <v>Troubles sévères de la lignée érythrocytaire, âge supérieur à 17 ans, niveau 3</v>
      </c>
      <c r="C2039" s="22">
        <v>529</v>
      </c>
      <c r="D2039" s="23">
        <v>2345031.2574</v>
      </c>
      <c r="E2039" s="22">
        <v>532</v>
      </c>
      <c r="F2039" s="23">
        <v>2358339.2242000001</v>
      </c>
      <c r="G2039" s="22">
        <v>570</v>
      </c>
      <c r="H2039" s="23">
        <v>2516158.4618000002</v>
      </c>
      <c r="I2039" s="116">
        <v>5.6749634999999996E-3</v>
      </c>
      <c r="J2039" s="116">
        <v>5.6710774999999998E-3</v>
      </c>
      <c r="K2039" s="116">
        <v>3.8640850999999997E-6</v>
      </c>
      <c r="L2039" s="116">
        <v>6.6919650900000002E-2</v>
      </c>
      <c r="M2039" s="116">
        <v>7.1428571400000002E-2</v>
      </c>
      <c r="N2039" s="116">
        <v>-4.2083260000000001E-3</v>
      </c>
      <c r="O2039" s="24">
        <v>-1.3600089999999999E-3</v>
      </c>
      <c r="P2039" s="24">
        <v>9.5357671000000001E-3</v>
      </c>
      <c r="Q2039" s="24">
        <v>9.0706799999999997E-5</v>
      </c>
      <c r="R2039" s="24">
        <v>3.7529369999999998E-4</v>
      </c>
    </row>
    <row r="2040" spans="1:18" ht="33.75" x14ac:dyDescent="0.2">
      <c r="A2040" s="13" t="s">
        <v>1801</v>
      </c>
      <c r="B2040" s="11" t="str">
        <f>VLOOKUP(A2040,[2]Feuil1!$A$4:$B$2591,2,FALSE)</f>
        <v>Troubles sévères de la lignée érythrocytaire, âge supérieur à 17 ans, niveau 4</v>
      </c>
      <c r="C2040" s="22">
        <v>240</v>
      </c>
      <c r="D2040" s="23">
        <v>1200586.0377</v>
      </c>
      <c r="E2040" s="22">
        <v>277</v>
      </c>
      <c r="F2040" s="23">
        <v>1359993.648</v>
      </c>
      <c r="G2040" s="22">
        <v>287</v>
      </c>
      <c r="H2040" s="23">
        <v>1446898.2078</v>
      </c>
      <c r="I2040" s="116">
        <v>0.13277483270000001</v>
      </c>
      <c r="J2040" s="116">
        <v>0.15416666670000001</v>
      </c>
      <c r="K2040" s="116">
        <v>-1.8534440999999999E-2</v>
      </c>
      <c r="L2040" s="116">
        <v>6.3900710099999994E-2</v>
      </c>
      <c r="M2040" s="116">
        <v>3.6101082999999999E-2</v>
      </c>
      <c r="N2040" s="116">
        <v>2.68309989E-2</v>
      </c>
      <c r="O2040" s="24">
        <v>-3.5789699999999998E-4</v>
      </c>
      <c r="P2040" s="24">
        <v>5.2509545999999997E-3</v>
      </c>
      <c r="Q2040" s="24">
        <v>4.5671699999999998E-5</v>
      </c>
      <c r="R2040" s="24">
        <v>2.1580979999999999E-4</v>
      </c>
    </row>
    <row r="2041" spans="1:18" ht="33.75" x14ac:dyDescent="0.2">
      <c r="A2041" s="13" t="s">
        <v>1802</v>
      </c>
      <c r="B2041" s="11" t="str">
        <f>VLOOKUP(A2041,[2]Feuil1!$A$4:$B$2591,2,FALSE)</f>
        <v>Troubles sévères de la lignée érythrocytaire, âge supérieur à 17 ans, très courte durée</v>
      </c>
      <c r="C2041" s="22">
        <v>326</v>
      </c>
      <c r="D2041" s="23">
        <v>77890.672500000001</v>
      </c>
      <c r="E2041" s="22">
        <v>288</v>
      </c>
      <c r="F2041" s="23">
        <v>70213.975999999995</v>
      </c>
      <c r="G2041" s="22">
        <v>251</v>
      </c>
      <c r="H2041" s="23">
        <v>60945.163399999998</v>
      </c>
      <c r="I2041" s="116">
        <v>-9.8557327E-2</v>
      </c>
      <c r="J2041" s="116">
        <v>-0.116564417</v>
      </c>
      <c r="K2041" s="116">
        <v>2.0383025400000001E-2</v>
      </c>
      <c r="L2041" s="116">
        <v>-0.132008086</v>
      </c>
      <c r="M2041" s="116">
        <v>-0.128472222</v>
      </c>
      <c r="N2041" s="116">
        <v>-4.057087E-3</v>
      </c>
      <c r="O2041" s="24">
        <v>1.3242188999999999E-3</v>
      </c>
      <c r="P2041" s="24">
        <v>-5.6004099999999995E-4</v>
      </c>
      <c r="Q2041" s="24">
        <v>3.99428E-5</v>
      </c>
      <c r="R2041" s="24">
        <v>9.0901805999999997E-6</v>
      </c>
    </row>
    <row r="2042" spans="1:18" ht="33.75" x14ac:dyDescent="0.2">
      <c r="A2042" s="13" t="s">
        <v>1803</v>
      </c>
      <c r="B2042" s="11" t="str">
        <f>VLOOKUP(A2042,[2]Feuil1!$A$4:$B$2591,2,FALSE)</f>
        <v>Autres troubles de la lignée érythrocytaire, âge supérieur à 17 ans, niveau 1</v>
      </c>
      <c r="C2042" s="22">
        <v>6643</v>
      </c>
      <c r="D2042" s="23">
        <v>7437467.2127999999</v>
      </c>
      <c r="E2042" s="22">
        <v>6773</v>
      </c>
      <c r="F2042" s="23">
        <v>7576778.0163000003</v>
      </c>
      <c r="G2042" s="22">
        <v>6542</v>
      </c>
      <c r="H2042" s="23">
        <v>7297264.5314999996</v>
      </c>
      <c r="I2042" s="116">
        <v>1.87309469E-2</v>
      </c>
      <c r="J2042" s="116">
        <v>1.9569471599999999E-2</v>
      </c>
      <c r="K2042" s="116">
        <v>-8.2242999999999997E-4</v>
      </c>
      <c r="L2042" s="116">
        <v>-3.6890811000000003E-2</v>
      </c>
      <c r="M2042" s="116">
        <v>-3.4106009E-2</v>
      </c>
      <c r="N2042" s="116">
        <v>-2.8831339999999999E-3</v>
      </c>
      <c r="O2042" s="24">
        <v>8.2674206000000004E-3</v>
      </c>
      <c r="P2042" s="24">
        <v>-1.6888786999999999E-2</v>
      </c>
      <c r="Q2042" s="24">
        <v>1.0410599999999999E-3</v>
      </c>
      <c r="R2042" s="24">
        <v>1.0884121E-3</v>
      </c>
    </row>
    <row r="2043" spans="1:18" ht="33.75" x14ac:dyDescent="0.2">
      <c r="A2043" s="13" t="s">
        <v>1804</v>
      </c>
      <c r="B2043" s="11" t="str">
        <f>VLOOKUP(A2043,[2]Feuil1!$A$4:$B$2591,2,FALSE)</f>
        <v>Autres troubles de la lignée érythrocytaire, âge supérieur à 17 ans, niveau 2</v>
      </c>
      <c r="C2043" s="22">
        <v>4663</v>
      </c>
      <c r="D2043" s="23">
        <v>9363986.5540999994</v>
      </c>
      <c r="E2043" s="22">
        <v>4920</v>
      </c>
      <c r="F2043" s="23">
        <v>9889548.3381999992</v>
      </c>
      <c r="G2043" s="22">
        <v>4838</v>
      </c>
      <c r="H2043" s="23">
        <v>9700656.6998999994</v>
      </c>
      <c r="I2043" s="116">
        <v>5.61258585E-2</v>
      </c>
      <c r="J2043" s="116">
        <v>5.5114732999999999E-2</v>
      </c>
      <c r="K2043" s="116">
        <v>9.5830860000000004E-4</v>
      </c>
      <c r="L2043" s="116">
        <v>-1.9100128000000001E-2</v>
      </c>
      <c r="M2043" s="116">
        <v>-1.6666667E-2</v>
      </c>
      <c r="N2043" s="116">
        <v>-2.4747060000000001E-3</v>
      </c>
      <c r="O2043" s="24">
        <v>2.9347554E-3</v>
      </c>
      <c r="P2043" s="24">
        <v>-1.1413226E-2</v>
      </c>
      <c r="Q2043" s="24">
        <v>7.6989419999999999E-4</v>
      </c>
      <c r="R2043" s="24">
        <v>1.4468863E-3</v>
      </c>
    </row>
    <row r="2044" spans="1:18" ht="33.75" x14ac:dyDescent="0.2">
      <c r="A2044" s="13" t="s">
        <v>1805</v>
      </c>
      <c r="B2044" s="11" t="str">
        <f>VLOOKUP(A2044,[2]Feuil1!$A$4:$B$2591,2,FALSE)</f>
        <v>Autres troubles de la lignée érythrocytaire, âge supérieur à 17 ans, niveau 3</v>
      </c>
      <c r="C2044" s="22">
        <v>1461</v>
      </c>
      <c r="D2044" s="23">
        <v>4656056.7814999996</v>
      </c>
      <c r="E2044" s="22">
        <v>1649</v>
      </c>
      <c r="F2044" s="23">
        <v>5213888.2133999998</v>
      </c>
      <c r="G2044" s="22">
        <v>1771</v>
      </c>
      <c r="H2044" s="23">
        <v>5651005.0257999999</v>
      </c>
      <c r="I2044" s="116">
        <v>0.11980769519999999</v>
      </c>
      <c r="J2044" s="116">
        <v>0.12867898699999999</v>
      </c>
      <c r="K2044" s="116">
        <v>-7.8598890000000001E-3</v>
      </c>
      <c r="L2044" s="116">
        <v>8.3837012700000005E-2</v>
      </c>
      <c r="M2044" s="116">
        <v>7.3984232900000002E-2</v>
      </c>
      <c r="N2044" s="116">
        <v>9.1740451000000001E-3</v>
      </c>
      <c r="O2044" s="24">
        <v>-4.366343E-3</v>
      </c>
      <c r="P2044" s="24">
        <v>2.64115085E-2</v>
      </c>
      <c r="Q2044" s="24">
        <v>2.8182780000000001E-4</v>
      </c>
      <c r="R2044" s="24">
        <v>8.4286680000000001E-4</v>
      </c>
    </row>
    <row r="2045" spans="1:18" ht="33.75" x14ac:dyDescent="0.2">
      <c r="A2045" s="13" t="s">
        <v>1806</v>
      </c>
      <c r="B2045" s="11" t="str">
        <f>VLOOKUP(A2045,[2]Feuil1!$A$4:$B$2591,2,FALSE)</f>
        <v>Autres troubles de la lignée érythrocytaire, âge supérieur à 17 ans, niveau 4</v>
      </c>
      <c r="C2045" s="22">
        <v>372</v>
      </c>
      <c r="D2045" s="23">
        <v>1690307.1277999999</v>
      </c>
      <c r="E2045" s="22">
        <v>363</v>
      </c>
      <c r="F2045" s="23">
        <v>1696753.1307999999</v>
      </c>
      <c r="G2045" s="22">
        <v>456</v>
      </c>
      <c r="H2045" s="23">
        <v>2097982.7198999999</v>
      </c>
      <c r="I2045" s="116">
        <v>3.8135099E-3</v>
      </c>
      <c r="J2045" s="116">
        <v>-2.4193547999999999E-2</v>
      </c>
      <c r="K2045" s="116">
        <v>2.87014482E-2</v>
      </c>
      <c r="L2045" s="116">
        <v>0.23646904299999999</v>
      </c>
      <c r="M2045" s="116">
        <v>0.2561983471</v>
      </c>
      <c r="N2045" s="116">
        <v>-1.5705564000000002E-2</v>
      </c>
      <c r="O2045" s="24">
        <v>-3.328442E-3</v>
      </c>
      <c r="P2045" s="24">
        <v>2.4243127699999999E-2</v>
      </c>
      <c r="Q2045" s="24">
        <v>7.2565500000000002E-5</v>
      </c>
      <c r="R2045" s="24">
        <v>3.1292130000000002E-4</v>
      </c>
    </row>
    <row r="2046" spans="1:18" ht="33.75" x14ac:dyDescent="0.2">
      <c r="A2046" s="13" t="s">
        <v>1807</v>
      </c>
      <c r="B2046" s="11" t="str">
        <f>VLOOKUP(A2046,[2]Feuil1!$A$4:$B$2591,2,FALSE)</f>
        <v>Autres troubles de la lignée érythrocytaire, âge supérieur à 17 ans, très courte durée</v>
      </c>
      <c r="C2046" s="22">
        <v>10743</v>
      </c>
      <c r="D2046" s="23">
        <v>4044041.8289999999</v>
      </c>
      <c r="E2046" s="22">
        <v>11206</v>
      </c>
      <c r="F2046" s="23">
        <v>4213646.0344000002</v>
      </c>
      <c r="G2046" s="22">
        <v>11096</v>
      </c>
      <c r="H2046" s="23">
        <v>4172047.8684</v>
      </c>
      <c r="I2046" s="116">
        <v>4.1939280699999998E-2</v>
      </c>
      <c r="J2046" s="116">
        <v>4.3097831099999998E-2</v>
      </c>
      <c r="K2046" s="116">
        <v>-1.110682E-3</v>
      </c>
      <c r="L2046" s="116">
        <v>-9.8722500000000008E-3</v>
      </c>
      <c r="M2046" s="116">
        <v>-9.8161700000000008E-3</v>
      </c>
      <c r="N2046" s="116">
        <v>-5.6635999999999998E-5</v>
      </c>
      <c r="O2046" s="24">
        <v>3.9368670000000001E-3</v>
      </c>
      <c r="P2046" s="24">
        <v>-2.5134480000000002E-3</v>
      </c>
      <c r="Q2046" s="24">
        <v>1.7657599000000001E-3</v>
      </c>
      <c r="R2046" s="24">
        <v>6.2227530000000004E-4</v>
      </c>
    </row>
    <row r="2047" spans="1:18" x14ac:dyDescent="0.2">
      <c r="A2047" s="13" t="s">
        <v>1808</v>
      </c>
      <c r="B2047" s="11" t="str">
        <f>VLOOKUP(A2047,[2]Feuil1!$A$4:$B$2591,2,FALSE)</f>
        <v>Purpuras, niveau 1</v>
      </c>
      <c r="C2047" s="22">
        <v>47</v>
      </c>
      <c r="D2047" s="23">
        <v>35633.745900000002</v>
      </c>
      <c r="E2047" s="22">
        <v>40</v>
      </c>
      <c r="F2047" s="23">
        <v>29602.675899999998</v>
      </c>
      <c r="G2047" s="22">
        <v>55</v>
      </c>
      <c r="H2047" s="23">
        <v>42161.038099999998</v>
      </c>
      <c r="I2047" s="116">
        <v>-0.16925164200000001</v>
      </c>
      <c r="J2047" s="116">
        <v>-0.14893617000000001</v>
      </c>
      <c r="K2047" s="116">
        <v>-2.3870678999999999E-2</v>
      </c>
      <c r="L2047" s="116">
        <v>0.42423064189999998</v>
      </c>
      <c r="M2047" s="116">
        <v>0.375</v>
      </c>
      <c r="N2047" s="116">
        <v>3.58041032E-2</v>
      </c>
      <c r="O2047" s="24">
        <v>-5.3684499999999999E-4</v>
      </c>
      <c r="P2047" s="24">
        <v>7.5880239999999996E-4</v>
      </c>
      <c r="Q2047" s="24">
        <v>8.7524149000000005E-6</v>
      </c>
      <c r="R2047" s="24">
        <v>6.2884637000000001E-6</v>
      </c>
    </row>
    <row r="2048" spans="1:18" x14ac:dyDescent="0.2">
      <c r="A2048" s="13" t="s">
        <v>1809</v>
      </c>
      <c r="B2048" s="11" t="str">
        <f>VLOOKUP(A2048,[2]Feuil1!$A$4:$B$2591,2,FALSE)</f>
        <v>Purpuras, niveau 2</v>
      </c>
      <c r="C2048" s="22">
        <v>63</v>
      </c>
      <c r="D2048" s="23">
        <v>118065.0196</v>
      </c>
      <c r="E2048" s="22">
        <v>67</v>
      </c>
      <c r="F2048" s="23">
        <v>129062.1216</v>
      </c>
      <c r="G2048" s="22">
        <v>50</v>
      </c>
      <c r="H2048" s="23">
        <v>96989.483999999997</v>
      </c>
      <c r="I2048" s="116">
        <v>9.3144455799999998E-2</v>
      </c>
      <c r="J2048" s="116">
        <v>6.3492063500000001E-2</v>
      </c>
      <c r="K2048" s="116">
        <v>2.7882100199999999E-2</v>
      </c>
      <c r="L2048" s="116">
        <v>-0.248505427</v>
      </c>
      <c r="M2048" s="116">
        <v>-0.253731343</v>
      </c>
      <c r="N2048" s="116">
        <v>7.0027281999999998E-3</v>
      </c>
      <c r="O2048" s="24">
        <v>6.0842489999999997E-4</v>
      </c>
      <c r="P2048" s="24">
        <v>-1.9378959999999999E-3</v>
      </c>
      <c r="Q2048" s="24">
        <v>7.9567408000000002E-6</v>
      </c>
      <c r="R2048" s="24">
        <v>1.4466300000000001E-5</v>
      </c>
    </row>
    <row r="2049" spans="1:18" x14ac:dyDescent="0.2">
      <c r="A2049" s="13" t="s">
        <v>1810</v>
      </c>
      <c r="B2049" s="11" t="str">
        <f>VLOOKUP(A2049,[2]Feuil1!$A$4:$B$2591,2,FALSE)</f>
        <v>Purpuras, niveau 3</v>
      </c>
      <c r="C2049" s="22">
        <v>14</v>
      </c>
      <c r="D2049" s="23">
        <v>36637.154399999999</v>
      </c>
      <c r="E2049" s="22">
        <v>7</v>
      </c>
      <c r="F2049" s="23">
        <v>18774.263200000001</v>
      </c>
      <c r="G2049" s="22">
        <v>22</v>
      </c>
      <c r="H2049" s="23">
        <v>57650.788800000002</v>
      </c>
      <c r="I2049" s="116">
        <v>-0.48756218899999998</v>
      </c>
      <c r="J2049" s="116">
        <v>-0.5</v>
      </c>
      <c r="K2049" s="116">
        <v>2.4875621899999999E-2</v>
      </c>
      <c r="L2049" s="116">
        <v>2.0707350901999999</v>
      </c>
      <c r="M2049" s="116">
        <v>2.1428571429000001</v>
      </c>
      <c r="N2049" s="116">
        <v>-2.2947926E-2</v>
      </c>
      <c r="O2049" s="24">
        <v>-5.3684499999999999E-4</v>
      </c>
      <c r="P2049" s="24">
        <v>2.3490007000000002E-3</v>
      </c>
      <c r="Q2049" s="24">
        <v>3.5009659E-6</v>
      </c>
      <c r="R2049" s="24">
        <v>8.5988133000000001E-6</v>
      </c>
    </row>
    <row r="2050" spans="1:18" x14ac:dyDescent="0.2">
      <c r="A2050" s="13" t="s">
        <v>1811</v>
      </c>
      <c r="B2050" s="11" t="str">
        <f>VLOOKUP(A2050,[2]Feuil1!$A$4:$B$2591,2,FALSE)</f>
        <v>Purpuras, niveau 4</v>
      </c>
      <c r="C2050" s="22">
        <v>5</v>
      </c>
      <c r="D2050" s="23">
        <v>25250.400000000001</v>
      </c>
      <c r="E2050" s="22">
        <v>3</v>
      </c>
      <c r="F2050" s="23">
        <v>15554.2464</v>
      </c>
      <c r="G2050" s="22">
        <v>4</v>
      </c>
      <c r="H2050" s="23">
        <v>20907.331200000001</v>
      </c>
      <c r="I2050" s="116">
        <v>-0.38400000000000001</v>
      </c>
      <c r="J2050" s="116">
        <v>-0.4</v>
      </c>
      <c r="K2050" s="116">
        <v>2.6666666700000001E-2</v>
      </c>
      <c r="L2050" s="116">
        <v>0.34415584420000001</v>
      </c>
      <c r="M2050" s="116">
        <v>0.33333333329999998</v>
      </c>
      <c r="N2050" s="116">
        <v>8.1168830999999997E-3</v>
      </c>
      <c r="O2050" s="24">
        <v>-3.5790000000000001E-5</v>
      </c>
      <c r="P2050" s="24">
        <v>3.234445E-4</v>
      </c>
      <c r="Q2050" s="24">
        <v>6.3653925999999997E-7</v>
      </c>
      <c r="R2050" s="24">
        <v>3.1184002999999999E-6</v>
      </c>
    </row>
    <row r="2051" spans="1:18" x14ac:dyDescent="0.2">
      <c r="A2051" s="13" t="s">
        <v>1812</v>
      </c>
      <c r="B2051" s="11" t="str">
        <f>VLOOKUP(A2051,[2]Feuil1!$A$4:$B$2591,2,FALSE)</f>
        <v>Purpuras, très courte durée</v>
      </c>
      <c r="C2051" s="22">
        <v>48</v>
      </c>
      <c r="D2051" s="23">
        <v>9761.5118999999995</v>
      </c>
      <c r="E2051" s="22">
        <v>36</v>
      </c>
      <c r="F2051" s="23">
        <v>7285.6356999999998</v>
      </c>
      <c r="G2051" s="22">
        <v>42</v>
      </c>
      <c r="H2051" s="23">
        <v>8551.5723999999991</v>
      </c>
      <c r="I2051" s="116">
        <v>-0.25363655000000002</v>
      </c>
      <c r="J2051" s="116">
        <v>-0.25</v>
      </c>
      <c r="K2051" s="116">
        <v>-4.848733E-3</v>
      </c>
      <c r="L2051" s="116">
        <v>0.17375789180000001</v>
      </c>
      <c r="M2051" s="116">
        <v>0.16666666669999999</v>
      </c>
      <c r="N2051" s="116">
        <v>6.078193E-3</v>
      </c>
      <c r="O2051" s="24">
        <v>-2.1473799999999999E-4</v>
      </c>
      <c r="P2051" s="24">
        <v>7.6490500000000002E-5</v>
      </c>
      <c r="Q2051" s="24">
        <v>6.6836623000000001E-6</v>
      </c>
      <c r="R2051" s="24">
        <v>1.2754964E-6</v>
      </c>
    </row>
    <row r="2052" spans="1:18" ht="22.5" x14ac:dyDescent="0.2">
      <c r="A2052" s="13" t="s">
        <v>1813</v>
      </c>
      <c r="B2052" s="11" t="str">
        <f>VLOOKUP(A2052,[2]Feuil1!$A$4:$B$2591,2,FALSE)</f>
        <v>Autres troubles de la coagulation, niveau 1</v>
      </c>
      <c r="C2052" s="22">
        <v>442</v>
      </c>
      <c r="D2052" s="23">
        <v>262863.97749999998</v>
      </c>
      <c r="E2052" s="22">
        <v>628</v>
      </c>
      <c r="F2052" s="23">
        <v>372537.68219999998</v>
      </c>
      <c r="G2052" s="22">
        <v>660</v>
      </c>
      <c r="H2052" s="23">
        <v>384858.8995</v>
      </c>
      <c r="I2052" s="116">
        <v>0.41722607160000003</v>
      </c>
      <c r="J2052" s="116">
        <v>0.42081447960000001</v>
      </c>
      <c r="K2052" s="116">
        <v>-2.5255989999999999E-3</v>
      </c>
      <c r="L2052" s="116">
        <v>3.3073747700000003E-2</v>
      </c>
      <c r="M2052" s="116">
        <v>5.0955413999999997E-2</v>
      </c>
      <c r="N2052" s="116">
        <v>-1.7014675999999999E-2</v>
      </c>
      <c r="O2052" s="24">
        <v>-1.1452700000000001E-3</v>
      </c>
      <c r="P2052" s="24">
        <v>7.4447360000000004E-4</v>
      </c>
      <c r="Q2052" s="24">
        <v>1.05029E-4</v>
      </c>
      <c r="R2052" s="24">
        <v>5.7402999999999999E-5</v>
      </c>
    </row>
    <row r="2053" spans="1:18" ht="22.5" x14ac:dyDescent="0.2">
      <c r="A2053" s="13" t="s">
        <v>1814</v>
      </c>
      <c r="B2053" s="11" t="str">
        <f>VLOOKUP(A2053,[2]Feuil1!$A$4:$B$2591,2,FALSE)</f>
        <v>Autres troubles de la coagulation, niveau 2</v>
      </c>
      <c r="C2053" s="22">
        <v>270</v>
      </c>
      <c r="D2053" s="23">
        <v>518136.79</v>
      </c>
      <c r="E2053" s="22">
        <v>293</v>
      </c>
      <c r="F2053" s="23">
        <v>560090.96499999997</v>
      </c>
      <c r="G2053" s="22">
        <v>319</v>
      </c>
      <c r="H2053" s="23">
        <v>617946.78</v>
      </c>
      <c r="I2053" s="116">
        <v>8.0971233500000003E-2</v>
      </c>
      <c r="J2053" s="116">
        <v>8.5185185199999999E-2</v>
      </c>
      <c r="K2053" s="116">
        <v>-3.8831640000000001E-3</v>
      </c>
      <c r="L2053" s="116">
        <v>0.103297176</v>
      </c>
      <c r="M2053" s="116">
        <v>8.8737201399999993E-2</v>
      </c>
      <c r="N2053" s="116">
        <v>1.3373268299999999E-2</v>
      </c>
      <c r="O2053" s="24">
        <v>-9.3053199999999997E-4</v>
      </c>
      <c r="P2053" s="24">
        <v>3.4957689000000001E-3</v>
      </c>
      <c r="Q2053" s="24">
        <v>5.0763999999999997E-5</v>
      </c>
      <c r="R2053" s="24">
        <v>9.2168899999999998E-5</v>
      </c>
    </row>
    <row r="2054" spans="1:18" ht="22.5" x14ac:dyDescent="0.2">
      <c r="A2054" s="13" t="s">
        <v>1815</v>
      </c>
      <c r="B2054" s="11" t="str">
        <f>VLOOKUP(A2054,[2]Feuil1!$A$4:$B$2591,2,FALSE)</f>
        <v>Autres troubles de la coagulation, niveau 3</v>
      </c>
      <c r="C2054" s="22">
        <v>189</v>
      </c>
      <c r="D2054" s="23">
        <v>502107.79440000001</v>
      </c>
      <c r="E2054" s="22">
        <v>162</v>
      </c>
      <c r="F2054" s="23">
        <v>438419.9215</v>
      </c>
      <c r="G2054" s="22">
        <v>235</v>
      </c>
      <c r="H2054" s="23">
        <v>624089.52269999997</v>
      </c>
      <c r="I2054" s="116">
        <v>-0.12684103599999999</v>
      </c>
      <c r="J2054" s="116">
        <v>-0.14285714299999999</v>
      </c>
      <c r="K2054" s="116">
        <v>1.8685457799999999E-2</v>
      </c>
      <c r="L2054" s="116">
        <v>0.42349718180000001</v>
      </c>
      <c r="M2054" s="116">
        <v>0.45061728400000001</v>
      </c>
      <c r="N2054" s="116">
        <v>-1.869556E-2</v>
      </c>
      <c r="O2054" s="24">
        <v>-2.612648E-3</v>
      </c>
      <c r="P2054" s="24">
        <v>1.12185441E-2</v>
      </c>
      <c r="Q2054" s="24">
        <v>3.7396700000000001E-5</v>
      </c>
      <c r="R2054" s="24">
        <v>9.3085100000000001E-5</v>
      </c>
    </row>
    <row r="2055" spans="1:18" ht="22.5" x14ac:dyDescent="0.2">
      <c r="A2055" s="13" t="s">
        <v>1816</v>
      </c>
      <c r="B2055" s="11" t="str">
        <f>VLOOKUP(A2055,[2]Feuil1!$A$4:$B$2591,2,FALSE)</f>
        <v>Autres troubles de la coagulation, niveau 4</v>
      </c>
      <c r="C2055" s="22">
        <v>68</v>
      </c>
      <c r="D2055" s="23">
        <v>289166.03999999998</v>
      </c>
      <c r="E2055" s="22">
        <v>90</v>
      </c>
      <c r="F2055" s="23">
        <v>379885.61700000003</v>
      </c>
      <c r="G2055" s="22">
        <v>112</v>
      </c>
      <c r="H2055" s="23">
        <v>472234.88699999999</v>
      </c>
      <c r="I2055" s="116">
        <v>0.31372832369999998</v>
      </c>
      <c r="J2055" s="116">
        <v>0.3235294118</v>
      </c>
      <c r="K2055" s="116">
        <v>-7.4052670000000001E-3</v>
      </c>
      <c r="L2055" s="116">
        <v>0.24309756900000001</v>
      </c>
      <c r="M2055" s="116">
        <v>0.24444444439999999</v>
      </c>
      <c r="N2055" s="116">
        <v>-1.0823110000000001E-3</v>
      </c>
      <c r="O2055" s="24">
        <v>-7.8737299999999996E-4</v>
      </c>
      <c r="P2055" s="24">
        <v>5.5799352999999999E-3</v>
      </c>
      <c r="Q2055" s="24">
        <v>1.7823099999999999E-5</v>
      </c>
      <c r="R2055" s="24">
        <v>7.0435499999999993E-5</v>
      </c>
    </row>
    <row r="2056" spans="1:18" ht="22.5" x14ac:dyDescent="0.2">
      <c r="A2056" s="13" t="s">
        <v>1817</v>
      </c>
      <c r="B2056" s="11" t="str">
        <f>VLOOKUP(A2056,[2]Feuil1!$A$4:$B$2591,2,FALSE)</f>
        <v>Autres troubles de la coagulation, très courte durée</v>
      </c>
      <c r="C2056" s="22">
        <v>161</v>
      </c>
      <c r="D2056" s="23">
        <v>37330.474999999999</v>
      </c>
      <c r="E2056" s="22">
        <v>186</v>
      </c>
      <c r="F2056" s="23">
        <v>42524.3</v>
      </c>
      <c r="G2056" s="22">
        <v>185</v>
      </c>
      <c r="H2056" s="23">
        <v>42640.324999999997</v>
      </c>
      <c r="I2056" s="116">
        <v>0.1391309647</v>
      </c>
      <c r="J2056" s="116">
        <v>0.15527950309999999</v>
      </c>
      <c r="K2056" s="116">
        <v>-1.3978035999999999E-2</v>
      </c>
      <c r="L2056" s="116">
        <v>2.7284399999999999E-3</v>
      </c>
      <c r="M2056" s="116">
        <v>-5.3763439999999999E-3</v>
      </c>
      <c r="N2056" s="116">
        <v>8.1485936999999998E-3</v>
      </c>
      <c r="O2056" s="24">
        <v>3.5789700000000001E-5</v>
      </c>
      <c r="P2056" s="24">
        <v>7.0104722E-6</v>
      </c>
      <c r="Q2056" s="24">
        <v>2.9439899999999999E-5</v>
      </c>
      <c r="R2056" s="24">
        <v>6.3599510000000002E-6</v>
      </c>
    </row>
    <row r="2057" spans="1:18" ht="33.75" x14ac:dyDescent="0.2">
      <c r="A2057" s="13" t="s">
        <v>1818</v>
      </c>
      <c r="B2057" s="11" t="str">
        <f>VLOOKUP(A2057,[2]Feuil1!$A$4:$B$2591,2,FALSE)</f>
        <v>Explorations et surveillance pour affections du sang et des organes hématopoïétiques</v>
      </c>
      <c r="C2057" s="22">
        <v>113</v>
      </c>
      <c r="D2057" s="23">
        <v>53091.660600000003</v>
      </c>
      <c r="E2057" s="22">
        <v>137</v>
      </c>
      <c r="F2057" s="23">
        <v>64452.839</v>
      </c>
      <c r="G2057" s="22">
        <v>148</v>
      </c>
      <c r="H2057" s="23">
        <v>69510.515799999994</v>
      </c>
      <c r="I2057" s="116">
        <v>0.21399176950000001</v>
      </c>
      <c r="J2057" s="116">
        <v>0.2123893805</v>
      </c>
      <c r="K2057" s="116">
        <v>1.3216784999999999E-3</v>
      </c>
      <c r="L2057" s="116">
        <v>7.8470970099999995E-2</v>
      </c>
      <c r="M2057" s="116">
        <v>8.0291970800000001E-2</v>
      </c>
      <c r="N2057" s="116">
        <v>-1.685656E-3</v>
      </c>
      <c r="O2057" s="24">
        <v>-3.9368699999999999E-4</v>
      </c>
      <c r="P2057" s="24">
        <v>3.055954E-4</v>
      </c>
      <c r="Q2057" s="24">
        <v>2.3552000000000001E-5</v>
      </c>
      <c r="R2057" s="24">
        <v>1.0367700000000001E-5</v>
      </c>
    </row>
    <row r="2058" spans="1:18" ht="22.5" x14ac:dyDescent="0.2">
      <c r="A2058" s="13" t="s">
        <v>1819</v>
      </c>
      <c r="B2058" s="11" t="str">
        <f>VLOOKUP(A2058,[2]Feuil1!$A$4:$B$2591,2,FALSE)</f>
        <v>Symptômes et autres recours aux soins de la CMD 16, très courte durée</v>
      </c>
      <c r="C2058" s="22">
        <v>917</v>
      </c>
      <c r="D2058" s="23">
        <v>436257.10279999999</v>
      </c>
      <c r="E2058" s="22">
        <v>840</v>
      </c>
      <c r="F2058" s="23">
        <v>398195.78639999998</v>
      </c>
      <c r="G2058" s="22">
        <v>787</v>
      </c>
      <c r="H2058" s="23">
        <v>372979.34419999999</v>
      </c>
      <c r="I2058" s="116">
        <v>-8.7245149999999994E-2</v>
      </c>
      <c r="J2058" s="116">
        <v>-8.3969466000000006E-2</v>
      </c>
      <c r="K2058" s="116">
        <v>-3.575955E-3</v>
      </c>
      <c r="L2058" s="116">
        <v>-6.3326743000000005E-2</v>
      </c>
      <c r="M2058" s="116">
        <v>-6.3095237999999998E-2</v>
      </c>
      <c r="N2058" s="116">
        <v>-2.4709500000000002E-4</v>
      </c>
      <c r="O2058" s="24">
        <v>1.8968540999999999E-3</v>
      </c>
      <c r="P2058" s="24">
        <v>-1.52363E-3</v>
      </c>
      <c r="Q2058" s="24">
        <v>1.2523910000000001E-4</v>
      </c>
      <c r="R2058" s="24">
        <v>5.5631199999999997E-5</v>
      </c>
    </row>
    <row r="2059" spans="1:18" ht="22.5" x14ac:dyDescent="0.2">
      <c r="A2059" s="13" t="s">
        <v>1820</v>
      </c>
      <c r="B2059" s="11" t="str">
        <f>VLOOKUP(A2059,[2]Feuil1!$A$4:$B$2591,2,FALSE)</f>
        <v>Symptômes et autres recours aux soins de la CMD 16</v>
      </c>
      <c r="C2059" s="22">
        <v>630</v>
      </c>
      <c r="D2059" s="23">
        <v>692175.3186</v>
      </c>
      <c r="E2059" s="22">
        <v>616</v>
      </c>
      <c r="F2059" s="23">
        <v>665088.34450000001</v>
      </c>
      <c r="G2059" s="22">
        <v>593</v>
      </c>
      <c r="H2059" s="23">
        <v>712547.72919999994</v>
      </c>
      <c r="I2059" s="116">
        <v>-3.9133111999999998E-2</v>
      </c>
      <c r="J2059" s="116">
        <v>-2.2222222E-2</v>
      </c>
      <c r="K2059" s="116">
        <v>-1.7295227999999999E-2</v>
      </c>
      <c r="L2059" s="116">
        <v>7.1358015999999996E-2</v>
      </c>
      <c r="M2059" s="116">
        <v>-3.7337662000000001E-2</v>
      </c>
      <c r="N2059" s="116">
        <v>0.1129115309</v>
      </c>
      <c r="O2059" s="24">
        <v>8.2316310000000005E-4</v>
      </c>
      <c r="P2059" s="24">
        <v>2.8675949000000001E-3</v>
      </c>
      <c r="Q2059" s="24">
        <v>9.4366900000000006E-5</v>
      </c>
      <c r="R2059" s="24">
        <v>1.062789E-4</v>
      </c>
    </row>
    <row r="2060" spans="1:18" ht="33.75" x14ac:dyDescent="0.2">
      <c r="A2060" s="13" t="s">
        <v>1821</v>
      </c>
      <c r="B2060" s="11" t="str">
        <f>VLOOKUP(A2060,[2]Feuil1!$A$4:$B$2591,2,FALSE)</f>
        <v>Troubles sévères de la lignée érythrocytaire, âge inférieur à 18 ans, niveau 1</v>
      </c>
      <c r="C2060" s="22">
        <v>1</v>
      </c>
      <c r="D2060" s="23">
        <v>1888.4215999999999</v>
      </c>
      <c r="E2060" s="22">
        <v>2</v>
      </c>
      <c r="F2060" s="23">
        <v>3529.76</v>
      </c>
      <c r="G2060" s="22">
        <v>1</v>
      </c>
      <c r="H2060" s="23">
        <v>1764.88</v>
      </c>
      <c r="I2060" s="116">
        <v>0.86915887849999995</v>
      </c>
      <c r="J2060" s="116">
        <v>1</v>
      </c>
      <c r="K2060" s="116">
        <v>-6.5420561000000002E-2</v>
      </c>
      <c r="L2060" s="116">
        <v>-0.5</v>
      </c>
      <c r="M2060" s="116">
        <v>-0.5</v>
      </c>
      <c r="N2060" s="116">
        <v>0</v>
      </c>
      <c r="O2060" s="24">
        <v>3.5789700000000001E-5</v>
      </c>
      <c r="P2060" s="24">
        <v>-1.06638E-4</v>
      </c>
      <c r="Q2060" s="24">
        <v>1.5913482000000001E-7</v>
      </c>
      <c r="R2060" s="24">
        <v>2.6323791999999999E-7</v>
      </c>
    </row>
    <row r="2061" spans="1:18" ht="33.75" x14ac:dyDescent="0.2">
      <c r="A2061" s="13" t="s">
        <v>1822</v>
      </c>
      <c r="B2061" s="11" t="str">
        <f>VLOOKUP(A2061,[2]Feuil1!$A$4:$B$2591,2,FALSE)</f>
        <v>Troubles sévères de la lignée érythrocytaire, âge inférieur à 18 ans, niveau 2</v>
      </c>
      <c r="C2061" s="22">
        <v>1</v>
      </c>
      <c r="D2061" s="23">
        <v>3263.23</v>
      </c>
      <c r="E2061" s="22" t="s">
        <v>3213</v>
      </c>
      <c r="F2061" s="23" t="s">
        <v>3213</v>
      </c>
      <c r="G2061" s="22">
        <v>2</v>
      </c>
      <c r="H2061" s="23">
        <v>6754.8860999999997</v>
      </c>
      <c r="I2061" s="116" t="s">
        <v>3213</v>
      </c>
      <c r="J2061" s="116" t="s">
        <v>3213</v>
      </c>
      <c r="K2061" s="116" t="s">
        <v>3213</v>
      </c>
      <c r="L2061" s="116" t="s">
        <v>3213</v>
      </c>
      <c r="M2061" s="116" t="s">
        <v>3213</v>
      </c>
      <c r="N2061" s="116" t="s">
        <v>3213</v>
      </c>
      <c r="O2061" s="24" t="s">
        <v>3213</v>
      </c>
      <c r="P2061" s="24" t="s">
        <v>3213</v>
      </c>
      <c r="Q2061" s="24">
        <v>3.1826962999999999E-7</v>
      </c>
      <c r="R2061" s="24">
        <v>1.0075145E-6</v>
      </c>
    </row>
    <row r="2062" spans="1:18" ht="33.75" x14ac:dyDescent="0.2">
      <c r="A2062" s="13" t="s">
        <v>1823</v>
      </c>
      <c r="B2062" s="11" t="str">
        <f>VLOOKUP(A2062,[2]Feuil1!$A$4:$B$2591,2,FALSE)</f>
        <v>Troubles sévères de la lignée érythrocytaire, âge inférieur à 18 ans, niveau 3</v>
      </c>
      <c r="C2062" s="22" t="s">
        <v>3213</v>
      </c>
      <c r="D2062" s="23" t="s">
        <v>3213</v>
      </c>
      <c r="E2062" s="22">
        <v>2</v>
      </c>
      <c r="F2062" s="23">
        <v>10600.46</v>
      </c>
      <c r="G2062" s="22" t="s">
        <v>3213</v>
      </c>
      <c r="H2062" s="23" t="s">
        <v>3213</v>
      </c>
      <c r="I2062" s="116" t="s">
        <v>3213</v>
      </c>
      <c r="J2062" s="116" t="s">
        <v>3213</v>
      </c>
      <c r="K2062" s="116" t="s">
        <v>3213</v>
      </c>
      <c r="L2062" s="116" t="s">
        <v>3213</v>
      </c>
      <c r="M2062" s="116" t="s">
        <v>3213</v>
      </c>
      <c r="N2062" s="116" t="s">
        <v>3213</v>
      </c>
      <c r="O2062" s="24" t="s">
        <v>3213</v>
      </c>
      <c r="P2062" s="24" t="s">
        <v>3213</v>
      </c>
      <c r="Q2062" s="24" t="s">
        <v>3213</v>
      </c>
      <c r="R2062" s="24" t="s">
        <v>3214</v>
      </c>
    </row>
    <row r="2063" spans="1:18" ht="33.75" x14ac:dyDescent="0.2">
      <c r="A2063" s="13" t="s">
        <v>1824</v>
      </c>
      <c r="B2063" s="11" t="str">
        <f>VLOOKUP(A2063,[2]Feuil1!$A$4:$B$2591,2,FALSE)</f>
        <v>Troubles sévères de la lignée érythrocytaire, âge inférieur à 18 ans, très courte durée</v>
      </c>
      <c r="C2063" s="22">
        <v>2</v>
      </c>
      <c r="D2063" s="23">
        <v>1004.7987000000001</v>
      </c>
      <c r="E2063" s="22">
        <v>1</v>
      </c>
      <c r="F2063" s="23">
        <v>485.41</v>
      </c>
      <c r="G2063" s="22">
        <v>1</v>
      </c>
      <c r="H2063" s="23">
        <v>519.38869999999997</v>
      </c>
      <c r="I2063" s="116">
        <v>-0.51690821300000001</v>
      </c>
      <c r="J2063" s="116">
        <v>-0.5</v>
      </c>
      <c r="K2063" s="116">
        <v>-3.3816424999999997E-2</v>
      </c>
      <c r="L2063" s="116">
        <v>7.0000000000000007E-2</v>
      </c>
      <c r="M2063" s="116">
        <v>0</v>
      </c>
      <c r="N2063" s="116">
        <v>7.0000000000000007E-2</v>
      </c>
      <c r="O2063" s="24">
        <v>0</v>
      </c>
      <c r="P2063" s="24">
        <v>2.0530637999999999E-6</v>
      </c>
      <c r="Q2063" s="24">
        <v>1.5913482000000001E-7</v>
      </c>
      <c r="R2063" s="24">
        <v>7.7468610000000005E-8</v>
      </c>
    </row>
    <row r="2064" spans="1:18" ht="33.75" x14ac:dyDescent="0.2">
      <c r="A2064" s="13" t="s">
        <v>1825</v>
      </c>
      <c r="B2064" s="11" t="str">
        <f>VLOOKUP(A2064,[2]Feuil1!$A$4:$B$2591,2,FALSE)</f>
        <v>Autres troubles de la lignée érythrocytaire, âge inférieur à 18 ans, niveau 1</v>
      </c>
      <c r="C2064" s="22">
        <v>21</v>
      </c>
      <c r="D2064" s="23">
        <v>22316.878000000001</v>
      </c>
      <c r="E2064" s="22">
        <v>15</v>
      </c>
      <c r="F2064" s="23">
        <v>15662.763000000001</v>
      </c>
      <c r="G2064" s="22">
        <v>14</v>
      </c>
      <c r="H2064" s="23">
        <v>15079.248299999999</v>
      </c>
      <c r="I2064" s="116">
        <v>-0.298165138</v>
      </c>
      <c r="J2064" s="116">
        <v>-0.28571428599999998</v>
      </c>
      <c r="K2064" s="116">
        <v>-1.7431193000000001E-2</v>
      </c>
      <c r="L2064" s="116">
        <v>-3.7254901999999999E-2</v>
      </c>
      <c r="M2064" s="116">
        <v>-6.6666666999999999E-2</v>
      </c>
      <c r="N2064" s="116">
        <v>3.1512604999999999E-2</v>
      </c>
      <c r="O2064" s="24">
        <v>3.5789700000000001E-5</v>
      </c>
      <c r="P2064" s="24">
        <v>-3.5256999999999998E-5</v>
      </c>
      <c r="Q2064" s="24">
        <v>2.2278873999999999E-6</v>
      </c>
      <c r="R2064" s="24">
        <v>2.2491217000000001E-6</v>
      </c>
    </row>
    <row r="2065" spans="1:18" ht="33.75" x14ac:dyDescent="0.2">
      <c r="A2065" s="13" t="s">
        <v>1826</v>
      </c>
      <c r="B2065" s="11" t="str">
        <f>VLOOKUP(A2065,[2]Feuil1!$A$4:$B$2591,2,FALSE)</f>
        <v>Autres troubles de la lignée érythrocytaire, âge inférieur à 18 ans, niveau 2</v>
      </c>
      <c r="C2065" s="22">
        <v>4</v>
      </c>
      <c r="D2065" s="23">
        <v>7303.48</v>
      </c>
      <c r="E2065" s="22">
        <v>4</v>
      </c>
      <c r="F2065" s="23">
        <v>7997.3105999999998</v>
      </c>
      <c r="G2065" s="22">
        <v>4</v>
      </c>
      <c r="H2065" s="23">
        <v>7559.1018000000004</v>
      </c>
      <c r="I2065" s="116">
        <v>9.5000000000000001E-2</v>
      </c>
      <c r="J2065" s="116">
        <v>0</v>
      </c>
      <c r="K2065" s="116">
        <v>9.5000000000000001E-2</v>
      </c>
      <c r="L2065" s="116">
        <v>-5.4794520999999999E-2</v>
      </c>
      <c r="M2065" s="116">
        <v>0</v>
      </c>
      <c r="N2065" s="116">
        <v>-5.4794520999999999E-2</v>
      </c>
      <c r="O2065" s="24">
        <v>0</v>
      </c>
      <c r="P2065" s="24">
        <v>-2.6477000000000001E-5</v>
      </c>
      <c r="Q2065" s="24">
        <v>6.3653925999999997E-7</v>
      </c>
      <c r="R2065" s="24">
        <v>1.1274659999999999E-6</v>
      </c>
    </row>
    <row r="2066" spans="1:18" ht="33.75" x14ac:dyDescent="0.2">
      <c r="A2066" s="13" t="s">
        <v>1827</v>
      </c>
      <c r="B2066" s="11" t="str">
        <f>VLOOKUP(A2066,[2]Feuil1!$A$4:$B$2591,2,FALSE)</f>
        <v>Autres troubles de la lignée érythrocytaire, âge inférieur à 18 ans, niveau 3</v>
      </c>
      <c r="C2066" s="22">
        <v>1</v>
      </c>
      <c r="D2066" s="23">
        <v>3675.1824999999999</v>
      </c>
      <c r="E2066" s="22" t="s">
        <v>3213</v>
      </c>
      <c r="F2066" s="23" t="s">
        <v>3213</v>
      </c>
      <c r="G2066" s="22">
        <v>1</v>
      </c>
      <c r="H2066" s="23">
        <v>3434.75</v>
      </c>
      <c r="I2066" s="116" t="s">
        <v>3213</v>
      </c>
      <c r="J2066" s="116" t="s">
        <v>3213</v>
      </c>
      <c r="K2066" s="116" t="s">
        <v>3213</v>
      </c>
      <c r="L2066" s="116" t="s">
        <v>3213</v>
      </c>
      <c r="M2066" s="116" t="s">
        <v>3213</v>
      </c>
      <c r="N2066" s="116" t="s">
        <v>3213</v>
      </c>
      <c r="O2066" s="24" t="s">
        <v>3213</v>
      </c>
      <c r="P2066" s="24" t="s">
        <v>3213</v>
      </c>
      <c r="Q2066" s="24">
        <v>1.5913482000000001E-7</v>
      </c>
      <c r="R2066" s="24">
        <v>5.1230476999999999E-7</v>
      </c>
    </row>
    <row r="2067" spans="1:18" ht="33.75" x14ac:dyDescent="0.2">
      <c r="A2067" s="13" t="s">
        <v>1828</v>
      </c>
      <c r="B2067" s="11" t="str">
        <f>VLOOKUP(A2067,[2]Feuil1!$A$4:$B$2591,2,FALSE)</f>
        <v>Autres troubles de la lignée érythrocytaire, âge inférieur à 18 ans, très courte durée</v>
      </c>
      <c r="C2067" s="22">
        <v>107</v>
      </c>
      <c r="D2067" s="23">
        <v>43313.182999999997</v>
      </c>
      <c r="E2067" s="22">
        <v>78</v>
      </c>
      <c r="F2067" s="23">
        <v>31221.668000000001</v>
      </c>
      <c r="G2067" s="22">
        <v>95</v>
      </c>
      <c r="H2067" s="23">
        <v>38028.306199999999</v>
      </c>
      <c r="I2067" s="116">
        <v>-0.27916477499999998</v>
      </c>
      <c r="J2067" s="116">
        <v>-0.271028037</v>
      </c>
      <c r="K2067" s="116">
        <v>-1.1161935E-2</v>
      </c>
      <c r="L2067" s="116">
        <v>0.21801007559999999</v>
      </c>
      <c r="M2067" s="116">
        <v>0.21794871790000001</v>
      </c>
      <c r="N2067" s="116">
        <v>5.0377799999999997E-5</v>
      </c>
      <c r="O2067" s="24">
        <v>-6.08425E-4</v>
      </c>
      <c r="P2067" s="24">
        <v>4.1127129999999999E-4</v>
      </c>
      <c r="Q2067" s="24">
        <v>1.5117799999999999E-5</v>
      </c>
      <c r="R2067" s="24">
        <v>5.6720526000000003E-6</v>
      </c>
    </row>
    <row r="2068" spans="1:18" ht="33.75" x14ac:dyDescent="0.2">
      <c r="A2068" s="13" t="s">
        <v>2315</v>
      </c>
      <c r="B2068" s="11" t="str">
        <f>VLOOKUP(A2068,[2]Feuil1!$A$4:$B$2591,2,FALSE)</f>
        <v>Autres affections hématologiques concernant majoritairement la petite enfance, niveau 1</v>
      </c>
      <c r="C2068" s="22">
        <v>19</v>
      </c>
      <c r="D2068" s="23">
        <v>5169.5200000000004</v>
      </c>
      <c r="E2068" s="22">
        <v>26</v>
      </c>
      <c r="F2068" s="23">
        <v>7112.1711999999998</v>
      </c>
      <c r="G2068" s="22">
        <v>12</v>
      </c>
      <c r="H2068" s="23">
        <v>3284.0056</v>
      </c>
      <c r="I2068" s="116">
        <v>0.37578947369999999</v>
      </c>
      <c r="J2068" s="116">
        <v>0.36842105260000002</v>
      </c>
      <c r="K2068" s="116">
        <v>5.3846153999999999E-3</v>
      </c>
      <c r="L2068" s="116">
        <v>-0.538255547</v>
      </c>
      <c r="M2068" s="116">
        <v>-0.53846153799999996</v>
      </c>
      <c r="N2068" s="116">
        <v>4.4631469999999998E-4</v>
      </c>
      <c r="O2068" s="24">
        <v>5.0105579999999998E-4</v>
      </c>
      <c r="P2068" s="24">
        <v>-2.31306E-4</v>
      </c>
      <c r="Q2068" s="24">
        <v>1.9096178000000001E-6</v>
      </c>
      <c r="R2068" s="24">
        <v>4.8982072000000005E-7</v>
      </c>
    </row>
    <row r="2069" spans="1:18" ht="33.75" x14ac:dyDescent="0.2">
      <c r="A2069" s="13" t="s">
        <v>2316</v>
      </c>
      <c r="B2069" s="11" t="str">
        <f>VLOOKUP(A2069,[2]Feuil1!$A$4:$B$2591,2,FALSE)</f>
        <v>Autres affections hématologiques concernant majoritairement la petite enfance, niveau 2</v>
      </c>
      <c r="C2069" s="22" t="s">
        <v>3213</v>
      </c>
      <c r="D2069" s="23" t="s">
        <v>3213</v>
      </c>
      <c r="E2069" s="22">
        <v>2</v>
      </c>
      <c r="F2069" s="23">
        <v>943.58</v>
      </c>
      <c r="G2069" s="22">
        <v>3</v>
      </c>
      <c r="H2069" s="23">
        <v>1415.37</v>
      </c>
      <c r="I2069" s="116" t="s">
        <v>3213</v>
      </c>
      <c r="J2069" s="116" t="s">
        <v>3213</v>
      </c>
      <c r="K2069" s="116" t="s">
        <v>3213</v>
      </c>
      <c r="L2069" s="116">
        <v>0.5</v>
      </c>
      <c r="M2069" s="116">
        <v>0.5</v>
      </c>
      <c r="N2069" s="116">
        <v>0</v>
      </c>
      <c r="O2069" s="24">
        <v>-3.5790000000000001E-5</v>
      </c>
      <c r="P2069" s="24">
        <v>2.8506499999999999E-5</v>
      </c>
      <c r="Q2069" s="24">
        <v>4.7740445000000002E-7</v>
      </c>
      <c r="R2069" s="24">
        <v>2.1110729999999999E-7</v>
      </c>
    </row>
    <row r="2070" spans="1:18" ht="33.75" x14ac:dyDescent="0.2">
      <c r="A2070" s="13" t="s">
        <v>2317</v>
      </c>
      <c r="B2070" s="11" t="str">
        <f>VLOOKUP(A2070,[2]Feuil1!$A$4:$B$2591,2,FALSE)</f>
        <v>Autres affections hématologiques concernant majoritairement la petite enfance, niveau 3</v>
      </c>
      <c r="C2070" s="22">
        <v>2</v>
      </c>
      <c r="D2070" s="23">
        <v>1628.3</v>
      </c>
      <c r="E2070" s="22" t="s">
        <v>3213</v>
      </c>
      <c r="F2070" s="23" t="s">
        <v>3213</v>
      </c>
      <c r="G2070" s="22" t="s">
        <v>3213</v>
      </c>
      <c r="H2070" s="23" t="s">
        <v>3213</v>
      </c>
      <c r="I2070" s="116" t="s">
        <v>3213</v>
      </c>
      <c r="J2070" s="116" t="s">
        <v>3213</v>
      </c>
      <c r="K2070" s="116" t="s">
        <v>3213</v>
      </c>
      <c r="L2070" s="116" t="s">
        <v>3213</v>
      </c>
      <c r="M2070" s="116" t="s">
        <v>3213</v>
      </c>
      <c r="N2070" s="116" t="s">
        <v>3213</v>
      </c>
      <c r="O2070" s="24" t="s">
        <v>3213</v>
      </c>
      <c r="P2070" s="24" t="s">
        <v>3213</v>
      </c>
      <c r="Q2070" s="24" t="s">
        <v>3213</v>
      </c>
      <c r="R2070" s="24" t="s">
        <v>3214</v>
      </c>
    </row>
    <row r="2071" spans="1:18" ht="22.5" x14ac:dyDescent="0.2">
      <c r="A2071" s="13" t="s">
        <v>1829</v>
      </c>
      <c r="B2071" s="11" t="str">
        <f>VLOOKUP(A2071,[2]Feuil1!$A$4:$B$2591,2,FALSE)</f>
        <v>Interventions majeures au cours de lymphomes ou de leucémies, niveau 1</v>
      </c>
      <c r="C2071" s="22">
        <v>1852</v>
      </c>
      <c r="D2071" s="23">
        <v>2828099.4038999998</v>
      </c>
      <c r="E2071" s="22">
        <v>1724</v>
      </c>
      <c r="F2071" s="23">
        <v>2624318.8457999998</v>
      </c>
      <c r="G2071" s="22">
        <v>1814</v>
      </c>
      <c r="H2071" s="23">
        <v>2685229.8234000001</v>
      </c>
      <c r="I2071" s="116">
        <v>-7.2055655999999996E-2</v>
      </c>
      <c r="J2071" s="116">
        <v>-6.9114470999999997E-2</v>
      </c>
      <c r="K2071" s="116">
        <v>-3.159556E-3</v>
      </c>
      <c r="L2071" s="116">
        <v>2.3210204700000001E-2</v>
      </c>
      <c r="M2071" s="116">
        <v>5.2204176300000002E-2</v>
      </c>
      <c r="N2071" s="116">
        <v>-2.7555461E-2</v>
      </c>
      <c r="O2071" s="24">
        <v>-3.2210730000000001E-3</v>
      </c>
      <c r="P2071" s="24">
        <v>3.6803681999999999E-3</v>
      </c>
      <c r="Q2071" s="24">
        <v>2.8867059999999997E-4</v>
      </c>
      <c r="R2071" s="24">
        <v>4.0051129999999998E-4</v>
      </c>
    </row>
    <row r="2072" spans="1:18" ht="22.5" x14ac:dyDescent="0.2">
      <c r="A2072" s="13" t="s">
        <v>1830</v>
      </c>
      <c r="B2072" s="11" t="str">
        <f>VLOOKUP(A2072,[2]Feuil1!$A$4:$B$2591,2,FALSE)</f>
        <v>Interventions majeures au cours de lymphomes ou de leucémies, niveau 2</v>
      </c>
      <c r="C2072" s="22">
        <v>587</v>
      </c>
      <c r="D2072" s="23">
        <v>1872330.4972999999</v>
      </c>
      <c r="E2072" s="22">
        <v>544</v>
      </c>
      <c r="F2072" s="23">
        <v>1729143.2645</v>
      </c>
      <c r="G2072" s="22">
        <v>508</v>
      </c>
      <c r="H2072" s="23">
        <v>1620491.0767999999</v>
      </c>
      <c r="I2072" s="116">
        <v>-7.6475404999999996E-2</v>
      </c>
      <c r="J2072" s="116">
        <v>-7.3253833000000004E-2</v>
      </c>
      <c r="K2072" s="116">
        <v>-3.4762180000000001E-3</v>
      </c>
      <c r="L2072" s="116">
        <v>-6.2835850999999998E-2</v>
      </c>
      <c r="M2072" s="116">
        <v>-6.6176471000000001E-2</v>
      </c>
      <c r="N2072" s="116">
        <v>3.5773569000000002E-3</v>
      </c>
      <c r="O2072" s="24">
        <v>1.2884292000000001E-3</v>
      </c>
      <c r="P2072" s="24">
        <v>-6.5649920000000004E-3</v>
      </c>
      <c r="Q2072" s="24">
        <v>8.08405E-5</v>
      </c>
      <c r="R2072" s="24">
        <v>2.4170180000000001E-4</v>
      </c>
    </row>
    <row r="2073" spans="1:18" ht="22.5" x14ac:dyDescent="0.2">
      <c r="A2073" s="13" t="s">
        <v>1831</v>
      </c>
      <c r="B2073" s="11" t="str">
        <f>VLOOKUP(A2073,[2]Feuil1!$A$4:$B$2591,2,FALSE)</f>
        <v>Interventions majeures au cours de lymphomes ou de leucémies, niveau 3</v>
      </c>
      <c r="C2073" s="22">
        <v>155</v>
      </c>
      <c r="D2073" s="23">
        <v>824281.02560000005</v>
      </c>
      <c r="E2073" s="22">
        <v>153</v>
      </c>
      <c r="F2073" s="23">
        <v>801514.99840000004</v>
      </c>
      <c r="G2073" s="22">
        <v>160</v>
      </c>
      <c r="H2073" s="23">
        <v>843948.24879999994</v>
      </c>
      <c r="I2073" s="116">
        <v>-2.7619253999999999E-2</v>
      </c>
      <c r="J2073" s="116">
        <v>-1.2903226E-2</v>
      </c>
      <c r="K2073" s="116">
        <v>-1.4908395E-2</v>
      </c>
      <c r="L2073" s="116">
        <v>5.2941305500000001E-2</v>
      </c>
      <c r="M2073" s="116">
        <v>4.5751633999999999E-2</v>
      </c>
      <c r="N2073" s="116">
        <v>6.8751233999999996E-3</v>
      </c>
      <c r="O2073" s="24">
        <v>-2.5052800000000002E-4</v>
      </c>
      <c r="P2073" s="24">
        <v>2.5639054000000001E-3</v>
      </c>
      <c r="Q2073" s="24">
        <v>2.54616E-5</v>
      </c>
      <c r="R2073" s="24">
        <v>1.2587779999999999E-4</v>
      </c>
    </row>
    <row r="2074" spans="1:18" ht="22.5" x14ac:dyDescent="0.2">
      <c r="A2074" s="13" t="s">
        <v>1832</v>
      </c>
      <c r="B2074" s="11" t="str">
        <f>VLOOKUP(A2074,[2]Feuil1!$A$4:$B$2591,2,FALSE)</f>
        <v>Interventions majeures au cours de lymphomes ou de leucémies, niveau 4</v>
      </c>
      <c r="C2074" s="22">
        <v>47</v>
      </c>
      <c r="D2074" s="23">
        <v>441232.16759999999</v>
      </c>
      <c r="E2074" s="22">
        <v>53</v>
      </c>
      <c r="F2074" s="23">
        <v>478571.05949999997</v>
      </c>
      <c r="G2074" s="22">
        <v>65</v>
      </c>
      <c r="H2074" s="23">
        <v>607723.92079999996</v>
      </c>
      <c r="I2074" s="116">
        <v>8.4624138099999996E-2</v>
      </c>
      <c r="J2074" s="116">
        <v>0.12765957450000001</v>
      </c>
      <c r="K2074" s="116">
        <v>-3.8163500000000003E-2</v>
      </c>
      <c r="L2074" s="116">
        <v>0.26987185860000001</v>
      </c>
      <c r="M2074" s="116">
        <v>0.22641509430000001</v>
      </c>
      <c r="N2074" s="116">
        <v>3.5433976999999998E-2</v>
      </c>
      <c r="O2074" s="24">
        <v>-4.2947599999999998E-4</v>
      </c>
      <c r="P2074" s="24">
        <v>7.8036850000000003E-3</v>
      </c>
      <c r="Q2074" s="24">
        <v>1.0343800000000001E-5</v>
      </c>
      <c r="R2074" s="24">
        <v>9.0644100000000002E-5</v>
      </c>
    </row>
    <row r="2075" spans="1:18" ht="22.5" x14ac:dyDescent="0.2">
      <c r="A2075" s="13" t="s">
        <v>1833</v>
      </c>
      <c r="B2075" s="11" t="str">
        <f>VLOOKUP(A2075,[2]Feuil1!$A$4:$B$2591,2,FALSE)</f>
        <v>Autres interventions au cours de lymphomes ou de leucémies, niveau 1</v>
      </c>
      <c r="C2075" s="22">
        <v>1742</v>
      </c>
      <c r="D2075" s="23">
        <v>1749164.3884000001</v>
      </c>
      <c r="E2075" s="22">
        <v>1654</v>
      </c>
      <c r="F2075" s="23">
        <v>1624924.8248000001</v>
      </c>
      <c r="G2075" s="22">
        <v>1549</v>
      </c>
      <c r="H2075" s="23">
        <v>1523291.1072</v>
      </c>
      <c r="I2075" s="116">
        <v>-7.1027952000000005E-2</v>
      </c>
      <c r="J2075" s="116">
        <v>-5.0516647999999997E-2</v>
      </c>
      <c r="K2075" s="116">
        <v>-2.1602594999999999E-2</v>
      </c>
      <c r="L2075" s="116">
        <v>-6.254672E-2</v>
      </c>
      <c r="M2075" s="116">
        <v>-6.3482467000000001E-2</v>
      </c>
      <c r="N2075" s="116">
        <v>9.9917730000000007E-4</v>
      </c>
      <c r="O2075" s="24">
        <v>3.7579185E-3</v>
      </c>
      <c r="P2075" s="24">
        <v>-6.1409209999999997E-3</v>
      </c>
      <c r="Q2075" s="24">
        <v>2.4649980000000001E-4</v>
      </c>
      <c r="R2075" s="24">
        <v>2.2720410000000001E-4</v>
      </c>
    </row>
    <row r="2076" spans="1:18" ht="22.5" x14ac:dyDescent="0.2">
      <c r="A2076" s="13" t="s">
        <v>1834</v>
      </c>
      <c r="B2076" s="11" t="str">
        <f>VLOOKUP(A2076,[2]Feuil1!$A$4:$B$2591,2,FALSE)</f>
        <v>Autres interventions au cours de lymphomes ou de leucémies, niveau 2</v>
      </c>
      <c r="C2076" s="22">
        <v>287</v>
      </c>
      <c r="D2076" s="23">
        <v>781000.34219999996</v>
      </c>
      <c r="E2076" s="22">
        <v>242</v>
      </c>
      <c r="F2076" s="23">
        <v>656693.3284</v>
      </c>
      <c r="G2076" s="22">
        <v>281</v>
      </c>
      <c r="H2076" s="23">
        <v>759083.26419999998</v>
      </c>
      <c r="I2076" s="116">
        <v>-0.15916384</v>
      </c>
      <c r="J2076" s="116">
        <v>-0.15679442499999999</v>
      </c>
      <c r="K2076" s="116">
        <v>-2.810009E-3</v>
      </c>
      <c r="L2076" s="116">
        <v>0.15591742959999999</v>
      </c>
      <c r="M2076" s="116">
        <v>0.16115702479999999</v>
      </c>
      <c r="N2076" s="116">
        <v>-4.5123919999999996E-3</v>
      </c>
      <c r="O2076" s="24">
        <v>-1.395798E-3</v>
      </c>
      <c r="P2076" s="24">
        <v>6.1866131999999997E-3</v>
      </c>
      <c r="Q2076" s="24">
        <v>4.4716899999999999E-5</v>
      </c>
      <c r="R2076" s="24">
        <v>1.132199E-4</v>
      </c>
    </row>
    <row r="2077" spans="1:18" ht="22.5" x14ac:dyDescent="0.2">
      <c r="A2077" s="13" t="s">
        <v>1835</v>
      </c>
      <c r="B2077" s="11" t="str">
        <f>VLOOKUP(A2077,[2]Feuil1!$A$4:$B$2591,2,FALSE)</f>
        <v>Autres interventions au cours de lymphomes ou de leucémies, niveau 3</v>
      </c>
      <c r="C2077" s="22">
        <v>106</v>
      </c>
      <c r="D2077" s="23">
        <v>538724.48100000003</v>
      </c>
      <c r="E2077" s="22">
        <v>129</v>
      </c>
      <c r="F2077" s="23">
        <v>675765.71160000004</v>
      </c>
      <c r="G2077" s="22">
        <v>119</v>
      </c>
      <c r="H2077" s="23">
        <v>597774.70239999995</v>
      </c>
      <c r="I2077" s="116">
        <v>0.25438092280000002</v>
      </c>
      <c r="J2077" s="116">
        <v>0.2169811321</v>
      </c>
      <c r="K2077" s="116">
        <v>3.0731610999999999E-2</v>
      </c>
      <c r="L2077" s="116">
        <v>-0.115411315</v>
      </c>
      <c r="M2077" s="116">
        <v>-7.7519379999999999E-2</v>
      </c>
      <c r="N2077" s="116">
        <v>-4.1076131000000002E-2</v>
      </c>
      <c r="O2077" s="24">
        <v>3.5789699999999998E-4</v>
      </c>
      <c r="P2077" s="24">
        <v>-4.712379E-3</v>
      </c>
      <c r="Q2077" s="24">
        <v>1.8936999999999998E-5</v>
      </c>
      <c r="R2077" s="24">
        <v>8.9160199999999994E-5</v>
      </c>
    </row>
    <row r="2078" spans="1:18" ht="22.5" x14ac:dyDescent="0.2">
      <c r="A2078" s="13" t="s">
        <v>1836</v>
      </c>
      <c r="B2078" s="11" t="str">
        <f>VLOOKUP(A2078,[2]Feuil1!$A$4:$B$2591,2,FALSE)</f>
        <v>Autres interventions au cours de lymphomes ou de leucémies, niveau 4</v>
      </c>
      <c r="C2078" s="22">
        <v>29</v>
      </c>
      <c r="D2078" s="23">
        <v>242505.2022</v>
      </c>
      <c r="E2078" s="22">
        <v>35</v>
      </c>
      <c r="F2078" s="23">
        <v>291153.41369999998</v>
      </c>
      <c r="G2078" s="22">
        <v>43</v>
      </c>
      <c r="H2078" s="23">
        <v>356481.01199999999</v>
      </c>
      <c r="I2078" s="116">
        <v>0.20060687799999999</v>
      </c>
      <c r="J2078" s="116">
        <v>0.20689655169999999</v>
      </c>
      <c r="K2078" s="116">
        <v>-5.211444E-3</v>
      </c>
      <c r="L2078" s="116">
        <v>0.2243751755</v>
      </c>
      <c r="M2078" s="116">
        <v>0.22857142859999999</v>
      </c>
      <c r="N2078" s="116">
        <v>-3.4155549999999998E-3</v>
      </c>
      <c r="O2078" s="24">
        <v>-2.8631799999999998E-4</v>
      </c>
      <c r="P2078" s="24">
        <v>3.9472296000000002E-3</v>
      </c>
      <c r="Q2078" s="24">
        <v>6.8427971E-6</v>
      </c>
      <c r="R2078" s="24">
        <v>5.3170400000000002E-5</v>
      </c>
    </row>
    <row r="2079" spans="1:18" ht="33.75" x14ac:dyDescent="0.2">
      <c r="A2079" s="13" t="s">
        <v>1837</v>
      </c>
      <c r="B2079" s="11" t="str">
        <f>VLOOKUP(A2079,[2]Feuil1!$A$4:$B$2591,2,FALSE)</f>
        <v>Autres interventions au cours de lymphomes ou de leucémies, en ambulatoire</v>
      </c>
      <c r="C2079" s="22">
        <v>893</v>
      </c>
      <c r="D2079" s="23">
        <v>414956.66680000001</v>
      </c>
      <c r="E2079" s="22">
        <v>1010</v>
      </c>
      <c r="F2079" s="23">
        <v>469592.1152</v>
      </c>
      <c r="G2079" s="22">
        <v>1041</v>
      </c>
      <c r="H2079" s="23">
        <v>483298.04119999998</v>
      </c>
      <c r="I2079" s="116">
        <v>0.131665431</v>
      </c>
      <c r="J2079" s="116">
        <v>0.131019037</v>
      </c>
      <c r="K2079" s="116">
        <v>5.7151480000000002E-4</v>
      </c>
      <c r="L2079" s="116">
        <v>2.9186874200000001E-2</v>
      </c>
      <c r="M2079" s="116">
        <v>3.06930693E-2</v>
      </c>
      <c r="N2079" s="116">
        <v>-1.461342E-3</v>
      </c>
      <c r="O2079" s="24">
        <v>-1.1094810000000001E-3</v>
      </c>
      <c r="P2079" s="24">
        <v>8.2814059999999998E-4</v>
      </c>
      <c r="Q2079" s="24">
        <v>1.6565929999999999E-4</v>
      </c>
      <c r="R2079" s="24">
        <v>7.20856E-5</v>
      </c>
    </row>
    <row r="2080" spans="1:18" ht="33.75" x14ac:dyDescent="0.2">
      <c r="A2080" s="13" t="s">
        <v>1838</v>
      </c>
      <c r="B2080" s="11" t="str">
        <f>VLOOKUP(A2080,[2]Feuil1!$A$4:$B$2591,2,FALSE)</f>
        <v>Interventions majeures pour affections myéloprolifératives ou tumeurs de siège imprécis ou diffus, niveau 1</v>
      </c>
      <c r="C2080" s="22">
        <v>459</v>
      </c>
      <c r="D2080" s="23">
        <v>1019335.8804</v>
      </c>
      <c r="E2080" s="22">
        <v>446</v>
      </c>
      <c r="F2080" s="23">
        <v>985409.27309999999</v>
      </c>
      <c r="G2080" s="22">
        <v>432</v>
      </c>
      <c r="H2080" s="23">
        <v>968076.57559999998</v>
      </c>
      <c r="I2080" s="116">
        <v>-3.3283050000000002E-2</v>
      </c>
      <c r="J2080" s="116">
        <v>-2.8322440000000001E-2</v>
      </c>
      <c r="K2080" s="116">
        <v>-5.1052019999999997E-3</v>
      </c>
      <c r="L2080" s="116">
        <v>-1.7589338999999999E-2</v>
      </c>
      <c r="M2080" s="116">
        <v>-3.1390135E-2</v>
      </c>
      <c r="N2080" s="116">
        <v>1.42480438E-2</v>
      </c>
      <c r="O2080" s="24">
        <v>5.0105579999999998E-4</v>
      </c>
      <c r="P2080" s="24">
        <v>-1.047278E-3</v>
      </c>
      <c r="Q2080" s="24">
        <v>6.8746199999999996E-5</v>
      </c>
      <c r="R2080" s="24">
        <v>1.4439189999999999E-4</v>
      </c>
    </row>
    <row r="2081" spans="1:18" ht="33.75" x14ac:dyDescent="0.2">
      <c r="A2081" s="13" t="s">
        <v>1839</v>
      </c>
      <c r="B2081" s="11" t="str">
        <f>VLOOKUP(A2081,[2]Feuil1!$A$4:$B$2591,2,FALSE)</f>
        <v>Interventions majeures pour affections myéloprolifératives ou tumeurs de siège imprécis ou diffus, niveau 2</v>
      </c>
      <c r="C2081" s="22">
        <v>201</v>
      </c>
      <c r="D2081" s="23">
        <v>831804.49080000003</v>
      </c>
      <c r="E2081" s="22">
        <v>189</v>
      </c>
      <c r="F2081" s="23">
        <v>771913.82900000003</v>
      </c>
      <c r="G2081" s="22">
        <v>218</v>
      </c>
      <c r="H2081" s="23">
        <v>882052.99620000005</v>
      </c>
      <c r="I2081" s="116">
        <v>-7.2000887999999999E-2</v>
      </c>
      <c r="J2081" s="116">
        <v>-5.9701493000000001E-2</v>
      </c>
      <c r="K2081" s="116">
        <v>-1.3080309E-2</v>
      </c>
      <c r="L2081" s="116">
        <v>0.14268324139999999</v>
      </c>
      <c r="M2081" s="116">
        <v>0.1534391534</v>
      </c>
      <c r="N2081" s="116">
        <v>-9.3250799999999995E-3</v>
      </c>
      <c r="O2081" s="24">
        <v>-1.0379009999999999E-3</v>
      </c>
      <c r="P2081" s="24">
        <v>6.6548379000000001E-3</v>
      </c>
      <c r="Q2081" s="24">
        <v>3.4691399999999998E-5</v>
      </c>
      <c r="R2081" s="24">
        <v>1.315612E-4</v>
      </c>
    </row>
    <row r="2082" spans="1:18" ht="33.75" x14ac:dyDescent="0.2">
      <c r="A2082" s="13" t="s">
        <v>1840</v>
      </c>
      <c r="B2082" s="11" t="str">
        <f>VLOOKUP(A2082,[2]Feuil1!$A$4:$B$2591,2,FALSE)</f>
        <v>Interventions majeures pour affections myéloprolifératives ou tumeurs de siège imprécis ou diffus, niveau 3</v>
      </c>
      <c r="C2082" s="22">
        <v>110</v>
      </c>
      <c r="D2082" s="23">
        <v>847823.23820000002</v>
      </c>
      <c r="E2082" s="22">
        <v>101</v>
      </c>
      <c r="F2082" s="23">
        <v>765056.33829999994</v>
      </c>
      <c r="G2082" s="22">
        <v>117</v>
      </c>
      <c r="H2082" s="23">
        <v>860079.2352</v>
      </c>
      <c r="I2082" s="116">
        <v>-9.7622824999999996E-2</v>
      </c>
      <c r="J2082" s="116">
        <v>-8.1818182000000003E-2</v>
      </c>
      <c r="K2082" s="116">
        <v>-1.7212978E-2</v>
      </c>
      <c r="L2082" s="116">
        <v>0.1242037902</v>
      </c>
      <c r="M2082" s="116">
        <v>0.1584158416</v>
      </c>
      <c r="N2082" s="116">
        <v>-2.9533480000000001E-2</v>
      </c>
      <c r="O2082" s="24">
        <v>-5.7263500000000005E-4</v>
      </c>
      <c r="P2082" s="24">
        <v>5.7414813999999998E-3</v>
      </c>
      <c r="Q2082" s="24">
        <v>1.8618799999999999E-5</v>
      </c>
      <c r="R2082" s="24">
        <v>1.2828380000000001E-4</v>
      </c>
    </row>
    <row r="2083" spans="1:18" ht="33.75" x14ac:dyDescent="0.2">
      <c r="A2083" s="13" t="s">
        <v>1841</v>
      </c>
      <c r="B2083" s="11" t="str">
        <f>VLOOKUP(A2083,[2]Feuil1!$A$4:$B$2591,2,FALSE)</f>
        <v>Interventions majeures pour affections myéloprolifératives ou tumeurs de siège imprécis ou diffus, niveau 4</v>
      </c>
      <c r="C2083" s="22">
        <v>44</v>
      </c>
      <c r="D2083" s="23">
        <v>646082.29839999997</v>
      </c>
      <c r="E2083" s="22">
        <v>55</v>
      </c>
      <c r="F2083" s="23">
        <v>686656.57070000004</v>
      </c>
      <c r="G2083" s="22">
        <v>42</v>
      </c>
      <c r="H2083" s="23">
        <v>516199.8334</v>
      </c>
      <c r="I2083" s="116">
        <v>6.2800470499999997E-2</v>
      </c>
      <c r="J2083" s="116">
        <v>0.25</v>
      </c>
      <c r="K2083" s="116">
        <v>-0.14975962400000001</v>
      </c>
      <c r="L2083" s="116">
        <v>-0.248241617</v>
      </c>
      <c r="M2083" s="116">
        <v>-0.23636363599999999</v>
      </c>
      <c r="N2083" s="116">
        <v>-1.5554498E-2</v>
      </c>
      <c r="O2083" s="24">
        <v>4.6526610000000002E-4</v>
      </c>
      <c r="P2083" s="24">
        <v>-1.0299351E-2</v>
      </c>
      <c r="Q2083" s="24">
        <v>6.6836623000000001E-6</v>
      </c>
      <c r="R2083" s="24">
        <v>7.6993E-5</v>
      </c>
    </row>
    <row r="2084" spans="1:18" ht="33.75" x14ac:dyDescent="0.2">
      <c r="A2084" s="13" t="s">
        <v>1842</v>
      </c>
      <c r="B2084" s="11" t="str">
        <f>VLOOKUP(A2084,[2]Feuil1!$A$4:$B$2591,2,FALSE)</f>
        <v>Autres interventions au cours d'affections myéloprolifératives ou de tumeurs de siège imprécis ou diffus, niveau 1</v>
      </c>
      <c r="C2084" s="22">
        <v>933</v>
      </c>
      <c r="D2084" s="23">
        <v>1287014.7142</v>
      </c>
      <c r="E2084" s="22">
        <v>828</v>
      </c>
      <c r="F2084" s="23">
        <v>1146502.8736</v>
      </c>
      <c r="G2084" s="22">
        <v>834</v>
      </c>
      <c r="H2084" s="23">
        <v>1141495.3954</v>
      </c>
      <c r="I2084" s="116">
        <v>-0.10917656100000001</v>
      </c>
      <c r="J2084" s="116">
        <v>-0.112540193</v>
      </c>
      <c r="K2084" s="116">
        <v>3.7901793E-3</v>
      </c>
      <c r="L2084" s="116">
        <v>-4.3676110000000004E-3</v>
      </c>
      <c r="M2084" s="116">
        <v>7.2463768E-3</v>
      </c>
      <c r="N2084" s="116">
        <v>-1.1530434000000001E-2</v>
      </c>
      <c r="O2084" s="24">
        <v>-2.1473799999999999E-4</v>
      </c>
      <c r="P2084" s="24">
        <v>-3.0256199999999998E-4</v>
      </c>
      <c r="Q2084" s="24">
        <v>1.3271840000000001E-4</v>
      </c>
      <c r="R2084" s="24">
        <v>1.7025800000000001E-4</v>
      </c>
    </row>
    <row r="2085" spans="1:18" ht="33.75" x14ac:dyDescent="0.2">
      <c r="A2085" s="13" t="s">
        <v>1843</v>
      </c>
      <c r="B2085" s="11" t="str">
        <f>VLOOKUP(A2085,[2]Feuil1!$A$4:$B$2591,2,FALSE)</f>
        <v>Autres interventions au cours d'affections myéloprolifératives ou de tumeurs de siège imprécis ou diffus, niveau 2</v>
      </c>
      <c r="C2085" s="22">
        <v>134</v>
      </c>
      <c r="D2085" s="23">
        <v>357067.99410000001</v>
      </c>
      <c r="E2085" s="22">
        <v>102</v>
      </c>
      <c r="F2085" s="23">
        <v>264523.58980000002</v>
      </c>
      <c r="G2085" s="22">
        <v>93</v>
      </c>
      <c r="H2085" s="23">
        <v>242512.26269999999</v>
      </c>
      <c r="I2085" s="116">
        <v>-0.25917866000000001</v>
      </c>
      <c r="J2085" s="116">
        <v>-0.23880597000000001</v>
      </c>
      <c r="K2085" s="116">
        <v>-2.6764122000000001E-2</v>
      </c>
      <c r="L2085" s="116">
        <v>-8.3211206999999995E-2</v>
      </c>
      <c r="M2085" s="116">
        <v>-8.8235294000000006E-2</v>
      </c>
      <c r="N2085" s="116">
        <v>5.5102895000000004E-3</v>
      </c>
      <c r="O2085" s="24">
        <v>3.2210730000000002E-4</v>
      </c>
      <c r="P2085" s="24">
        <v>-1.32997E-3</v>
      </c>
      <c r="Q2085" s="24">
        <v>1.47995E-5</v>
      </c>
      <c r="R2085" s="24">
        <v>3.6171499999999997E-5</v>
      </c>
    </row>
    <row r="2086" spans="1:18" ht="33.75" x14ac:dyDescent="0.2">
      <c r="A2086" s="13" t="s">
        <v>1844</v>
      </c>
      <c r="B2086" s="11" t="str">
        <f>VLOOKUP(A2086,[2]Feuil1!$A$4:$B$2591,2,FALSE)</f>
        <v>Autres interventions au cours d'affections myéloprolifératives ou de tumeurs de siège imprécis ou diffus, niveau 3</v>
      </c>
      <c r="C2086" s="22">
        <v>57</v>
      </c>
      <c r="D2086" s="23">
        <v>281607.29580000002</v>
      </c>
      <c r="E2086" s="22">
        <v>49</v>
      </c>
      <c r="F2086" s="23">
        <v>233208.59719999999</v>
      </c>
      <c r="G2086" s="22">
        <v>41</v>
      </c>
      <c r="H2086" s="23">
        <v>202627.00659999999</v>
      </c>
      <c r="I2086" s="116">
        <v>-0.171865926</v>
      </c>
      <c r="J2086" s="116">
        <v>-0.14035087700000001</v>
      </c>
      <c r="K2086" s="116">
        <v>-3.6660363000000001E-2</v>
      </c>
      <c r="L2086" s="116">
        <v>-0.131134062</v>
      </c>
      <c r="M2086" s="116">
        <v>-0.163265306</v>
      </c>
      <c r="N2086" s="116">
        <v>3.84007554E-2</v>
      </c>
      <c r="O2086" s="24">
        <v>2.863176E-4</v>
      </c>
      <c r="P2086" s="24">
        <v>-1.8478030000000001E-3</v>
      </c>
      <c r="Q2086" s="24">
        <v>6.5245274000000002E-6</v>
      </c>
      <c r="R2086" s="24">
        <v>3.0222500000000001E-5</v>
      </c>
    </row>
    <row r="2087" spans="1:18" ht="33.75" x14ac:dyDescent="0.2">
      <c r="A2087" s="13" t="s">
        <v>1845</v>
      </c>
      <c r="B2087" s="11" t="str">
        <f>VLOOKUP(A2087,[2]Feuil1!$A$4:$B$2591,2,FALSE)</f>
        <v>Autres interventions au cours d'affections myéloprolifératives ou de tumeurs de siège imprécis ou diffus, niveau 4</v>
      </c>
      <c r="C2087" s="22">
        <v>13</v>
      </c>
      <c r="D2087" s="23">
        <v>100111.13679999999</v>
      </c>
      <c r="E2087" s="22">
        <v>18</v>
      </c>
      <c r="F2087" s="23">
        <v>135504.7016</v>
      </c>
      <c r="G2087" s="22">
        <v>19</v>
      </c>
      <c r="H2087" s="23">
        <v>149179.48800000001</v>
      </c>
      <c r="I2087" s="116">
        <v>0.35354273190000002</v>
      </c>
      <c r="J2087" s="116">
        <v>0.3846153846</v>
      </c>
      <c r="K2087" s="116">
        <v>-2.244136E-2</v>
      </c>
      <c r="L2087" s="116">
        <v>0.1009174312</v>
      </c>
      <c r="M2087" s="116">
        <v>5.5555555600000001E-2</v>
      </c>
      <c r="N2087" s="116">
        <v>4.2974408499999998E-2</v>
      </c>
      <c r="O2087" s="24">
        <v>-3.5790000000000001E-5</v>
      </c>
      <c r="P2087" s="24">
        <v>8.2625910000000001E-4</v>
      </c>
      <c r="Q2087" s="24">
        <v>3.0235614999999998E-6</v>
      </c>
      <c r="R2087" s="24">
        <v>2.22506E-5</v>
      </c>
    </row>
    <row r="2088" spans="1:18" ht="33.75" x14ac:dyDescent="0.2">
      <c r="A2088" s="13" t="s">
        <v>1846</v>
      </c>
      <c r="B2088" s="11" t="str">
        <f>VLOOKUP(A2088,[2]Feuil1!$A$4:$B$2591,2,FALSE)</f>
        <v>Autres interventions au cours d'affections myéloprolifératives ou de tumeurs de siège imprécis ou diffus, en ambulatoire</v>
      </c>
      <c r="C2088" s="22">
        <v>1505</v>
      </c>
      <c r="D2088" s="23">
        <v>805189.03799999994</v>
      </c>
      <c r="E2088" s="22">
        <v>1265</v>
      </c>
      <c r="F2088" s="23">
        <v>676937.01450000005</v>
      </c>
      <c r="G2088" s="22">
        <v>1252</v>
      </c>
      <c r="H2088" s="23">
        <v>670265.21550000005</v>
      </c>
      <c r="I2088" s="116">
        <v>-0.15928187999999999</v>
      </c>
      <c r="J2088" s="116">
        <v>-0.15946843899999999</v>
      </c>
      <c r="K2088" s="116">
        <v>2.2195339999999999E-4</v>
      </c>
      <c r="L2088" s="116">
        <v>-9.8558640000000006E-3</v>
      </c>
      <c r="M2088" s="116">
        <v>-1.027668E-2</v>
      </c>
      <c r="N2088" s="116">
        <v>4.251856E-4</v>
      </c>
      <c r="O2088" s="24">
        <v>4.6526610000000002E-4</v>
      </c>
      <c r="P2088" s="24">
        <v>-4.0312399999999998E-4</v>
      </c>
      <c r="Q2088" s="24">
        <v>1.9923679999999999E-4</v>
      </c>
      <c r="R2088" s="24">
        <v>9.9972399999999998E-5</v>
      </c>
    </row>
    <row r="2089" spans="1:18" x14ac:dyDescent="0.2">
      <c r="A2089" s="13" t="s">
        <v>1847</v>
      </c>
      <c r="B2089" s="11" t="str">
        <f>VLOOKUP(A2089,[2]Feuil1!$A$4:$B$2591,2,FALSE)</f>
        <v>Autres irradiations, niveau 1</v>
      </c>
      <c r="C2089" s="22">
        <v>701</v>
      </c>
      <c r="D2089" s="23">
        <v>994534.13379999995</v>
      </c>
      <c r="E2089" s="22">
        <v>746</v>
      </c>
      <c r="F2089" s="23">
        <v>1215882.8688999999</v>
      </c>
      <c r="G2089" s="22">
        <v>652</v>
      </c>
      <c r="H2089" s="23">
        <v>1103985.3632</v>
      </c>
      <c r="I2089" s="116">
        <v>0.22256524699999999</v>
      </c>
      <c r="J2089" s="116">
        <v>6.4194008600000005E-2</v>
      </c>
      <c r="K2089" s="116">
        <v>0.14881801359999999</v>
      </c>
      <c r="L2089" s="116">
        <v>-9.2029840000000002E-2</v>
      </c>
      <c r="M2089" s="116">
        <v>-0.12600536200000001</v>
      </c>
      <c r="N2089" s="116">
        <v>3.8873833500000003E-2</v>
      </c>
      <c r="O2089" s="24">
        <v>3.3642317999999999E-3</v>
      </c>
      <c r="P2089" s="24">
        <v>-6.76108E-3</v>
      </c>
      <c r="Q2089" s="24">
        <v>1.0375589999999999E-4</v>
      </c>
      <c r="R2089" s="24">
        <v>1.6466319999999999E-4</v>
      </c>
    </row>
    <row r="2090" spans="1:18" x14ac:dyDescent="0.2">
      <c r="A2090" s="13" t="s">
        <v>1848</v>
      </c>
      <c r="B2090" s="11" t="str">
        <f>VLOOKUP(A2090,[2]Feuil1!$A$4:$B$2591,2,FALSE)</f>
        <v>Autres irradiations, niveau 2</v>
      </c>
      <c r="C2090" s="22">
        <v>365</v>
      </c>
      <c r="D2090" s="23">
        <v>1120897.1762000001</v>
      </c>
      <c r="E2090" s="22">
        <v>381</v>
      </c>
      <c r="F2090" s="23">
        <v>1160991.0437</v>
      </c>
      <c r="G2090" s="22">
        <v>327</v>
      </c>
      <c r="H2090" s="23">
        <v>966925.01379999996</v>
      </c>
      <c r="I2090" s="116">
        <v>3.5769442899999997E-2</v>
      </c>
      <c r="J2090" s="116">
        <v>4.3835616399999999E-2</v>
      </c>
      <c r="K2090" s="116">
        <v>-7.7274370000000002E-3</v>
      </c>
      <c r="L2090" s="116">
        <v>-0.16715549299999999</v>
      </c>
      <c r="M2090" s="116">
        <v>-0.14173228299999999</v>
      </c>
      <c r="N2090" s="116">
        <v>-2.9621537E-2</v>
      </c>
      <c r="O2090" s="24">
        <v>1.9326438E-3</v>
      </c>
      <c r="P2090" s="24">
        <v>-1.1725874000000001E-2</v>
      </c>
      <c r="Q2090" s="24">
        <v>5.2037099999999997E-5</v>
      </c>
      <c r="R2090" s="24">
        <v>1.4422020000000001E-4</v>
      </c>
    </row>
    <row r="2091" spans="1:18" x14ac:dyDescent="0.2">
      <c r="A2091" s="13" t="s">
        <v>1849</v>
      </c>
      <c r="B2091" s="11" t="str">
        <f>VLOOKUP(A2091,[2]Feuil1!$A$4:$B$2591,2,FALSE)</f>
        <v>Autres irradiations, niveau 3</v>
      </c>
      <c r="C2091" s="22">
        <v>222</v>
      </c>
      <c r="D2091" s="23">
        <v>852587.84699999995</v>
      </c>
      <c r="E2091" s="22">
        <v>363</v>
      </c>
      <c r="F2091" s="23">
        <v>1408757.0928</v>
      </c>
      <c r="G2091" s="22">
        <v>341</v>
      </c>
      <c r="H2091" s="23">
        <v>1307127.4193</v>
      </c>
      <c r="I2091" s="116">
        <v>0.65233072199999997</v>
      </c>
      <c r="J2091" s="116">
        <v>0.63513513509999997</v>
      </c>
      <c r="K2091" s="116">
        <v>1.05163093E-2</v>
      </c>
      <c r="L2091" s="116">
        <v>-7.2141374999999994E-2</v>
      </c>
      <c r="M2091" s="116">
        <v>-6.0606061000000003E-2</v>
      </c>
      <c r="N2091" s="116">
        <v>-1.2279528E-2</v>
      </c>
      <c r="O2091" s="24">
        <v>7.8737339999999999E-4</v>
      </c>
      <c r="P2091" s="24">
        <v>-6.1406769999999998E-3</v>
      </c>
      <c r="Q2091" s="24">
        <v>5.4265000000000003E-5</v>
      </c>
      <c r="R2091" s="24">
        <v>1.949625E-4</v>
      </c>
    </row>
    <row r="2092" spans="1:18" x14ac:dyDescent="0.2">
      <c r="A2092" s="13" t="s">
        <v>1850</v>
      </c>
      <c r="B2092" s="11" t="str">
        <f>VLOOKUP(A2092,[2]Feuil1!$A$4:$B$2591,2,FALSE)</f>
        <v>Autres irradiations, niveau 4</v>
      </c>
      <c r="C2092" s="22">
        <v>98</v>
      </c>
      <c r="D2092" s="23">
        <v>538062.50780000002</v>
      </c>
      <c r="E2092" s="22">
        <v>94</v>
      </c>
      <c r="F2092" s="23">
        <v>546983.94149999996</v>
      </c>
      <c r="G2092" s="22">
        <v>85</v>
      </c>
      <c r="H2092" s="23">
        <v>503048.44929999998</v>
      </c>
      <c r="I2092" s="116">
        <v>1.65806641E-2</v>
      </c>
      <c r="J2092" s="116">
        <v>-4.0816326999999999E-2</v>
      </c>
      <c r="K2092" s="116">
        <v>5.9839415799999997E-2</v>
      </c>
      <c r="L2092" s="116">
        <v>-8.0323185000000005E-2</v>
      </c>
      <c r="M2092" s="116">
        <v>-9.5744680999999998E-2</v>
      </c>
      <c r="N2092" s="116">
        <v>1.7054360399999999E-2</v>
      </c>
      <c r="O2092" s="24">
        <v>3.2210730000000002E-4</v>
      </c>
      <c r="P2092" s="24">
        <v>-2.6546740000000001E-3</v>
      </c>
      <c r="Q2092" s="24">
        <v>1.35265E-5</v>
      </c>
      <c r="R2092" s="24">
        <v>7.5031399999999995E-5</v>
      </c>
    </row>
    <row r="2093" spans="1:18" x14ac:dyDescent="0.2">
      <c r="A2093" s="13" t="s">
        <v>1851</v>
      </c>
      <c r="B2093" s="11" t="str">
        <f>VLOOKUP(A2093,[2]Feuil1!$A$4:$B$2591,2,FALSE)</f>
        <v>Curiethérapies de la prostate, niveau 1</v>
      </c>
      <c r="C2093" s="22">
        <v>259</v>
      </c>
      <c r="D2093" s="23">
        <v>1070007.8759999999</v>
      </c>
      <c r="E2093" s="22">
        <v>201</v>
      </c>
      <c r="F2093" s="23">
        <v>827035.59600000002</v>
      </c>
      <c r="G2093" s="22">
        <v>175</v>
      </c>
      <c r="H2093" s="23">
        <v>722771.78399999999</v>
      </c>
      <c r="I2093" s="116">
        <v>-0.22707522599999999</v>
      </c>
      <c r="J2093" s="116">
        <v>-0.22393822399999999</v>
      </c>
      <c r="K2093" s="116">
        <v>-4.0422059999999996E-3</v>
      </c>
      <c r="L2093" s="116">
        <v>-0.12606931599999999</v>
      </c>
      <c r="M2093" s="116">
        <v>-0.12935323400000001</v>
      </c>
      <c r="N2093" s="116">
        <v>3.7718140000000001E-3</v>
      </c>
      <c r="O2093" s="24">
        <v>9.3053220000000004E-4</v>
      </c>
      <c r="P2093" s="24">
        <v>-6.299837E-3</v>
      </c>
      <c r="Q2093" s="24">
        <v>2.78486E-5</v>
      </c>
      <c r="R2093" s="24">
        <v>1.0780390000000001E-4</v>
      </c>
    </row>
    <row r="2094" spans="1:18" ht="22.5" x14ac:dyDescent="0.2">
      <c r="A2094" s="13" t="s">
        <v>1852</v>
      </c>
      <c r="B2094" s="11" t="str">
        <f>VLOOKUP(A2094,[2]Feuil1!$A$4:$B$2591,2,FALSE)</f>
        <v>Autres curiethérapies et irradiations internes, niveau 1</v>
      </c>
      <c r="C2094" s="22">
        <v>437</v>
      </c>
      <c r="D2094" s="23">
        <v>511114.95929999999</v>
      </c>
      <c r="E2094" s="22">
        <v>446</v>
      </c>
      <c r="F2094" s="23">
        <v>520813.28460000001</v>
      </c>
      <c r="G2094" s="22">
        <v>281</v>
      </c>
      <c r="H2094" s="23">
        <v>319051.12180000002</v>
      </c>
      <c r="I2094" s="116">
        <v>1.8974841400000001E-2</v>
      </c>
      <c r="J2094" s="116">
        <v>2.0594965699999999E-2</v>
      </c>
      <c r="K2094" s="116">
        <v>-1.587431E-3</v>
      </c>
      <c r="L2094" s="116">
        <v>-0.38739826500000002</v>
      </c>
      <c r="M2094" s="116">
        <v>-0.36995515699999998</v>
      </c>
      <c r="N2094" s="116">
        <v>-2.7685502000000001E-2</v>
      </c>
      <c r="O2094" s="24">
        <v>5.9053005000000002E-3</v>
      </c>
      <c r="P2094" s="24">
        <v>-1.2190889999999999E-2</v>
      </c>
      <c r="Q2094" s="24">
        <v>4.4716899999999999E-5</v>
      </c>
      <c r="R2094" s="24">
        <v>4.7587599999999998E-5</v>
      </c>
    </row>
    <row r="2095" spans="1:18" ht="22.5" x14ac:dyDescent="0.2">
      <c r="A2095" s="13" t="s">
        <v>1853</v>
      </c>
      <c r="B2095" s="11" t="str">
        <f>VLOOKUP(A2095,[2]Feuil1!$A$4:$B$2591,2,FALSE)</f>
        <v>Autres curiethérapies et irradiations internes, niveau 2</v>
      </c>
      <c r="C2095" s="22">
        <v>37</v>
      </c>
      <c r="D2095" s="23">
        <v>71142.915299999993</v>
      </c>
      <c r="E2095" s="22">
        <v>7</v>
      </c>
      <c r="F2095" s="23">
        <v>14186.5206</v>
      </c>
      <c r="G2095" s="22">
        <v>10</v>
      </c>
      <c r="H2095" s="23">
        <v>19386.9702</v>
      </c>
      <c r="I2095" s="116">
        <v>-0.80059123899999995</v>
      </c>
      <c r="J2095" s="116">
        <v>-0.81081081099999996</v>
      </c>
      <c r="K2095" s="116">
        <v>5.4017737199999999E-2</v>
      </c>
      <c r="L2095" s="116">
        <v>0.36657681939999998</v>
      </c>
      <c r="M2095" s="116">
        <v>0.42857142860000003</v>
      </c>
      <c r="N2095" s="116">
        <v>-4.3396226000000003E-2</v>
      </c>
      <c r="O2095" s="24">
        <v>-1.0736899999999999E-4</v>
      </c>
      <c r="P2095" s="24">
        <v>3.1422200000000001E-4</v>
      </c>
      <c r="Q2095" s="24">
        <v>1.5913482000000001E-6</v>
      </c>
      <c r="R2095" s="24">
        <v>2.8916332000000001E-6</v>
      </c>
    </row>
    <row r="2096" spans="1:18" ht="22.5" x14ac:dyDescent="0.2">
      <c r="A2096" s="13" t="s">
        <v>1854</v>
      </c>
      <c r="B2096" s="11" t="str">
        <f>VLOOKUP(A2096,[2]Feuil1!$A$4:$B$2591,2,FALSE)</f>
        <v>Autres curiethérapies et irradiations internes, niveau 3</v>
      </c>
      <c r="C2096" s="22">
        <v>3</v>
      </c>
      <c r="D2096" s="23">
        <v>7208.6670000000004</v>
      </c>
      <c r="E2096" s="22">
        <v>2</v>
      </c>
      <c r="F2096" s="23">
        <v>4860.567</v>
      </c>
      <c r="G2096" s="22">
        <v>2</v>
      </c>
      <c r="H2096" s="23">
        <v>4696.2</v>
      </c>
      <c r="I2096" s="116">
        <v>-0.32573289900000002</v>
      </c>
      <c r="J2096" s="116">
        <v>-0.33333333300000001</v>
      </c>
      <c r="K2096" s="116">
        <v>1.1400651499999999E-2</v>
      </c>
      <c r="L2096" s="116">
        <v>-3.3816424999999997E-2</v>
      </c>
      <c r="M2096" s="116">
        <v>0</v>
      </c>
      <c r="N2096" s="116">
        <v>-3.3816424999999997E-2</v>
      </c>
      <c r="O2096" s="24">
        <v>0</v>
      </c>
      <c r="P2096" s="24">
        <v>-9.9313969999999996E-6</v>
      </c>
      <c r="Q2096" s="24">
        <v>3.1826962999999999E-7</v>
      </c>
      <c r="R2096" s="24">
        <v>7.0045436999999997E-7</v>
      </c>
    </row>
    <row r="2097" spans="1:18" ht="22.5" x14ac:dyDescent="0.2">
      <c r="A2097" s="13" t="s">
        <v>1855</v>
      </c>
      <c r="B2097" s="11" t="str">
        <f>VLOOKUP(A2097,[2]Feuil1!$A$4:$B$2591,2,FALSE)</f>
        <v>Autres curiethérapies et irradiations internes, niveau 4</v>
      </c>
      <c r="C2097" s="22">
        <v>1</v>
      </c>
      <c r="D2097" s="23">
        <v>3512.72</v>
      </c>
      <c r="E2097" s="22" t="s">
        <v>3213</v>
      </c>
      <c r="F2097" s="23" t="s">
        <v>3213</v>
      </c>
      <c r="G2097" s="22" t="s">
        <v>3213</v>
      </c>
      <c r="H2097" s="23" t="s">
        <v>3213</v>
      </c>
      <c r="I2097" s="116" t="s">
        <v>3213</v>
      </c>
      <c r="J2097" s="116" t="s">
        <v>3213</v>
      </c>
      <c r="K2097" s="116" t="s">
        <v>3213</v>
      </c>
      <c r="L2097" s="116" t="s">
        <v>3213</v>
      </c>
      <c r="M2097" s="116" t="s">
        <v>3213</v>
      </c>
      <c r="N2097" s="116" t="s">
        <v>3213</v>
      </c>
      <c r="O2097" s="24" t="s">
        <v>3213</v>
      </c>
      <c r="P2097" s="24" t="s">
        <v>3213</v>
      </c>
      <c r="Q2097" s="24" t="s">
        <v>3213</v>
      </c>
      <c r="R2097" s="24" t="s">
        <v>3214</v>
      </c>
    </row>
    <row r="2098" spans="1:18" ht="33.75" x14ac:dyDescent="0.2">
      <c r="A2098" s="13" t="s">
        <v>1856</v>
      </c>
      <c r="B2098" s="11" t="str">
        <f>VLOOKUP(A2098,[2]Feuil1!$A$4:$B$2591,2,FALSE)</f>
        <v>Affections myéloprolifératives et tumeurs de siège imprécis sans acte opératoire, avec anesthésie, en ambulatoire</v>
      </c>
      <c r="C2098" s="22">
        <v>3467</v>
      </c>
      <c r="D2098" s="23">
        <v>1180215.8496000001</v>
      </c>
      <c r="E2098" s="22">
        <v>3199</v>
      </c>
      <c r="F2098" s="23">
        <v>1086946.236</v>
      </c>
      <c r="G2098" s="22">
        <v>3247</v>
      </c>
      <c r="H2098" s="23">
        <v>1104521.5008</v>
      </c>
      <c r="I2098" s="116">
        <v>-7.9027588999999995E-2</v>
      </c>
      <c r="J2098" s="116">
        <v>-7.7300259999999996E-2</v>
      </c>
      <c r="K2098" s="116">
        <v>-1.872039E-3</v>
      </c>
      <c r="L2098" s="116">
        <v>1.61693966E-2</v>
      </c>
      <c r="M2098" s="116">
        <v>1.5004689E-2</v>
      </c>
      <c r="N2098" s="116">
        <v>1.1474899000000001E-3</v>
      </c>
      <c r="O2098" s="24">
        <v>-1.7179059999999999E-3</v>
      </c>
      <c r="P2098" s="24">
        <v>1.0619341000000001E-3</v>
      </c>
      <c r="Q2098" s="24">
        <v>5.167107E-4</v>
      </c>
      <c r="R2098" s="24">
        <v>1.6474320000000001E-4</v>
      </c>
    </row>
    <row r="2099" spans="1:18" ht="22.5" x14ac:dyDescent="0.2">
      <c r="A2099" s="13" t="s">
        <v>1857</v>
      </c>
      <c r="B2099" s="11" t="str">
        <f>VLOOKUP(A2099,[2]Feuil1!$A$4:$B$2591,2,FALSE)</f>
        <v>Chimiothérapie pour leucémie aigüe, niveau 1</v>
      </c>
      <c r="C2099" s="22">
        <v>13</v>
      </c>
      <c r="D2099" s="23">
        <v>14270.75</v>
      </c>
      <c r="E2099" s="22">
        <v>24</v>
      </c>
      <c r="F2099" s="23">
        <v>26346</v>
      </c>
      <c r="G2099" s="22">
        <v>16</v>
      </c>
      <c r="H2099" s="23">
        <v>17564</v>
      </c>
      <c r="I2099" s="116">
        <v>0.8461538462</v>
      </c>
      <c r="J2099" s="116">
        <v>0.8461538462</v>
      </c>
      <c r="K2099" s="116">
        <v>6.0173219999999999E-17</v>
      </c>
      <c r="L2099" s="116">
        <v>-0.33333333300000001</v>
      </c>
      <c r="M2099" s="116">
        <v>-0.33333333300000001</v>
      </c>
      <c r="N2099" s="116">
        <v>8.3266730000000005E-17</v>
      </c>
      <c r="O2099" s="24">
        <v>2.863176E-4</v>
      </c>
      <c r="P2099" s="24">
        <v>-5.3062699999999999E-4</v>
      </c>
      <c r="Q2099" s="24">
        <v>2.5461571000000001E-6</v>
      </c>
      <c r="R2099" s="24">
        <v>2.6197309999999999E-6</v>
      </c>
    </row>
    <row r="2100" spans="1:18" ht="22.5" x14ac:dyDescent="0.2">
      <c r="A2100" s="13" t="s">
        <v>1858</v>
      </c>
      <c r="B2100" s="11" t="str">
        <f>VLOOKUP(A2100,[2]Feuil1!$A$4:$B$2591,2,FALSE)</f>
        <v>Chimiothérapie pour leucémie aigüe, niveau 2</v>
      </c>
      <c r="C2100" s="22">
        <v>2</v>
      </c>
      <c r="D2100" s="23">
        <v>6059.4</v>
      </c>
      <c r="E2100" s="22">
        <v>8</v>
      </c>
      <c r="F2100" s="23">
        <v>24237.599999999999</v>
      </c>
      <c r="G2100" s="22">
        <v>8</v>
      </c>
      <c r="H2100" s="23">
        <v>24237.599999999999</v>
      </c>
      <c r="I2100" s="116">
        <v>3</v>
      </c>
      <c r="J2100" s="116">
        <v>3</v>
      </c>
      <c r="K2100" s="116">
        <v>0</v>
      </c>
      <c r="L2100" s="116">
        <v>0</v>
      </c>
      <c r="M2100" s="116">
        <v>0</v>
      </c>
      <c r="N2100" s="116">
        <v>0</v>
      </c>
      <c r="O2100" s="24">
        <v>0</v>
      </c>
      <c r="P2100" s="24">
        <v>0</v>
      </c>
      <c r="Q2100" s="24">
        <v>1.2730785000000001E-6</v>
      </c>
      <c r="R2100" s="24">
        <v>3.6151213000000001E-6</v>
      </c>
    </row>
    <row r="2101" spans="1:18" ht="22.5" x14ac:dyDescent="0.2">
      <c r="A2101" s="13" t="s">
        <v>1859</v>
      </c>
      <c r="B2101" s="11" t="str">
        <f>VLOOKUP(A2101,[2]Feuil1!$A$4:$B$2591,2,FALSE)</f>
        <v>Chimiothérapie pour leucémie aigüe, niveau 3</v>
      </c>
      <c r="C2101" s="22">
        <v>1</v>
      </c>
      <c r="D2101" s="23">
        <v>7092.82</v>
      </c>
      <c r="E2101" s="22">
        <v>3</v>
      </c>
      <c r="F2101" s="23">
        <v>21278.46</v>
      </c>
      <c r="G2101" s="22">
        <v>2</v>
      </c>
      <c r="H2101" s="23">
        <v>14185.64</v>
      </c>
      <c r="I2101" s="116">
        <v>2</v>
      </c>
      <c r="J2101" s="116">
        <v>2</v>
      </c>
      <c r="K2101" s="116">
        <v>0</v>
      </c>
      <c r="L2101" s="116">
        <v>-0.33333333300000001</v>
      </c>
      <c r="M2101" s="116">
        <v>-0.33333333300000001</v>
      </c>
      <c r="N2101" s="116">
        <v>8.3266730000000005E-17</v>
      </c>
      <c r="O2101" s="24">
        <v>3.5789700000000001E-5</v>
      </c>
      <c r="P2101" s="24">
        <v>-4.2856300000000002E-4</v>
      </c>
      <c r="Q2101" s="24">
        <v>3.1826962999999999E-7</v>
      </c>
      <c r="R2101" s="24">
        <v>2.1158370000000001E-6</v>
      </c>
    </row>
    <row r="2102" spans="1:18" ht="22.5" x14ac:dyDescent="0.2">
      <c r="A2102" s="13" t="s">
        <v>1860</v>
      </c>
      <c r="B2102" s="11" t="str">
        <f>VLOOKUP(A2102,[2]Feuil1!$A$4:$B$2591,2,FALSE)</f>
        <v>Chimiothérapie pour leucémie aigüe, niveau 4</v>
      </c>
      <c r="C2102" s="22">
        <v>3</v>
      </c>
      <c r="D2102" s="23">
        <v>31620.993200000001</v>
      </c>
      <c r="E2102" s="22">
        <v>5</v>
      </c>
      <c r="F2102" s="23">
        <v>50351.9</v>
      </c>
      <c r="G2102" s="22">
        <v>7</v>
      </c>
      <c r="H2102" s="23">
        <v>70492.66</v>
      </c>
      <c r="I2102" s="116">
        <v>0.59235668789999996</v>
      </c>
      <c r="J2102" s="116">
        <v>0.66666666669999997</v>
      </c>
      <c r="K2102" s="116">
        <v>-4.4585987000000001E-2</v>
      </c>
      <c r="L2102" s="116">
        <v>0.4</v>
      </c>
      <c r="M2102" s="116">
        <v>0.4</v>
      </c>
      <c r="N2102" s="116">
        <v>-7.9309399999999998E-17</v>
      </c>
      <c r="O2102" s="24">
        <v>-7.1579E-5</v>
      </c>
      <c r="P2102" s="24">
        <v>1.2169467E-3</v>
      </c>
      <c r="Q2102" s="24">
        <v>1.1139437E-6</v>
      </c>
      <c r="R2102" s="24">
        <v>1.05142E-5</v>
      </c>
    </row>
    <row r="2103" spans="1:18" ht="22.5" x14ac:dyDescent="0.2">
      <c r="A2103" s="13" t="s">
        <v>1861</v>
      </c>
      <c r="B2103" s="11" t="str">
        <f>VLOOKUP(A2103,[2]Feuil1!$A$4:$B$2591,2,FALSE)</f>
        <v>Chimiothérapie pour autre tumeur, niveau 1</v>
      </c>
      <c r="C2103" s="22">
        <v>5271</v>
      </c>
      <c r="D2103" s="23">
        <v>7710767.4556</v>
      </c>
      <c r="E2103" s="22">
        <v>4860</v>
      </c>
      <c r="F2103" s="23">
        <v>7054342.2888000002</v>
      </c>
      <c r="G2103" s="22">
        <v>4646</v>
      </c>
      <c r="H2103" s="23">
        <v>6709797.2596000005</v>
      </c>
      <c r="I2103" s="116">
        <v>-8.5130976999999997E-2</v>
      </c>
      <c r="J2103" s="116">
        <v>-7.7973819E-2</v>
      </c>
      <c r="K2103" s="116">
        <v>-7.7624240000000004E-3</v>
      </c>
      <c r="L2103" s="116">
        <v>-4.8841552000000003E-2</v>
      </c>
      <c r="M2103" s="116">
        <v>-4.4032922000000002E-2</v>
      </c>
      <c r="N2103" s="116">
        <v>-5.0301219999999997E-3</v>
      </c>
      <c r="O2103" s="24">
        <v>7.6589956999999998E-3</v>
      </c>
      <c r="P2103" s="24">
        <v>-2.0818128000000002E-2</v>
      </c>
      <c r="Q2103" s="24">
        <v>7.3934040000000003E-4</v>
      </c>
      <c r="R2103" s="24">
        <v>1.0007893000000001E-3</v>
      </c>
    </row>
    <row r="2104" spans="1:18" ht="22.5" x14ac:dyDescent="0.2">
      <c r="A2104" s="13" t="s">
        <v>1862</v>
      </c>
      <c r="B2104" s="11" t="str">
        <f>VLOOKUP(A2104,[2]Feuil1!$A$4:$B$2591,2,FALSE)</f>
        <v>Chimiothérapie pour autre tumeur, niveau 2</v>
      </c>
      <c r="C2104" s="22">
        <v>1530</v>
      </c>
      <c r="D2104" s="23">
        <v>3577091.9040000001</v>
      </c>
      <c r="E2104" s="22">
        <v>1573</v>
      </c>
      <c r="F2104" s="23">
        <v>3705658.0551999998</v>
      </c>
      <c r="G2104" s="22">
        <v>1603</v>
      </c>
      <c r="H2104" s="23">
        <v>3726540.8139999998</v>
      </c>
      <c r="I2104" s="116">
        <v>3.5941528700000003E-2</v>
      </c>
      <c r="J2104" s="116">
        <v>2.8104575199999999E-2</v>
      </c>
      <c r="K2104" s="116">
        <v>7.6227202000000004E-3</v>
      </c>
      <c r="L2104" s="116">
        <v>5.6353712000000002E-3</v>
      </c>
      <c r="M2104" s="116">
        <v>1.9071837299999998E-2</v>
      </c>
      <c r="N2104" s="116">
        <v>-1.3185004E-2</v>
      </c>
      <c r="O2104" s="24">
        <v>-1.0736910000000001E-3</v>
      </c>
      <c r="P2104" s="24">
        <v>1.2617798E-3</v>
      </c>
      <c r="Q2104" s="24">
        <v>2.550931E-4</v>
      </c>
      <c r="R2104" s="24">
        <v>5.5582639999999996E-4</v>
      </c>
    </row>
    <row r="2105" spans="1:18" ht="22.5" x14ac:dyDescent="0.2">
      <c r="A2105" s="13" t="s">
        <v>1863</v>
      </c>
      <c r="B2105" s="11" t="str">
        <f>VLOOKUP(A2105,[2]Feuil1!$A$4:$B$2591,2,FALSE)</f>
        <v>Chimiothérapie pour autre tumeur, niveau 3</v>
      </c>
      <c r="C2105" s="22">
        <v>636</v>
      </c>
      <c r="D2105" s="23">
        <v>2120418.7919000001</v>
      </c>
      <c r="E2105" s="22">
        <v>725</v>
      </c>
      <c r="F2105" s="23">
        <v>2436635.2637999998</v>
      </c>
      <c r="G2105" s="22">
        <v>771</v>
      </c>
      <c r="H2105" s="23">
        <v>2569346.1105</v>
      </c>
      <c r="I2105" s="116">
        <v>0.14912925369999999</v>
      </c>
      <c r="J2105" s="116">
        <v>0.1399371069</v>
      </c>
      <c r="K2105" s="116">
        <v>8.0637315000000008E-3</v>
      </c>
      <c r="L2105" s="116">
        <v>5.4464797699999998E-2</v>
      </c>
      <c r="M2105" s="116">
        <v>6.3448275900000004E-2</v>
      </c>
      <c r="N2105" s="116">
        <v>-8.4474990000000007E-3</v>
      </c>
      <c r="O2105" s="24">
        <v>-1.646326E-3</v>
      </c>
      <c r="P2105" s="24">
        <v>8.0186657999999997E-3</v>
      </c>
      <c r="Q2105" s="24">
        <v>1.2269289999999999E-4</v>
      </c>
      <c r="R2105" s="24">
        <v>3.8322680000000002E-4</v>
      </c>
    </row>
    <row r="2106" spans="1:18" ht="22.5" x14ac:dyDescent="0.2">
      <c r="A2106" s="13" t="s">
        <v>1864</v>
      </c>
      <c r="B2106" s="11" t="str">
        <f>VLOOKUP(A2106,[2]Feuil1!$A$4:$B$2591,2,FALSE)</f>
        <v>Chimiothérapie pour autre tumeur, niveau 4</v>
      </c>
      <c r="C2106" s="22">
        <v>171</v>
      </c>
      <c r="D2106" s="23">
        <v>776176.51659999997</v>
      </c>
      <c r="E2106" s="22">
        <v>184</v>
      </c>
      <c r="F2106" s="23">
        <v>820785.03430000006</v>
      </c>
      <c r="G2106" s="22">
        <v>224</v>
      </c>
      <c r="H2106" s="23">
        <v>1056944.6817999999</v>
      </c>
      <c r="I2106" s="116">
        <v>5.7472130000000003E-2</v>
      </c>
      <c r="J2106" s="116">
        <v>7.6023391800000006E-2</v>
      </c>
      <c r="K2106" s="116">
        <v>-1.7240575000000001E-2</v>
      </c>
      <c r="L2106" s="116">
        <v>0.28772411489999999</v>
      </c>
      <c r="M2106" s="116">
        <v>0.2173913043</v>
      </c>
      <c r="N2106" s="116">
        <v>5.7773380100000001E-2</v>
      </c>
      <c r="O2106" s="24">
        <v>-1.4315879999999999E-3</v>
      </c>
      <c r="P2106" s="24">
        <v>1.42692579E-2</v>
      </c>
      <c r="Q2106" s="24">
        <v>3.5646199999999998E-5</v>
      </c>
      <c r="R2106" s="24">
        <v>1.5764690000000001E-4</v>
      </c>
    </row>
    <row r="2107" spans="1:18" ht="22.5" x14ac:dyDescent="0.2">
      <c r="A2107" s="13" t="s">
        <v>1865</v>
      </c>
      <c r="B2107" s="11" t="str">
        <f>VLOOKUP(A2107,[2]Feuil1!$A$4:$B$2591,2,FALSE)</f>
        <v>Chimiothérapie pour autre tumeur, très courte durée</v>
      </c>
      <c r="C2107" s="22">
        <v>7292</v>
      </c>
      <c r="D2107" s="23">
        <v>4229118.0354000004</v>
      </c>
      <c r="E2107" s="22">
        <v>9703</v>
      </c>
      <c r="F2107" s="23">
        <v>5614865.8470000001</v>
      </c>
      <c r="G2107" s="22">
        <v>7913</v>
      </c>
      <c r="H2107" s="23">
        <v>4575049.7187000001</v>
      </c>
      <c r="I2107" s="116">
        <v>0.32766827500000001</v>
      </c>
      <c r="J2107" s="116">
        <v>0.33063631380000003</v>
      </c>
      <c r="K2107" s="116">
        <v>-2.2305409999999999E-3</v>
      </c>
      <c r="L2107" s="116">
        <v>-0.18518984399999999</v>
      </c>
      <c r="M2107" s="116">
        <v>-0.18447902699999999</v>
      </c>
      <c r="N2107" s="116">
        <v>-8.7160999999999998E-4</v>
      </c>
      <c r="O2107" s="24">
        <v>6.4063562500000004E-2</v>
      </c>
      <c r="P2107" s="24">
        <v>-6.2827857000000001E-2</v>
      </c>
      <c r="Q2107" s="24">
        <v>1.2592338000000001E-3</v>
      </c>
      <c r="R2107" s="24">
        <v>6.8238439999999999E-4</v>
      </c>
    </row>
    <row r="2108" spans="1:18" ht="33.75" x14ac:dyDescent="0.2">
      <c r="A2108" s="13" t="s">
        <v>1866</v>
      </c>
      <c r="B2108" s="11" t="str">
        <f>VLOOKUP(A2108,[2]Feuil1!$A$4:$B$2591,2,FALSE)</f>
        <v>Autres affections myéloprolifératives et tumeurs de siège imprécis ou diffus, niveau 1</v>
      </c>
      <c r="C2108" s="22">
        <v>601</v>
      </c>
      <c r="D2108" s="23">
        <v>670633.84069999994</v>
      </c>
      <c r="E2108" s="22">
        <v>606</v>
      </c>
      <c r="F2108" s="23">
        <v>669094.66680000001</v>
      </c>
      <c r="G2108" s="22">
        <v>624</v>
      </c>
      <c r="H2108" s="23">
        <v>693250.99080000003</v>
      </c>
      <c r="I2108" s="116">
        <v>-2.2951030000000002E-3</v>
      </c>
      <c r="J2108" s="116">
        <v>8.3194675999999999E-3</v>
      </c>
      <c r="K2108" s="116">
        <v>-1.0526992000000001E-2</v>
      </c>
      <c r="L2108" s="116">
        <v>3.6102998900000002E-2</v>
      </c>
      <c r="M2108" s="116">
        <v>2.9702970299999999E-2</v>
      </c>
      <c r="N2108" s="116">
        <v>6.2154124000000002E-3</v>
      </c>
      <c r="O2108" s="24">
        <v>-6.4421499999999996E-4</v>
      </c>
      <c r="P2108" s="24">
        <v>1.4595754E-3</v>
      </c>
      <c r="Q2108" s="24">
        <v>9.9300099999999995E-5</v>
      </c>
      <c r="R2108" s="24">
        <v>1.0340079999999999E-4</v>
      </c>
    </row>
    <row r="2109" spans="1:18" ht="33.75" x14ac:dyDescent="0.2">
      <c r="A2109" s="13" t="s">
        <v>1867</v>
      </c>
      <c r="B2109" s="11" t="str">
        <f>VLOOKUP(A2109,[2]Feuil1!$A$4:$B$2591,2,FALSE)</f>
        <v>Autres affections myéloprolifératives et tumeurs de siège imprécis ou diffus, niveau 2</v>
      </c>
      <c r="C2109" s="22">
        <v>338</v>
      </c>
      <c r="D2109" s="23">
        <v>719543.60219999996</v>
      </c>
      <c r="E2109" s="22">
        <v>321</v>
      </c>
      <c r="F2109" s="23">
        <v>685617.49950000003</v>
      </c>
      <c r="G2109" s="22">
        <v>362</v>
      </c>
      <c r="H2109" s="23">
        <v>768026.58059999999</v>
      </c>
      <c r="I2109" s="116">
        <v>-4.7149473999999997E-2</v>
      </c>
      <c r="J2109" s="116">
        <v>-5.0295857999999999E-2</v>
      </c>
      <c r="K2109" s="116">
        <v>3.3130144000000001E-3</v>
      </c>
      <c r="L2109" s="116">
        <v>0.12019687530000001</v>
      </c>
      <c r="M2109" s="116">
        <v>0.1277258567</v>
      </c>
      <c r="N2109" s="116">
        <v>-6.6762510000000002E-3</v>
      </c>
      <c r="O2109" s="24">
        <v>-1.4673780000000001E-3</v>
      </c>
      <c r="P2109" s="24">
        <v>4.9793284E-3</v>
      </c>
      <c r="Q2109" s="24">
        <v>5.7606799999999999E-5</v>
      </c>
      <c r="R2109" s="24">
        <v>1.145538E-4</v>
      </c>
    </row>
    <row r="2110" spans="1:18" ht="33.75" x14ac:dyDescent="0.2">
      <c r="A2110" s="13" t="s">
        <v>1868</v>
      </c>
      <c r="B2110" s="11" t="str">
        <f>VLOOKUP(A2110,[2]Feuil1!$A$4:$B$2591,2,FALSE)</f>
        <v>Autres affections myéloprolifératives et tumeurs de siège imprécis ou diffus, niveau 3</v>
      </c>
      <c r="C2110" s="22">
        <v>140</v>
      </c>
      <c r="D2110" s="23">
        <v>489963.12209999998</v>
      </c>
      <c r="E2110" s="22">
        <v>185</v>
      </c>
      <c r="F2110" s="23">
        <v>610224.45759999997</v>
      </c>
      <c r="G2110" s="22">
        <v>212</v>
      </c>
      <c r="H2110" s="23">
        <v>706443.82279999997</v>
      </c>
      <c r="I2110" s="116">
        <v>0.24544976969999999</v>
      </c>
      <c r="J2110" s="116">
        <v>0.32142857139999997</v>
      </c>
      <c r="K2110" s="116">
        <v>-5.7497472000000001E-2</v>
      </c>
      <c r="L2110" s="116">
        <v>0.1576786443</v>
      </c>
      <c r="M2110" s="116">
        <v>0.14594594590000001</v>
      </c>
      <c r="N2110" s="116">
        <v>1.02384396E-2</v>
      </c>
      <c r="O2110" s="24">
        <v>-9.6632200000000004E-4</v>
      </c>
      <c r="P2110" s="24">
        <v>5.8137744999999996E-3</v>
      </c>
      <c r="Q2110" s="24">
        <v>3.3736599999999998E-5</v>
      </c>
      <c r="R2110" s="24">
        <v>1.0536850000000001E-4</v>
      </c>
    </row>
    <row r="2111" spans="1:18" ht="33.75" x14ac:dyDescent="0.2">
      <c r="A2111" s="13" t="s">
        <v>1869</v>
      </c>
      <c r="B2111" s="11" t="str">
        <f>VLOOKUP(A2111,[2]Feuil1!$A$4:$B$2591,2,FALSE)</f>
        <v>Autres affections myéloprolifératives et tumeurs de siège imprécis ou diffus, niveau 4</v>
      </c>
      <c r="C2111" s="22">
        <v>52</v>
      </c>
      <c r="D2111" s="23">
        <v>235317.9528</v>
      </c>
      <c r="E2111" s="22">
        <v>53</v>
      </c>
      <c r="F2111" s="23">
        <v>239168.28460000001</v>
      </c>
      <c r="G2111" s="22">
        <v>45</v>
      </c>
      <c r="H2111" s="23">
        <v>202724.44639999999</v>
      </c>
      <c r="I2111" s="116">
        <v>1.63622527E-2</v>
      </c>
      <c r="J2111" s="116">
        <v>1.9230769200000001E-2</v>
      </c>
      <c r="K2111" s="116">
        <v>-2.814394E-3</v>
      </c>
      <c r="L2111" s="116">
        <v>-0.152377387</v>
      </c>
      <c r="M2111" s="116">
        <v>-0.15094339600000001</v>
      </c>
      <c r="N2111" s="116">
        <v>-1.688922E-3</v>
      </c>
      <c r="O2111" s="24">
        <v>2.863176E-4</v>
      </c>
      <c r="P2111" s="24">
        <v>-2.2020130000000001E-3</v>
      </c>
      <c r="Q2111" s="24">
        <v>7.1610666999999998E-6</v>
      </c>
      <c r="R2111" s="24">
        <v>3.0236999999999999E-5</v>
      </c>
    </row>
    <row r="2112" spans="1:18" ht="33.75" x14ac:dyDescent="0.2">
      <c r="A2112" s="13" t="s">
        <v>1870</v>
      </c>
      <c r="B2112" s="11" t="str">
        <f>VLOOKUP(A2112,[2]Feuil1!$A$4:$B$2591,2,FALSE)</f>
        <v>Autres affections myéloprolifératives et tumeurs de siège imprécis ou diffus, très courte durée</v>
      </c>
      <c r="C2112" s="22">
        <v>740</v>
      </c>
      <c r="D2112" s="23">
        <v>338704.40879999998</v>
      </c>
      <c r="E2112" s="22">
        <v>679</v>
      </c>
      <c r="F2112" s="23">
        <v>310606.14179999998</v>
      </c>
      <c r="G2112" s="22">
        <v>656</v>
      </c>
      <c r="H2112" s="23">
        <v>300678.69270000001</v>
      </c>
      <c r="I2112" s="116">
        <v>-8.2958079000000004E-2</v>
      </c>
      <c r="J2112" s="116">
        <v>-8.2432432E-2</v>
      </c>
      <c r="K2112" s="116">
        <v>-5.7286900000000005E-4</v>
      </c>
      <c r="L2112" s="116">
        <v>-3.1961534999999999E-2</v>
      </c>
      <c r="M2112" s="116">
        <v>-3.3873343E-2</v>
      </c>
      <c r="N2112" s="116">
        <v>1.9788379000000001E-3</v>
      </c>
      <c r="O2112" s="24">
        <v>8.2316310000000005E-4</v>
      </c>
      <c r="P2112" s="24">
        <v>-5.9983699999999998E-4</v>
      </c>
      <c r="Q2112" s="24">
        <v>1.043924E-4</v>
      </c>
      <c r="R2112" s="24">
        <v>4.48473E-5</v>
      </c>
    </row>
    <row r="2113" spans="1:18" ht="22.5" x14ac:dyDescent="0.2">
      <c r="A2113" s="13" t="s">
        <v>1871</v>
      </c>
      <c r="B2113" s="11" t="str">
        <f>VLOOKUP(A2113,[2]Feuil1!$A$4:$B$2591,2,FALSE)</f>
        <v>Leucémies aigües, âge inférieur à 18 ans, très courte durée</v>
      </c>
      <c r="C2113" s="22" t="s">
        <v>3213</v>
      </c>
      <c r="D2113" s="23" t="s">
        <v>3213</v>
      </c>
      <c r="E2113" s="22">
        <v>2</v>
      </c>
      <c r="F2113" s="23">
        <v>1206.4208000000001</v>
      </c>
      <c r="G2113" s="22">
        <v>1</v>
      </c>
      <c r="H2113" s="23">
        <v>580.01</v>
      </c>
      <c r="I2113" s="116" t="s">
        <v>3213</v>
      </c>
      <c r="J2113" s="116" t="s">
        <v>3213</v>
      </c>
      <c r="K2113" s="116" t="s">
        <v>3213</v>
      </c>
      <c r="L2113" s="116">
        <v>-0.51923076899999998</v>
      </c>
      <c r="M2113" s="116">
        <v>-0.5</v>
      </c>
      <c r="N2113" s="116">
        <v>-3.8461538000000003E-2</v>
      </c>
      <c r="O2113" s="24">
        <v>3.5789700000000001E-5</v>
      </c>
      <c r="P2113" s="24">
        <v>-3.7849000000000003E-5</v>
      </c>
      <c r="Q2113" s="24">
        <v>1.5913482000000001E-7</v>
      </c>
      <c r="R2113" s="24">
        <v>8.6510484999999998E-8</v>
      </c>
    </row>
    <row r="2114" spans="1:18" ht="22.5" x14ac:dyDescent="0.2">
      <c r="A2114" s="13" t="s">
        <v>1872</v>
      </c>
      <c r="B2114" s="11" t="str">
        <f>VLOOKUP(A2114,[2]Feuil1!$A$4:$B$2591,2,FALSE)</f>
        <v>Leucémies aigües, âge supérieur à 17 ans, niveau 1</v>
      </c>
      <c r="C2114" s="22">
        <v>55</v>
      </c>
      <c r="D2114" s="23">
        <v>63251.959499999997</v>
      </c>
      <c r="E2114" s="22">
        <v>60</v>
      </c>
      <c r="F2114" s="23">
        <v>64975.423300000002</v>
      </c>
      <c r="G2114" s="22">
        <v>54</v>
      </c>
      <c r="H2114" s="23">
        <v>60724.071799999998</v>
      </c>
      <c r="I2114" s="116">
        <v>2.7247595400000001E-2</v>
      </c>
      <c r="J2114" s="116">
        <v>9.0909090900000003E-2</v>
      </c>
      <c r="K2114" s="116">
        <v>-5.8356370999999997E-2</v>
      </c>
      <c r="L2114" s="116">
        <v>-6.5430146999999994E-2</v>
      </c>
      <c r="M2114" s="116">
        <v>-0.1</v>
      </c>
      <c r="N2114" s="116">
        <v>3.8410947700000003E-2</v>
      </c>
      <c r="O2114" s="24">
        <v>2.147382E-4</v>
      </c>
      <c r="P2114" s="24">
        <v>-2.5687600000000001E-4</v>
      </c>
      <c r="Q2114" s="24">
        <v>8.5932800999999998E-6</v>
      </c>
      <c r="R2114" s="24">
        <v>9.0572039999999996E-6</v>
      </c>
    </row>
    <row r="2115" spans="1:18" ht="22.5" x14ac:dyDescent="0.2">
      <c r="A2115" s="13" t="s">
        <v>1873</v>
      </c>
      <c r="B2115" s="11" t="str">
        <f>VLOOKUP(A2115,[2]Feuil1!$A$4:$B$2591,2,FALSE)</f>
        <v>Leucémies aigües, âge supérieur à 17 ans, niveau 2</v>
      </c>
      <c r="C2115" s="22">
        <v>66</v>
      </c>
      <c r="D2115" s="23">
        <v>294535.75060000003</v>
      </c>
      <c r="E2115" s="22">
        <v>61</v>
      </c>
      <c r="F2115" s="23">
        <v>275731.47960000002</v>
      </c>
      <c r="G2115" s="22">
        <v>52</v>
      </c>
      <c r="H2115" s="23">
        <v>233797.95550000001</v>
      </c>
      <c r="I2115" s="116">
        <v>-6.3843763999999997E-2</v>
      </c>
      <c r="J2115" s="116">
        <v>-7.5757575999999993E-2</v>
      </c>
      <c r="K2115" s="116">
        <v>1.28903535E-2</v>
      </c>
      <c r="L2115" s="116">
        <v>-0.15208101800000001</v>
      </c>
      <c r="M2115" s="116">
        <v>-0.14754098399999999</v>
      </c>
      <c r="N2115" s="116">
        <v>-5.3258100000000003E-3</v>
      </c>
      <c r="O2115" s="24">
        <v>3.2210730000000002E-4</v>
      </c>
      <c r="P2115" s="24">
        <v>-2.5337110000000001E-3</v>
      </c>
      <c r="Q2115" s="24">
        <v>8.2750104E-6</v>
      </c>
      <c r="R2115" s="24">
        <v>3.48718E-5</v>
      </c>
    </row>
    <row r="2116" spans="1:18" ht="22.5" x14ac:dyDescent="0.2">
      <c r="A2116" s="13" t="s">
        <v>1874</v>
      </c>
      <c r="B2116" s="11" t="str">
        <f>VLOOKUP(A2116,[2]Feuil1!$A$4:$B$2591,2,FALSE)</f>
        <v>Leucémies aigües, âge supérieur à 17 ans, niveau 3</v>
      </c>
      <c r="C2116" s="22">
        <v>50</v>
      </c>
      <c r="D2116" s="23">
        <v>396793.06959999999</v>
      </c>
      <c r="E2116" s="22">
        <v>55</v>
      </c>
      <c r="F2116" s="23">
        <v>419466.40629999997</v>
      </c>
      <c r="G2116" s="22">
        <v>59</v>
      </c>
      <c r="H2116" s="23">
        <v>461995.913</v>
      </c>
      <c r="I2116" s="116">
        <v>5.7141463500000003E-2</v>
      </c>
      <c r="J2116" s="116">
        <v>0.1</v>
      </c>
      <c r="K2116" s="116">
        <v>-3.8962306000000002E-2</v>
      </c>
      <c r="L2116" s="116">
        <v>0.1013895417</v>
      </c>
      <c r="M2116" s="116">
        <v>7.2727272699999998E-2</v>
      </c>
      <c r="N2116" s="116">
        <v>2.6719064300000001E-2</v>
      </c>
      <c r="O2116" s="24">
        <v>-1.4315899999999999E-4</v>
      </c>
      <c r="P2116" s="24">
        <v>2.5697214000000002E-3</v>
      </c>
      <c r="Q2116" s="24">
        <v>9.3889541000000002E-6</v>
      </c>
      <c r="R2116" s="24">
        <v>6.8908300000000006E-5</v>
      </c>
    </row>
    <row r="2117" spans="1:18" ht="22.5" x14ac:dyDescent="0.2">
      <c r="A2117" s="13" t="s">
        <v>1875</v>
      </c>
      <c r="B2117" s="11" t="str">
        <f>VLOOKUP(A2117,[2]Feuil1!$A$4:$B$2591,2,FALSE)</f>
        <v>Leucémies aigües, âge supérieur à 17 ans, niveau 4</v>
      </c>
      <c r="C2117" s="22">
        <v>41</v>
      </c>
      <c r="D2117" s="23">
        <v>417448.62239999999</v>
      </c>
      <c r="E2117" s="22">
        <v>37</v>
      </c>
      <c r="F2117" s="23">
        <v>376079.84</v>
      </c>
      <c r="G2117" s="22">
        <v>51</v>
      </c>
      <c r="H2117" s="23">
        <v>519091.8224</v>
      </c>
      <c r="I2117" s="116">
        <v>-9.9099098999999996E-2</v>
      </c>
      <c r="J2117" s="116">
        <v>-9.7560975999999994E-2</v>
      </c>
      <c r="K2117" s="116">
        <v>-1.704407E-3</v>
      </c>
      <c r="L2117" s="116">
        <v>0.38027027029999999</v>
      </c>
      <c r="M2117" s="116">
        <v>0.37837837839999999</v>
      </c>
      <c r="N2117" s="116">
        <v>1.372549E-3</v>
      </c>
      <c r="O2117" s="24">
        <v>-5.0105600000000005E-4</v>
      </c>
      <c r="P2117" s="24">
        <v>8.6410819E-3</v>
      </c>
      <c r="Q2117" s="24">
        <v>8.1158755999999992E-6</v>
      </c>
      <c r="R2117" s="24">
        <v>7.7424300000000003E-5</v>
      </c>
    </row>
    <row r="2118" spans="1:18" ht="22.5" x14ac:dyDescent="0.2">
      <c r="A2118" s="13" t="s">
        <v>1876</v>
      </c>
      <c r="B2118" s="11" t="str">
        <f>VLOOKUP(A2118,[2]Feuil1!$A$4:$B$2591,2,FALSE)</f>
        <v>Leucémies aigües, âge supérieur à 17 ans, très courte durée</v>
      </c>
      <c r="C2118" s="22">
        <v>18</v>
      </c>
      <c r="D2118" s="23">
        <v>5750.5968000000003</v>
      </c>
      <c r="E2118" s="22">
        <v>35</v>
      </c>
      <c r="F2118" s="23">
        <v>11138.4</v>
      </c>
      <c r="G2118" s="22">
        <v>24</v>
      </c>
      <c r="H2118" s="23">
        <v>7704.5904</v>
      </c>
      <c r="I2118" s="116">
        <v>0.93691200890000004</v>
      </c>
      <c r="J2118" s="116">
        <v>0.94444444439999997</v>
      </c>
      <c r="K2118" s="116">
        <v>-3.8738240000000001E-3</v>
      </c>
      <c r="L2118" s="116">
        <v>-0.30828571399999999</v>
      </c>
      <c r="M2118" s="116">
        <v>-0.31428571399999999</v>
      </c>
      <c r="N2118" s="116">
        <v>8.7500000000000008E-3</v>
      </c>
      <c r="O2118" s="24">
        <v>3.9368669999999999E-4</v>
      </c>
      <c r="P2118" s="24">
        <v>-2.0747800000000001E-4</v>
      </c>
      <c r="Q2118" s="24">
        <v>3.8192356000000002E-6</v>
      </c>
      <c r="R2118" s="24">
        <v>1.1491661E-6</v>
      </c>
    </row>
    <row r="2119" spans="1:18" x14ac:dyDescent="0.2">
      <c r="A2119" s="13" t="s">
        <v>1877</v>
      </c>
      <c r="B2119" s="11" t="str">
        <f>VLOOKUP(A2119,[2]Feuil1!$A$4:$B$2591,2,FALSE)</f>
        <v>Autres leucémies, niveau 1</v>
      </c>
      <c r="C2119" s="22">
        <v>53</v>
      </c>
      <c r="D2119" s="23">
        <v>40712.046300000002</v>
      </c>
      <c r="E2119" s="22">
        <v>56</v>
      </c>
      <c r="F2119" s="23">
        <v>48971.434399999998</v>
      </c>
      <c r="G2119" s="22">
        <v>35</v>
      </c>
      <c r="H2119" s="23">
        <v>23700.568299999999</v>
      </c>
      <c r="I2119" s="116">
        <v>0.20287332250000001</v>
      </c>
      <c r="J2119" s="116">
        <v>5.6603773599999997E-2</v>
      </c>
      <c r="K2119" s="116">
        <v>0.1384336803</v>
      </c>
      <c r="L2119" s="116">
        <v>-0.51603279400000002</v>
      </c>
      <c r="M2119" s="116">
        <v>-0.375</v>
      </c>
      <c r="N2119" s="116">
        <v>-0.22565246999999999</v>
      </c>
      <c r="O2119" s="24">
        <v>7.5158370000000003E-4</v>
      </c>
      <c r="P2119" s="24">
        <v>-1.5269179999999999E-3</v>
      </c>
      <c r="Q2119" s="24">
        <v>5.5697185999999999E-6</v>
      </c>
      <c r="R2119" s="24">
        <v>3.5350211999999999E-6</v>
      </c>
    </row>
    <row r="2120" spans="1:18" x14ac:dyDescent="0.2">
      <c r="A2120" s="13" t="s">
        <v>1878</v>
      </c>
      <c r="B2120" s="11" t="str">
        <f>VLOOKUP(A2120,[2]Feuil1!$A$4:$B$2591,2,FALSE)</f>
        <v>Autres leucémies, niveau 2</v>
      </c>
      <c r="C2120" s="22">
        <v>27</v>
      </c>
      <c r="D2120" s="23">
        <v>62194.838199999998</v>
      </c>
      <c r="E2120" s="22">
        <v>41</v>
      </c>
      <c r="F2120" s="23">
        <v>96019.297000000006</v>
      </c>
      <c r="G2120" s="22">
        <v>69</v>
      </c>
      <c r="H2120" s="23">
        <v>161262.0031</v>
      </c>
      <c r="I2120" s="116">
        <v>0.54384672069999995</v>
      </c>
      <c r="J2120" s="116">
        <v>0.51851851849999997</v>
      </c>
      <c r="K2120" s="116">
        <v>1.66795478E-2</v>
      </c>
      <c r="L2120" s="116">
        <v>0.6794749403</v>
      </c>
      <c r="M2120" s="116">
        <v>0.68292682930000004</v>
      </c>
      <c r="N2120" s="116">
        <v>-2.0511219999999998E-3</v>
      </c>
      <c r="O2120" s="24">
        <v>-1.0021120000000001E-3</v>
      </c>
      <c r="P2120" s="24">
        <v>3.9421001999999997E-3</v>
      </c>
      <c r="Q2120" s="24">
        <v>1.0980300000000001E-5</v>
      </c>
      <c r="R2120" s="24">
        <v>2.4052800000000001E-5</v>
      </c>
    </row>
    <row r="2121" spans="1:18" x14ac:dyDescent="0.2">
      <c r="A2121" s="13" t="s">
        <v>1879</v>
      </c>
      <c r="B2121" s="11" t="str">
        <f>VLOOKUP(A2121,[2]Feuil1!$A$4:$B$2591,2,FALSE)</f>
        <v>Autres leucémies, niveau 3</v>
      </c>
      <c r="C2121" s="22">
        <v>26</v>
      </c>
      <c r="D2121" s="23">
        <v>94287.0677</v>
      </c>
      <c r="E2121" s="22">
        <v>42</v>
      </c>
      <c r="F2121" s="23">
        <v>152348.6195</v>
      </c>
      <c r="G2121" s="22">
        <v>46</v>
      </c>
      <c r="H2121" s="23">
        <v>166270.44140000001</v>
      </c>
      <c r="I2121" s="116">
        <v>0.61579549789999999</v>
      </c>
      <c r="J2121" s="116">
        <v>0.6153846154</v>
      </c>
      <c r="K2121" s="116">
        <v>2.543558E-4</v>
      </c>
      <c r="L2121" s="116">
        <v>9.1381345899999994E-2</v>
      </c>
      <c r="M2121" s="116">
        <v>9.5238095199999998E-2</v>
      </c>
      <c r="N2121" s="116">
        <v>-3.5213800000000002E-3</v>
      </c>
      <c r="O2121" s="24">
        <v>-1.4315899999999999E-4</v>
      </c>
      <c r="P2121" s="24">
        <v>8.411855E-4</v>
      </c>
      <c r="Q2121" s="24">
        <v>7.3202014999999997E-6</v>
      </c>
      <c r="R2121" s="24">
        <v>2.4799799999999999E-5</v>
      </c>
    </row>
    <row r="2122" spans="1:18" x14ac:dyDescent="0.2">
      <c r="A2122" s="13" t="s">
        <v>1880</v>
      </c>
      <c r="B2122" s="11" t="str">
        <f>VLOOKUP(A2122,[2]Feuil1!$A$4:$B$2591,2,FALSE)</f>
        <v>Autres leucémies, niveau 4</v>
      </c>
      <c r="C2122" s="22">
        <v>20</v>
      </c>
      <c r="D2122" s="23">
        <v>111285.78539999999</v>
      </c>
      <c r="E2122" s="22">
        <v>14</v>
      </c>
      <c r="F2122" s="23">
        <v>77745.332699999999</v>
      </c>
      <c r="G2122" s="22">
        <v>24</v>
      </c>
      <c r="H2122" s="23">
        <v>132614.64000000001</v>
      </c>
      <c r="I2122" s="116">
        <v>-0.30139026800000002</v>
      </c>
      <c r="J2122" s="116">
        <v>-0.3</v>
      </c>
      <c r="K2122" s="116">
        <v>-1.986097E-3</v>
      </c>
      <c r="L2122" s="116">
        <v>0.70575692960000003</v>
      </c>
      <c r="M2122" s="116">
        <v>0.71428571429999999</v>
      </c>
      <c r="N2122" s="116">
        <v>-4.975124E-3</v>
      </c>
      <c r="O2122" s="24">
        <v>-3.5789699999999998E-4</v>
      </c>
      <c r="P2122" s="24">
        <v>3.3153178999999998E-3</v>
      </c>
      <c r="Q2122" s="24">
        <v>3.8192356000000002E-6</v>
      </c>
      <c r="R2122" s="24">
        <v>1.97799E-5</v>
      </c>
    </row>
    <row r="2123" spans="1:18" x14ac:dyDescent="0.2">
      <c r="A2123" s="13" t="s">
        <v>1881</v>
      </c>
      <c r="B2123" s="11" t="str">
        <f>VLOOKUP(A2123,[2]Feuil1!$A$4:$B$2591,2,FALSE)</f>
        <v>Autres leucémies, très courte durée</v>
      </c>
      <c r="C2123" s="22">
        <v>96</v>
      </c>
      <c r="D2123" s="23">
        <v>25719.860400000001</v>
      </c>
      <c r="E2123" s="22">
        <v>86</v>
      </c>
      <c r="F2123" s="23">
        <v>23061.400799999999</v>
      </c>
      <c r="G2123" s="22">
        <v>70</v>
      </c>
      <c r="H2123" s="23">
        <v>18740.400000000001</v>
      </c>
      <c r="I2123" s="116">
        <v>-0.103362132</v>
      </c>
      <c r="J2123" s="116">
        <v>-0.104166667</v>
      </c>
      <c r="K2123" s="116">
        <v>8.9808550000000003E-4</v>
      </c>
      <c r="L2123" s="116">
        <v>-0.18736939899999999</v>
      </c>
      <c r="M2123" s="116">
        <v>-0.186046512</v>
      </c>
      <c r="N2123" s="116">
        <v>-1.625261E-3</v>
      </c>
      <c r="O2123" s="24">
        <v>5.7263520000000001E-4</v>
      </c>
      <c r="P2123" s="24">
        <v>-2.6108400000000002E-4</v>
      </c>
      <c r="Q2123" s="24">
        <v>1.11394E-5</v>
      </c>
      <c r="R2123" s="24">
        <v>2.7951950999999999E-6</v>
      </c>
    </row>
    <row r="2124" spans="1:18" ht="22.5" x14ac:dyDescent="0.2">
      <c r="A2124" s="13" t="s">
        <v>1882</v>
      </c>
      <c r="B2124" s="11" t="str">
        <f>VLOOKUP(A2124,[2]Feuil1!$A$4:$B$2591,2,FALSE)</f>
        <v>Lymphomes et autres affections malignes hématopoiètiques, niveau 1</v>
      </c>
      <c r="C2124" s="22">
        <v>747</v>
      </c>
      <c r="D2124" s="23">
        <v>701333.64170000004</v>
      </c>
      <c r="E2124" s="22">
        <v>740</v>
      </c>
      <c r="F2124" s="23">
        <v>688988.45129999996</v>
      </c>
      <c r="G2124" s="22">
        <v>692</v>
      </c>
      <c r="H2124" s="23">
        <v>644388.94400000002</v>
      </c>
      <c r="I2124" s="116">
        <v>-1.7602449999999999E-2</v>
      </c>
      <c r="J2124" s="116">
        <v>-9.370817E-3</v>
      </c>
      <c r="K2124" s="116">
        <v>-8.3094999999999992E-3</v>
      </c>
      <c r="L2124" s="116">
        <v>-6.4731865E-2</v>
      </c>
      <c r="M2124" s="116">
        <v>-6.4864864999999994E-2</v>
      </c>
      <c r="N2124" s="116">
        <v>1.4222550000000001E-4</v>
      </c>
      <c r="O2124" s="24">
        <v>1.7179056E-3</v>
      </c>
      <c r="P2124" s="24">
        <v>-2.6947949999999998E-3</v>
      </c>
      <c r="Q2124" s="24">
        <v>1.1012130000000001E-4</v>
      </c>
      <c r="R2124" s="24">
        <v>9.6112800000000006E-5</v>
      </c>
    </row>
    <row r="2125" spans="1:18" ht="22.5" x14ac:dyDescent="0.2">
      <c r="A2125" s="13" t="s">
        <v>1883</v>
      </c>
      <c r="B2125" s="11" t="str">
        <f>VLOOKUP(A2125,[2]Feuil1!$A$4:$B$2591,2,FALSE)</f>
        <v>Lymphomes et autres affections malignes hématopoiètiques, niveau 2</v>
      </c>
      <c r="C2125" s="22">
        <v>406</v>
      </c>
      <c r="D2125" s="23">
        <v>1295841.3023999999</v>
      </c>
      <c r="E2125" s="22">
        <v>356</v>
      </c>
      <c r="F2125" s="23">
        <v>1132634.3584</v>
      </c>
      <c r="G2125" s="22">
        <v>346</v>
      </c>
      <c r="H2125" s="23">
        <v>1096950.4956</v>
      </c>
      <c r="I2125" s="116">
        <v>-0.12594670599999999</v>
      </c>
      <c r="J2125" s="116">
        <v>-0.123152709</v>
      </c>
      <c r="K2125" s="116">
        <v>-3.186412E-3</v>
      </c>
      <c r="L2125" s="116">
        <v>-3.1505192000000001E-2</v>
      </c>
      <c r="M2125" s="116">
        <v>-2.8089888E-2</v>
      </c>
      <c r="N2125" s="116">
        <v>-3.514012E-3</v>
      </c>
      <c r="O2125" s="24">
        <v>3.5789699999999998E-4</v>
      </c>
      <c r="P2125" s="24">
        <v>-2.156093E-3</v>
      </c>
      <c r="Q2125" s="24">
        <v>5.5060599999999999E-5</v>
      </c>
      <c r="R2125" s="24">
        <v>1.6361389999999999E-4</v>
      </c>
    </row>
    <row r="2126" spans="1:18" ht="22.5" x14ac:dyDescent="0.2">
      <c r="A2126" s="13" t="s">
        <v>1884</v>
      </c>
      <c r="B2126" s="11" t="str">
        <f>VLOOKUP(A2126,[2]Feuil1!$A$4:$B$2591,2,FALSE)</f>
        <v>Lymphomes et autres affections malignes hématopoiètiques, niveau 3</v>
      </c>
      <c r="C2126" s="22">
        <v>375</v>
      </c>
      <c r="D2126" s="23">
        <v>1587796.8504000001</v>
      </c>
      <c r="E2126" s="22">
        <v>371</v>
      </c>
      <c r="F2126" s="23">
        <v>1558504.5751</v>
      </c>
      <c r="G2126" s="22">
        <v>469</v>
      </c>
      <c r="H2126" s="23">
        <v>1982488.2087000001</v>
      </c>
      <c r="I2126" s="116">
        <v>-1.8448376999999998E-2</v>
      </c>
      <c r="J2126" s="116">
        <v>-1.0666666999999999E-2</v>
      </c>
      <c r="K2126" s="116">
        <v>-7.8656100000000003E-3</v>
      </c>
      <c r="L2126" s="116">
        <v>0.2720451646</v>
      </c>
      <c r="M2126" s="116">
        <v>0.2641509434</v>
      </c>
      <c r="N2126" s="116">
        <v>6.2446823999999998E-3</v>
      </c>
      <c r="O2126" s="24">
        <v>-3.5073909999999999E-3</v>
      </c>
      <c r="P2126" s="24">
        <v>2.5617974500000001E-2</v>
      </c>
      <c r="Q2126" s="24">
        <v>7.4634200000000004E-5</v>
      </c>
      <c r="R2126" s="24">
        <v>2.9569489999999997E-4</v>
      </c>
    </row>
    <row r="2127" spans="1:18" ht="22.5" x14ac:dyDescent="0.2">
      <c r="A2127" s="13" t="s">
        <v>1885</v>
      </c>
      <c r="B2127" s="11" t="str">
        <f>VLOOKUP(A2127,[2]Feuil1!$A$4:$B$2591,2,FALSE)</f>
        <v>Lymphomes et autres affections malignes hématopoiètiques, niveau 4</v>
      </c>
      <c r="C2127" s="22">
        <v>165</v>
      </c>
      <c r="D2127" s="23">
        <v>975127.96750000003</v>
      </c>
      <c r="E2127" s="22">
        <v>141</v>
      </c>
      <c r="F2127" s="23">
        <v>864455.23140000005</v>
      </c>
      <c r="G2127" s="22">
        <v>193</v>
      </c>
      <c r="H2127" s="23">
        <v>1164227.6274999999</v>
      </c>
      <c r="I2127" s="116">
        <v>-0.113495602</v>
      </c>
      <c r="J2127" s="116">
        <v>-0.14545454499999999</v>
      </c>
      <c r="K2127" s="116">
        <v>3.7398763100000003E-2</v>
      </c>
      <c r="L2127" s="116">
        <v>0.34677607960000001</v>
      </c>
      <c r="M2127" s="116">
        <v>0.36879432620000002</v>
      </c>
      <c r="N2127" s="116">
        <v>-1.6085868999999999E-2</v>
      </c>
      <c r="O2127" s="24">
        <v>-1.8610639999999999E-3</v>
      </c>
      <c r="P2127" s="24">
        <v>1.8112872700000001E-2</v>
      </c>
      <c r="Q2127" s="24">
        <v>3.0713000000000002E-5</v>
      </c>
      <c r="R2127" s="24">
        <v>1.736486E-4</v>
      </c>
    </row>
    <row r="2128" spans="1:18" ht="22.5" x14ac:dyDescent="0.2">
      <c r="A2128" s="13" t="s">
        <v>1886</v>
      </c>
      <c r="B2128" s="11" t="str">
        <f>VLOOKUP(A2128,[2]Feuil1!$A$4:$B$2591,2,FALSE)</f>
        <v>Lymphomes et autres affections malignes hématopoiètiques, très courte durée</v>
      </c>
      <c r="C2128" s="22">
        <v>562</v>
      </c>
      <c r="D2128" s="23">
        <v>123648.2052</v>
      </c>
      <c r="E2128" s="22">
        <v>517</v>
      </c>
      <c r="F2128" s="23">
        <v>113619.48</v>
      </c>
      <c r="G2128" s="22">
        <v>503</v>
      </c>
      <c r="H2128" s="23">
        <v>110399.16680000001</v>
      </c>
      <c r="I2128" s="116">
        <v>-8.1106920999999998E-2</v>
      </c>
      <c r="J2128" s="116">
        <v>-8.0071173999999995E-2</v>
      </c>
      <c r="K2128" s="116">
        <v>-1.1258990000000001E-3</v>
      </c>
      <c r="L2128" s="116">
        <v>-2.8342967E-2</v>
      </c>
      <c r="M2128" s="116">
        <v>-2.7079303999999998E-2</v>
      </c>
      <c r="N2128" s="116">
        <v>-1.2988349999999999E-3</v>
      </c>
      <c r="O2128" s="24">
        <v>5.0105579999999998E-4</v>
      </c>
      <c r="P2128" s="24">
        <v>-1.9457799999999999E-4</v>
      </c>
      <c r="Q2128" s="24">
        <v>8.0044799999999996E-5</v>
      </c>
      <c r="R2128" s="24">
        <v>1.6466399999999999E-5</v>
      </c>
    </row>
    <row r="2129" spans="1:18" x14ac:dyDescent="0.2">
      <c r="A2129" s="13" t="s">
        <v>1887</v>
      </c>
      <c r="B2129" s="11" t="str">
        <f>VLOOKUP(A2129,[2]Feuil1!$A$4:$B$2591,2,FALSE)</f>
        <v>Polyglobulies, niveau 1</v>
      </c>
      <c r="C2129" s="22">
        <v>48</v>
      </c>
      <c r="D2129" s="23">
        <v>41156.9617</v>
      </c>
      <c r="E2129" s="22">
        <v>43</v>
      </c>
      <c r="F2129" s="23">
        <v>30692.107</v>
      </c>
      <c r="G2129" s="22">
        <v>31</v>
      </c>
      <c r="H2129" s="23">
        <v>23776.249500000002</v>
      </c>
      <c r="I2129" s="116">
        <v>-0.25426694</v>
      </c>
      <c r="J2129" s="116">
        <v>-0.104166667</v>
      </c>
      <c r="K2129" s="116">
        <v>-0.16755379300000001</v>
      </c>
      <c r="L2129" s="116">
        <v>-0.225330164</v>
      </c>
      <c r="M2129" s="116">
        <v>-0.27906976700000002</v>
      </c>
      <c r="N2129" s="116">
        <v>7.4542030800000006E-2</v>
      </c>
      <c r="O2129" s="24">
        <v>4.2947640000000001E-4</v>
      </c>
      <c r="P2129" s="24">
        <v>-4.17871E-4</v>
      </c>
      <c r="Q2129" s="24">
        <v>4.9331793000000003E-6</v>
      </c>
      <c r="R2129" s="24">
        <v>3.5463093000000001E-6</v>
      </c>
    </row>
    <row r="2130" spans="1:18" x14ac:dyDescent="0.2">
      <c r="A2130" s="13" t="s">
        <v>1888</v>
      </c>
      <c r="B2130" s="11" t="str">
        <f>VLOOKUP(A2130,[2]Feuil1!$A$4:$B$2591,2,FALSE)</f>
        <v>Polyglobulies, niveau 2</v>
      </c>
      <c r="C2130" s="22">
        <v>38</v>
      </c>
      <c r="D2130" s="23">
        <v>93072.901599999997</v>
      </c>
      <c r="E2130" s="22">
        <v>30</v>
      </c>
      <c r="F2130" s="23">
        <v>81001.799199999994</v>
      </c>
      <c r="G2130" s="22">
        <v>37</v>
      </c>
      <c r="H2130" s="23">
        <v>99466.665900000007</v>
      </c>
      <c r="I2130" s="116">
        <v>-0.12969513399999999</v>
      </c>
      <c r="J2130" s="116">
        <v>-0.21052631599999999</v>
      </c>
      <c r="K2130" s="116">
        <v>0.1023861642</v>
      </c>
      <c r="L2130" s="116">
        <v>0.22795625380000001</v>
      </c>
      <c r="M2130" s="116">
        <v>0.2333333333</v>
      </c>
      <c r="N2130" s="116">
        <v>-4.3597940000000002E-3</v>
      </c>
      <c r="O2130" s="24">
        <v>-2.5052800000000002E-4</v>
      </c>
      <c r="P2130" s="24">
        <v>1.1156857E-3</v>
      </c>
      <c r="Q2130" s="24">
        <v>5.8879881999999998E-6</v>
      </c>
      <c r="R2130" s="24">
        <v>1.4835799999999999E-5</v>
      </c>
    </row>
    <row r="2131" spans="1:18" x14ac:dyDescent="0.2">
      <c r="A2131" s="13" t="s">
        <v>1889</v>
      </c>
      <c r="B2131" s="11" t="str">
        <f>VLOOKUP(A2131,[2]Feuil1!$A$4:$B$2591,2,FALSE)</f>
        <v>Polyglobulies, niveau 3</v>
      </c>
      <c r="C2131" s="22">
        <v>22</v>
      </c>
      <c r="D2131" s="23">
        <v>86632.932000000001</v>
      </c>
      <c r="E2131" s="22">
        <v>14</v>
      </c>
      <c r="F2131" s="23">
        <v>53993.594899999996</v>
      </c>
      <c r="G2131" s="22">
        <v>15</v>
      </c>
      <c r="H2131" s="23">
        <v>57261.328300000001</v>
      </c>
      <c r="I2131" s="116">
        <v>-0.376754386</v>
      </c>
      <c r="J2131" s="116">
        <v>-0.36363636399999999</v>
      </c>
      <c r="K2131" s="116">
        <v>-2.0614034999999999E-2</v>
      </c>
      <c r="L2131" s="116">
        <v>6.052076E-2</v>
      </c>
      <c r="M2131" s="116">
        <v>7.1428571400000002E-2</v>
      </c>
      <c r="N2131" s="116">
        <v>-1.0180623999999999E-2</v>
      </c>
      <c r="O2131" s="24">
        <v>-3.5790000000000001E-5</v>
      </c>
      <c r="P2131" s="24">
        <v>1.9744329999999999E-4</v>
      </c>
      <c r="Q2131" s="24">
        <v>2.3870221999999998E-6</v>
      </c>
      <c r="R2131" s="24">
        <v>8.5407239000000001E-6</v>
      </c>
    </row>
    <row r="2132" spans="1:18" x14ac:dyDescent="0.2">
      <c r="A2132" s="13" t="s">
        <v>1890</v>
      </c>
      <c r="B2132" s="11" t="str">
        <f>VLOOKUP(A2132,[2]Feuil1!$A$4:$B$2591,2,FALSE)</f>
        <v>Polyglobulies, niveau 4</v>
      </c>
      <c r="C2132" s="22">
        <v>2</v>
      </c>
      <c r="D2132" s="23">
        <v>15746.1</v>
      </c>
      <c r="E2132" s="22">
        <v>6</v>
      </c>
      <c r="F2132" s="23">
        <v>47238.3</v>
      </c>
      <c r="G2132" s="22">
        <v>3</v>
      </c>
      <c r="H2132" s="23">
        <v>23619.15</v>
      </c>
      <c r="I2132" s="116">
        <v>2</v>
      </c>
      <c r="J2132" s="116">
        <v>2</v>
      </c>
      <c r="K2132" s="116">
        <v>0</v>
      </c>
      <c r="L2132" s="116">
        <v>-0.5</v>
      </c>
      <c r="M2132" s="116">
        <v>-0.5</v>
      </c>
      <c r="N2132" s="116">
        <v>0</v>
      </c>
      <c r="O2132" s="24">
        <v>1.073691E-4</v>
      </c>
      <c r="P2132" s="24">
        <v>-1.427118E-3</v>
      </c>
      <c r="Q2132" s="24">
        <v>4.7740445000000002E-7</v>
      </c>
      <c r="R2132" s="24">
        <v>3.5228773999999999E-6</v>
      </c>
    </row>
    <row r="2133" spans="1:18" x14ac:dyDescent="0.2">
      <c r="A2133" s="13" t="s">
        <v>1891</v>
      </c>
      <c r="B2133" s="11" t="str">
        <f>VLOOKUP(A2133,[2]Feuil1!$A$4:$B$2591,2,FALSE)</f>
        <v>Polyglobulies, très courte durée</v>
      </c>
      <c r="C2133" s="22">
        <v>127</v>
      </c>
      <c r="D2133" s="23">
        <v>29582.6518</v>
      </c>
      <c r="E2133" s="22">
        <v>116</v>
      </c>
      <c r="F2133" s="23">
        <v>27214.371200000001</v>
      </c>
      <c r="G2133" s="22">
        <v>116</v>
      </c>
      <c r="H2133" s="23">
        <v>26994.227699999999</v>
      </c>
      <c r="I2133" s="116">
        <v>-8.00564E-2</v>
      </c>
      <c r="J2133" s="116">
        <v>-8.6614173000000003E-2</v>
      </c>
      <c r="K2133" s="116">
        <v>7.1796311999999998E-3</v>
      </c>
      <c r="L2133" s="116">
        <v>-8.0892370000000009E-3</v>
      </c>
      <c r="M2133" s="116">
        <v>0</v>
      </c>
      <c r="N2133" s="116">
        <v>-8.0892370000000009E-3</v>
      </c>
      <c r="O2133" s="24">
        <v>0</v>
      </c>
      <c r="P2133" s="24">
        <v>-1.3302000000000001E-5</v>
      </c>
      <c r="Q2133" s="24">
        <v>1.8459599999999999E-5</v>
      </c>
      <c r="R2133" s="24">
        <v>4.0262817999999999E-6</v>
      </c>
    </row>
    <row r="2134" spans="1:18" ht="33.75" x14ac:dyDescent="0.2">
      <c r="A2134" s="13" t="s">
        <v>1892</v>
      </c>
      <c r="B2134" s="11" t="str">
        <f>VLOOKUP(A2134,[2]Feuil1!$A$4:$B$2591,2,FALSE)</f>
        <v>Explorations et surveillance pour affections myéloprolifératives et tumeurs de siège imprécis ou diffus</v>
      </c>
      <c r="C2134" s="22">
        <v>844</v>
      </c>
      <c r="D2134" s="23">
        <v>340554.04950000002</v>
      </c>
      <c r="E2134" s="22">
        <v>741</v>
      </c>
      <c r="F2134" s="23">
        <v>298871.49599999998</v>
      </c>
      <c r="G2134" s="22">
        <v>654</v>
      </c>
      <c r="H2134" s="23">
        <v>263760.679</v>
      </c>
      <c r="I2134" s="116">
        <v>-0.122396294</v>
      </c>
      <c r="J2134" s="116">
        <v>-0.122037915</v>
      </c>
      <c r="K2134" s="116">
        <v>-4.0819400000000002E-4</v>
      </c>
      <c r="L2134" s="116">
        <v>-0.117477971</v>
      </c>
      <c r="M2134" s="116">
        <v>-0.11740890700000001</v>
      </c>
      <c r="N2134" s="116">
        <v>-7.8251999999999995E-5</v>
      </c>
      <c r="O2134" s="24">
        <v>3.1137039000000001E-3</v>
      </c>
      <c r="P2134" s="24">
        <v>-2.121469E-3</v>
      </c>
      <c r="Q2134" s="24">
        <v>1.0407419999999999E-4</v>
      </c>
      <c r="R2134" s="24">
        <v>3.9340800000000001E-5</v>
      </c>
    </row>
    <row r="2135" spans="1:18" ht="22.5" x14ac:dyDescent="0.2">
      <c r="A2135" s="13" t="s">
        <v>1893</v>
      </c>
      <c r="B2135" s="11" t="str">
        <f>VLOOKUP(A2135,[2]Feuil1!$A$4:$B$2591,2,FALSE)</f>
        <v>Interventions pour maladies infectieuses ou parasitaires, niveau 1</v>
      </c>
      <c r="C2135" s="22">
        <v>238</v>
      </c>
      <c r="D2135" s="23">
        <v>240140.64309999999</v>
      </c>
      <c r="E2135" s="22">
        <v>209</v>
      </c>
      <c r="F2135" s="23">
        <v>203446.98069999999</v>
      </c>
      <c r="G2135" s="22">
        <v>183</v>
      </c>
      <c r="H2135" s="23">
        <v>172671.73980000001</v>
      </c>
      <c r="I2135" s="116">
        <v>-0.152800717</v>
      </c>
      <c r="J2135" s="116">
        <v>-0.121848739</v>
      </c>
      <c r="K2135" s="116">
        <v>-3.5246749000000001E-2</v>
      </c>
      <c r="L2135" s="116">
        <v>-0.15126909599999999</v>
      </c>
      <c r="M2135" s="116">
        <v>-0.124401914</v>
      </c>
      <c r="N2135" s="116">
        <v>-3.0684377999999998E-2</v>
      </c>
      <c r="O2135" s="24">
        <v>9.3053220000000004E-4</v>
      </c>
      <c r="P2135" s="24">
        <v>-1.8595040000000001E-3</v>
      </c>
      <c r="Q2135" s="24">
        <v>2.9121699999999999E-5</v>
      </c>
      <c r="R2135" s="24">
        <v>2.5754599999999999E-5</v>
      </c>
    </row>
    <row r="2136" spans="1:18" ht="22.5" x14ac:dyDescent="0.2">
      <c r="A2136" s="13" t="s">
        <v>1894</v>
      </c>
      <c r="B2136" s="11" t="str">
        <f>VLOOKUP(A2136,[2]Feuil1!$A$4:$B$2591,2,FALSE)</f>
        <v>Interventions pour maladies infectieuses ou parasitaires, niveau 2</v>
      </c>
      <c r="C2136" s="22">
        <v>120</v>
      </c>
      <c r="D2136" s="23">
        <v>346026.31339999998</v>
      </c>
      <c r="E2136" s="22">
        <v>77</v>
      </c>
      <c r="F2136" s="23">
        <v>223221.27499999999</v>
      </c>
      <c r="G2136" s="22">
        <v>87</v>
      </c>
      <c r="H2136" s="23">
        <v>245834.16</v>
      </c>
      <c r="I2136" s="116">
        <v>-0.35490086599999998</v>
      </c>
      <c r="J2136" s="116">
        <v>-0.35833333299999998</v>
      </c>
      <c r="K2136" s="116">
        <v>5.3492992000000001E-3</v>
      </c>
      <c r="L2136" s="116">
        <v>0.1013025528</v>
      </c>
      <c r="M2136" s="116">
        <v>0.12987012989999999</v>
      </c>
      <c r="N2136" s="116">
        <v>-2.5283948000000001E-2</v>
      </c>
      <c r="O2136" s="24">
        <v>-3.5789699999999998E-4</v>
      </c>
      <c r="P2136" s="24">
        <v>1.3663175999999999E-3</v>
      </c>
      <c r="Q2136" s="24">
        <v>1.38447E-5</v>
      </c>
      <c r="R2136" s="24">
        <v>3.6667E-5</v>
      </c>
    </row>
    <row r="2137" spans="1:18" ht="22.5" x14ac:dyDescent="0.2">
      <c r="A2137" s="13" t="s">
        <v>1895</v>
      </c>
      <c r="B2137" s="11" t="str">
        <f>VLOOKUP(A2137,[2]Feuil1!$A$4:$B$2591,2,FALSE)</f>
        <v>Interventions pour maladies infectieuses ou parasitaires, niveau 3</v>
      </c>
      <c r="C2137" s="22">
        <v>111</v>
      </c>
      <c r="D2137" s="23">
        <v>460464.79389999999</v>
      </c>
      <c r="E2137" s="22">
        <v>110</v>
      </c>
      <c r="F2137" s="23">
        <v>456359.39510000002</v>
      </c>
      <c r="G2137" s="22">
        <v>122</v>
      </c>
      <c r="H2137" s="23">
        <v>500279.42599999998</v>
      </c>
      <c r="I2137" s="116">
        <v>-8.9157709999999994E-3</v>
      </c>
      <c r="J2137" s="116">
        <v>-9.0090090000000001E-3</v>
      </c>
      <c r="K2137" s="116">
        <v>9.4085299999999999E-5</v>
      </c>
      <c r="L2137" s="116">
        <v>9.6240006000000003E-2</v>
      </c>
      <c r="M2137" s="116">
        <v>0.10909090909999999</v>
      </c>
      <c r="N2137" s="116">
        <v>-1.1586880000000001E-2</v>
      </c>
      <c r="O2137" s="24">
        <v>-4.2947599999999998E-4</v>
      </c>
      <c r="P2137" s="24">
        <v>2.6537397999999999E-3</v>
      </c>
      <c r="Q2137" s="24">
        <v>1.9414400000000002E-5</v>
      </c>
      <c r="R2137" s="24">
        <v>7.4618399999999997E-5</v>
      </c>
    </row>
    <row r="2138" spans="1:18" ht="22.5" x14ac:dyDescent="0.2">
      <c r="A2138" s="13" t="s">
        <v>1896</v>
      </c>
      <c r="B2138" s="11" t="str">
        <f>VLOOKUP(A2138,[2]Feuil1!$A$4:$B$2591,2,FALSE)</f>
        <v>Interventions pour maladies infectieuses ou parasitaires, niveau 4</v>
      </c>
      <c r="C2138" s="22">
        <v>95</v>
      </c>
      <c r="D2138" s="23">
        <v>637407.83880000003</v>
      </c>
      <c r="E2138" s="22">
        <v>95</v>
      </c>
      <c r="F2138" s="23">
        <v>622414.87179999996</v>
      </c>
      <c r="G2138" s="22">
        <v>92</v>
      </c>
      <c r="H2138" s="23">
        <v>615083.17539999995</v>
      </c>
      <c r="I2138" s="116">
        <v>-2.3521779999999999E-2</v>
      </c>
      <c r="J2138" s="116">
        <v>0</v>
      </c>
      <c r="K2138" s="116">
        <v>-2.3521779999999999E-2</v>
      </c>
      <c r="L2138" s="116">
        <v>-1.1779436000000001E-2</v>
      </c>
      <c r="M2138" s="116">
        <v>-3.1578947000000003E-2</v>
      </c>
      <c r="N2138" s="116">
        <v>2.04451472E-2</v>
      </c>
      <c r="O2138" s="24">
        <v>1.073691E-4</v>
      </c>
      <c r="P2138" s="24">
        <v>-4.4299600000000003E-4</v>
      </c>
      <c r="Q2138" s="24">
        <v>1.46404E-5</v>
      </c>
      <c r="R2138" s="24">
        <v>9.1741800000000003E-5</v>
      </c>
    </row>
    <row r="2139" spans="1:18" ht="22.5" x14ac:dyDescent="0.2">
      <c r="A2139" s="13" t="s">
        <v>1897</v>
      </c>
      <c r="B2139" s="11" t="str">
        <f>VLOOKUP(A2139,[2]Feuil1!$A$4:$B$2591,2,FALSE)</f>
        <v>Interventions pour maladies infectieuses ou parasitaires, en ambulatoire</v>
      </c>
      <c r="C2139" s="22">
        <v>107</v>
      </c>
      <c r="D2139" s="23">
        <v>29312.867699999999</v>
      </c>
      <c r="E2139" s="22">
        <v>106</v>
      </c>
      <c r="F2139" s="23">
        <v>28837.509300000002</v>
      </c>
      <c r="G2139" s="22">
        <v>108</v>
      </c>
      <c r="H2139" s="23">
        <v>29528.939699999999</v>
      </c>
      <c r="I2139" s="116">
        <v>-1.6216714E-2</v>
      </c>
      <c r="J2139" s="116">
        <v>-9.3457939999999993E-3</v>
      </c>
      <c r="K2139" s="116">
        <v>-6.9357400000000001E-3</v>
      </c>
      <c r="L2139" s="116">
        <v>2.39767725E-2</v>
      </c>
      <c r="M2139" s="116">
        <v>1.8867924500000001E-2</v>
      </c>
      <c r="N2139" s="116">
        <v>5.0142397E-3</v>
      </c>
      <c r="O2139" s="24">
        <v>-7.1579E-5</v>
      </c>
      <c r="P2139" s="24">
        <v>4.1777699999999998E-5</v>
      </c>
      <c r="Q2139" s="24">
        <v>1.7186599999999999E-5</v>
      </c>
      <c r="R2139" s="24">
        <v>4.4043427999999997E-6</v>
      </c>
    </row>
    <row r="2140" spans="1:18" ht="33.75" x14ac:dyDescent="0.2">
      <c r="A2140" s="13" t="s">
        <v>1898</v>
      </c>
      <c r="B2140" s="11" t="str">
        <f>VLOOKUP(A2140,[2]Feuil1!$A$4:$B$2591,2,FALSE)</f>
        <v>Maladies virales et fièvres d'étiologie indéterminée, âge inférieur 18 ans, niveau 1</v>
      </c>
      <c r="C2140" s="22">
        <v>209</v>
      </c>
      <c r="D2140" s="23">
        <v>79317.123699999996</v>
      </c>
      <c r="E2140" s="22">
        <v>234</v>
      </c>
      <c r="F2140" s="23">
        <v>83543.159299999999</v>
      </c>
      <c r="G2140" s="22">
        <v>255</v>
      </c>
      <c r="H2140" s="23">
        <v>91402.323999999993</v>
      </c>
      <c r="I2140" s="116">
        <v>5.3280242700000001E-2</v>
      </c>
      <c r="J2140" s="116">
        <v>0.1196172249</v>
      </c>
      <c r="K2140" s="116">
        <v>-5.9249698000000003E-2</v>
      </c>
      <c r="L2140" s="116">
        <v>9.4073108599999997E-2</v>
      </c>
      <c r="M2140" s="116">
        <v>8.9743589700000001E-2</v>
      </c>
      <c r="N2140" s="116">
        <v>3.9729702999999998E-3</v>
      </c>
      <c r="O2140" s="24">
        <v>-7.5158400000000002E-4</v>
      </c>
      <c r="P2140" s="24">
        <v>4.748671E-4</v>
      </c>
      <c r="Q2140" s="24">
        <v>4.05794E-5</v>
      </c>
      <c r="R2140" s="24">
        <v>1.3633E-5</v>
      </c>
    </row>
    <row r="2141" spans="1:18" ht="33.75" x14ac:dyDescent="0.2">
      <c r="A2141" s="13" t="s">
        <v>1899</v>
      </c>
      <c r="B2141" s="11" t="str">
        <f>VLOOKUP(A2141,[2]Feuil1!$A$4:$B$2591,2,FALSE)</f>
        <v>Maladies virales et fièvres d'étiologie indéterminée, âge inférieur 18 ans, niveau 2</v>
      </c>
      <c r="C2141" s="22">
        <v>9</v>
      </c>
      <c r="D2141" s="23">
        <v>10156.788</v>
      </c>
      <c r="E2141" s="22">
        <v>3</v>
      </c>
      <c r="F2141" s="23">
        <v>3308.4</v>
      </c>
      <c r="G2141" s="22">
        <v>6</v>
      </c>
      <c r="H2141" s="23">
        <v>6616.8</v>
      </c>
      <c r="I2141" s="116">
        <v>-0.67426710099999998</v>
      </c>
      <c r="J2141" s="116">
        <v>-0.66666666699999999</v>
      </c>
      <c r="K2141" s="116">
        <v>-2.2801302999999998E-2</v>
      </c>
      <c r="L2141" s="116">
        <v>1</v>
      </c>
      <c r="M2141" s="116">
        <v>1</v>
      </c>
      <c r="N2141" s="116">
        <v>0</v>
      </c>
      <c r="O2141" s="24">
        <v>-1.0736899999999999E-4</v>
      </c>
      <c r="P2141" s="24">
        <v>1.9990040000000001E-4</v>
      </c>
      <c r="Q2141" s="24">
        <v>9.5480889000000001E-7</v>
      </c>
      <c r="R2141" s="24">
        <v>9.8691846000000008E-7</v>
      </c>
    </row>
    <row r="2142" spans="1:18" ht="33.75" x14ac:dyDescent="0.2">
      <c r="A2142" s="13" t="s">
        <v>1900</v>
      </c>
      <c r="B2142" s="11" t="str">
        <f>VLOOKUP(A2142,[2]Feuil1!$A$4:$B$2591,2,FALSE)</f>
        <v>Maladies virales et fièvres d'étiologie indéterminée, âge inférieur 18 ans, niveau 3</v>
      </c>
      <c r="C2142" s="22" t="s">
        <v>3213</v>
      </c>
      <c r="D2142" s="23" t="s">
        <v>3213</v>
      </c>
      <c r="E2142" s="22">
        <v>1</v>
      </c>
      <c r="F2142" s="23">
        <v>1752.99</v>
      </c>
      <c r="G2142" s="22" t="s">
        <v>3213</v>
      </c>
      <c r="H2142" s="23" t="s">
        <v>3213</v>
      </c>
      <c r="I2142" s="116" t="s">
        <v>3213</v>
      </c>
      <c r="J2142" s="116" t="s">
        <v>3213</v>
      </c>
      <c r="K2142" s="116" t="s">
        <v>3213</v>
      </c>
      <c r="L2142" s="116" t="s">
        <v>3213</v>
      </c>
      <c r="M2142" s="116" t="s">
        <v>3213</v>
      </c>
      <c r="N2142" s="116" t="s">
        <v>3213</v>
      </c>
      <c r="O2142" s="24" t="s">
        <v>3213</v>
      </c>
      <c r="P2142" s="24" t="s">
        <v>3213</v>
      </c>
      <c r="Q2142" s="24" t="s">
        <v>3213</v>
      </c>
      <c r="R2142" s="24" t="s">
        <v>3214</v>
      </c>
    </row>
    <row r="2143" spans="1:18" ht="22.5" x14ac:dyDescent="0.2">
      <c r="A2143" s="13" t="s">
        <v>1901</v>
      </c>
      <c r="B2143" s="11" t="str">
        <f>VLOOKUP(A2143,[2]Feuil1!$A$4:$B$2591,2,FALSE)</f>
        <v>Maladies virales, âge supérieur à 17 ans, niveau 1</v>
      </c>
      <c r="C2143" s="22">
        <v>123</v>
      </c>
      <c r="D2143" s="23">
        <v>84201.325500000006</v>
      </c>
      <c r="E2143" s="22">
        <v>71</v>
      </c>
      <c r="F2143" s="23">
        <v>48240.154900000001</v>
      </c>
      <c r="G2143" s="22">
        <v>97</v>
      </c>
      <c r="H2143" s="23">
        <v>68506.883600000001</v>
      </c>
      <c r="I2143" s="116">
        <v>-0.42708556399999997</v>
      </c>
      <c r="J2143" s="116">
        <v>-0.42276422800000002</v>
      </c>
      <c r="K2143" s="116">
        <v>-7.4862590000000003E-3</v>
      </c>
      <c r="L2143" s="116">
        <v>0.42012155109999999</v>
      </c>
      <c r="M2143" s="116">
        <v>0.36619718309999999</v>
      </c>
      <c r="N2143" s="116">
        <v>3.9470413699999998E-2</v>
      </c>
      <c r="O2143" s="24">
        <v>-9.3053199999999997E-4</v>
      </c>
      <c r="P2143" s="24">
        <v>1.2245579999999999E-3</v>
      </c>
      <c r="Q2143" s="24">
        <v>1.5436099999999999E-5</v>
      </c>
      <c r="R2143" s="24">
        <v>1.0217999999999999E-5</v>
      </c>
    </row>
    <row r="2144" spans="1:18" ht="22.5" x14ac:dyDescent="0.2">
      <c r="A2144" s="13" t="s">
        <v>1902</v>
      </c>
      <c r="B2144" s="11" t="str">
        <f>VLOOKUP(A2144,[2]Feuil1!$A$4:$B$2591,2,FALSE)</f>
        <v>Maladies virales, âge supérieur à 17 ans, niveau 2</v>
      </c>
      <c r="C2144" s="22">
        <v>64</v>
      </c>
      <c r="D2144" s="23">
        <v>69803.28</v>
      </c>
      <c r="E2144" s="22">
        <v>36</v>
      </c>
      <c r="F2144" s="23">
        <v>42403.634100000003</v>
      </c>
      <c r="G2144" s="22">
        <v>44</v>
      </c>
      <c r="H2144" s="23">
        <v>53124.076999999997</v>
      </c>
      <c r="I2144" s="116">
        <v>-0.39252662500000002</v>
      </c>
      <c r="J2144" s="116">
        <v>-0.4375</v>
      </c>
      <c r="K2144" s="116">
        <v>7.9952667000000005E-2</v>
      </c>
      <c r="L2144" s="116">
        <v>0.25281896529999998</v>
      </c>
      <c r="M2144" s="116">
        <v>0.22222222220000001</v>
      </c>
      <c r="N2144" s="116">
        <v>2.5033698900000002E-2</v>
      </c>
      <c r="O2144" s="24">
        <v>-2.8631799999999998E-4</v>
      </c>
      <c r="P2144" s="24">
        <v>6.4775149999999997E-4</v>
      </c>
      <c r="Q2144" s="24">
        <v>7.0019318999999999E-6</v>
      </c>
      <c r="R2144" s="24">
        <v>7.9236387E-6</v>
      </c>
    </row>
    <row r="2145" spans="1:18" ht="22.5" x14ac:dyDescent="0.2">
      <c r="A2145" s="13" t="s">
        <v>1903</v>
      </c>
      <c r="B2145" s="11" t="str">
        <f>VLOOKUP(A2145,[2]Feuil1!$A$4:$B$2591,2,FALSE)</f>
        <v>Maladies virales, âge supérieur à 17 ans, niveau 3</v>
      </c>
      <c r="C2145" s="22">
        <v>39</v>
      </c>
      <c r="D2145" s="23">
        <v>80235.386400000003</v>
      </c>
      <c r="E2145" s="22">
        <v>38</v>
      </c>
      <c r="F2145" s="23">
        <v>77307.665200000003</v>
      </c>
      <c r="G2145" s="22">
        <v>36</v>
      </c>
      <c r="H2145" s="23">
        <v>74083.215500000006</v>
      </c>
      <c r="I2145" s="116">
        <v>-3.6489151999999997E-2</v>
      </c>
      <c r="J2145" s="116">
        <v>-2.5641026000000001E-2</v>
      </c>
      <c r="K2145" s="116">
        <v>-1.1133603000000001E-2</v>
      </c>
      <c r="L2145" s="116">
        <v>-4.1709313999999997E-2</v>
      </c>
      <c r="M2145" s="116">
        <v>-5.2631578999999998E-2</v>
      </c>
      <c r="N2145" s="116">
        <v>1.15290572E-2</v>
      </c>
      <c r="O2145" s="24">
        <v>7.1579400000000001E-5</v>
      </c>
      <c r="P2145" s="24">
        <v>-1.94828E-4</v>
      </c>
      <c r="Q2145" s="24">
        <v>5.7288533999999998E-6</v>
      </c>
      <c r="R2145" s="24">
        <v>1.10498E-5</v>
      </c>
    </row>
    <row r="2146" spans="1:18" ht="22.5" x14ac:dyDescent="0.2">
      <c r="A2146" s="13" t="s">
        <v>1904</v>
      </c>
      <c r="B2146" s="11" t="str">
        <f>VLOOKUP(A2146,[2]Feuil1!$A$4:$B$2591,2,FALSE)</f>
        <v>Maladies virales, âge supérieur à 17 ans, niveau 4</v>
      </c>
      <c r="C2146" s="22">
        <v>3</v>
      </c>
      <c r="D2146" s="23">
        <v>7608.72</v>
      </c>
      <c r="E2146" s="22" t="s">
        <v>3213</v>
      </c>
      <c r="F2146" s="23" t="s">
        <v>3213</v>
      </c>
      <c r="G2146" s="22">
        <v>3</v>
      </c>
      <c r="H2146" s="23">
        <v>7989.1559999999999</v>
      </c>
      <c r="I2146" s="116" t="s">
        <v>3213</v>
      </c>
      <c r="J2146" s="116" t="s">
        <v>3213</v>
      </c>
      <c r="K2146" s="116" t="s">
        <v>3213</v>
      </c>
      <c r="L2146" s="116" t="s">
        <v>3213</v>
      </c>
      <c r="M2146" s="116" t="s">
        <v>3213</v>
      </c>
      <c r="N2146" s="116" t="s">
        <v>3213</v>
      </c>
      <c r="O2146" s="24" t="s">
        <v>3213</v>
      </c>
      <c r="P2146" s="24" t="s">
        <v>3213</v>
      </c>
      <c r="Q2146" s="24">
        <v>4.7740445000000002E-7</v>
      </c>
      <c r="R2146" s="24">
        <v>1.1916101E-6</v>
      </c>
    </row>
    <row r="2147" spans="1:18" ht="22.5" x14ac:dyDescent="0.2">
      <c r="A2147" s="13" t="s">
        <v>1905</v>
      </c>
      <c r="B2147" s="11" t="str">
        <f>VLOOKUP(A2147,[2]Feuil1!$A$4:$B$2591,2,FALSE)</f>
        <v>Maladies virales, âge supérieur à 17 ans, très courte durée</v>
      </c>
      <c r="C2147" s="22">
        <v>93</v>
      </c>
      <c r="D2147" s="23">
        <v>16781.7925</v>
      </c>
      <c r="E2147" s="22">
        <v>48</v>
      </c>
      <c r="F2147" s="23">
        <v>9077.7829999999994</v>
      </c>
      <c r="G2147" s="22">
        <v>162</v>
      </c>
      <c r="H2147" s="23">
        <v>33840.796000000002</v>
      </c>
      <c r="I2147" s="116">
        <v>-0.45906952400000001</v>
      </c>
      <c r="J2147" s="116">
        <v>-0.48387096800000001</v>
      </c>
      <c r="K2147" s="116">
        <v>4.8052796699999997E-2</v>
      </c>
      <c r="L2147" s="116">
        <v>2.7278701197999999</v>
      </c>
      <c r="M2147" s="116">
        <v>2.375</v>
      </c>
      <c r="N2147" s="116">
        <v>0.1045541096</v>
      </c>
      <c r="O2147" s="24">
        <v>-4.0800259999999996E-3</v>
      </c>
      <c r="P2147" s="24">
        <v>1.4962328E-3</v>
      </c>
      <c r="Q2147" s="24">
        <v>2.57798E-5</v>
      </c>
      <c r="R2147" s="24">
        <v>5.0474710000000002E-6</v>
      </c>
    </row>
    <row r="2148" spans="1:18" ht="22.5" x14ac:dyDescent="0.2">
      <c r="A2148" s="13" t="s">
        <v>1906</v>
      </c>
      <c r="B2148" s="11" t="str">
        <f>VLOOKUP(A2148,[2]Feuil1!$A$4:$B$2591,2,FALSE)</f>
        <v>Fièvres d'étiologie indéterminée, âge supérieur à 17 ans, niveau 1</v>
      </c>
      <c r="C2148" s="22">
        <v>1042</v>
      </c>
      <c r="D2148" s="23">
        <v>804100.99419999996</v>
      </c>
      <c r="E2148" s="22">
        <v>1047</v>
      </c>
      <c r="F2148" s="23">
        <v>809949.31079999998</v>
      </c>
      <c r="G2148" s="22">
        <v>1095</v>
      </c>
      <c r="H2148" s="23">
        <v>840694.26060000004</v>
      </c>
      <c r="I2148" s="116">
        <v>7.273112E-3</v>
      </c>
      <c r="J2148" s="116">
        <v>4.7984645000000003E-3</v>
      </c>
      <c r="K2148" s="116">
        <v>2.4628297E-3</v>
      </c>
      <c r="L2148" s="116">
        <v>3.7959103600000002E-2</v>
      </c>
      <c r="M2148" s="116">
        <v>4.5845272200000002E-2</v>
      </c>
      <c r="N2148" s="116">
        <v>-7.5404740000000001E-3</v>
      </c>
      <c r="O2148" s="24">
        <v>-1.7179059999999999E-3</v>
      </c>
      <c r="P2148" s="24">
        <v>1.8576739000000001E-3</v>
      </c>
      <c r="Q2148" s="24">
        <v>1.742526E-4</v>
      </c>
      <c r="R2148" s="24">
        <v>1.253924E-4</v>
      </c>
    </row>
    <row r="2149" spans="1:18" ht="22.5" x14ac:dyDescent="0.2">
      <c r="A2149" s="13" t="s">
        <v>1907</v>
      </c>
      <c r="B2149" s="11" t="str">
        <f>VLOOKUP(A2149,[2]Feuil1!$A$4:$B$2591,2,FALSE)</f>
        <v>Fièvres d'étiologie indéterminée, âge supérieur à 17 ans, niveau 2</v>
      </c>
      <c r="C2149" s="22">
        <v>777</v>
      </c>
      <c r="D2149" s="23">
        <v>999944.46499999997</v>
      </c>
      <c r="E2149" s="22">
        <v>848</v>
      </c>
      <c r="F2149" s="23">
        <v>1092435.19</v>
      </c>
      <c r="G2149" s="22">
        <v>805</v>
      </c>
      <c r="H2149" s="23">
        <v>1035078.9425</v>
      </c>
      <c r="I2149" s="116">
        <v>9.2495861799999995E-2</v>
      </c>
      <c r="J2149" s="116">
        <v>9.1377091399999999E-2</v>
      </c>
      <c r="K2149" s="116">
        <v>1.0250997E-3</v>
      </c>
      <c r="L2149" s="116">
        <v>-5.2503111999999998E-2</v>
      </c>
      <c r="M2149" s="116">
        <v>-5.0707546999999999E-2</v>
      </c>
      <c r="N2149" s="116">
        <v>-1.8914769999999999E-3</v>
      </c>
      <c r="O2149" s="24">
        <v>1.5389570999999999E-3</v>
      </c>
      <c r="P2149" s="24">
        <v>-3.4655839999999999E-3</v>
      </c>
      <c r="Q2149" s="24">
        <v>1.281035E-4</v>
      </c>
      <c r="R2149" s="24">
        <v>1.5438560000000001E-4</v>
      </c>
    </row>
    <row r="2150" spans="1:18" ht="22.5" x14ac:dyDescent="0.2">
      <c r="A2150" s="13" t="s">
        <v>1908</v>
      </c>
      <c r="B2150" s="11" t="str">
        <f>VLOOKUP(A2150,[2]Feuil1!$A$4:$B$2591,2,FALSE)</f>
        <v>Fièvres d'étiologie indéterminée, âge supérieur à 17 ans, niveau 3</v>
      </c>
      <c r="C2150" s="22">
        <v>621</v>
      </c>
      <c r="D2150" s="23">
        <v>1168452.9214999999</v>
      </c>
      <c r="E2150" s="22">
        <v>652</v>
      </c>
      <c r="F2150" s="23">
        <v>1212324.8944000001</v>
      </c>
      <c r="G2150" s="22">
        <v>653</v>
      </c>
      <c r="H2150" s="23">
        <v>1213908.3615000001</v>
      </c>
      <c r="I2150" s="116">
        <v>3.7547060799999997E-2</v>
      </c>
      <c r="J2150" s="116">
        <v>4.9919484700000002E-2</v>
      </c>
      <c r="K2150" s="116">
        <v>-1.1784164E-2</v>
      </c>
      <c r="L2150" s="116">
        <v>1.3061409E-3</v>
      </c>
      <c r="M2150" s="116">
        <v>1.5337422999999999E-3</v>
      </c>
      <c r="N2150" s="116">
        <v>-2.2725299999999999E-4</v>
      </c>
      <c r="O2150" s="24">
        <v>-3.5790000000000001E-5</v>
      </c>
      <c r="P2150" s="24">
        <v>9.5676399999999998E-5</v>
      </c>
      <c r="Q2150" s="24">
        <v>1.03915E-4</v>
      </c>
      <c r="R2150" s="24">
        <v>1.8105859999999999E-4</v>
      </c>
    </row>
    <row r="2151" spans="1:18" ht="22.5" x14ac:dyDescent="0.2">
      <c r="A2151" s="13" t="s">
        <v>1909</v>
      </c>
      <c r="B2151" s="11" t="str">
        <f>VLOOKUP(A2151,[2]Feuil1!$A$4:$B$2591,2,FALSE)</f>
        <v>Fièvres d'étiologie indéterminée, âge supérieur à 17 ans, niveau 4</v>
      </c>
      <c r="C2151" s="22">
        <v>52</v>
      </c>
      <c r="D2151" s="23">
        <v>154683.54509999999</v>
      </c>
      <c r="E2151" s="22">
        <v>41</v>
      </c>
      <c r="F2151" s="23">
        <v>122552.2095</v>
      </c>
      <c r="G2151" s="22">
        <v>46</v>
      </c>
      <c r="H2151" s="23">
        <v>136175.66039999999</v>
      </c>
      <c r="I2151" s="116">
        <v>-0.207723036</v>
      </c>
      <c r="J2151" s="116">
        <v>-0.21153846200000001</v>
      </c>
      <c r="K2151" s="116">
        <v>4.8390763999999996E-3</v>
      </c>
      <c r="L2151" s="116">
        <v>0.1111644658</v>
      </c>
      <c r="M2151" s="116">
        <v>0.1219512195</v>
      </c>
      <c r="N2151" s="116">
        <v>-9.6142799999999994E-3</v>
      </c>
      <c r="O2151" s="24">
        <v>-1.7894800000000001E-4</v>
      </c>
      <c r="P2151" s="24">
        <v>8.2315730000000003E-4</v>
      </c>
      <c r="Q2151" s="24">
        <v>7.3202014999999997E-6</v>
      </c>
      <c r="R2151" s="24">
        <v>2.0311099999999999E-5</v>
      </c>
    </row>
    <row r="2152" spans="1:18" ht="22.5" x14ac:dyDescent="0.2">
      <c r="A2152" s="13" t="s">
        <v>1910</v>
      </c>
      <c r="B2152" s="11" t="str">
        <f>VLOOKUP(A2152,[2]Feuil1!$A$4:$B$2591,2,FALSE)</f>
        <v>Fièvres d'étiologie indéterminée, âge supérieur à 17 ans, très courte durée</v>
      </c>
      <c r="C2152" s="22">
        <v>928</v>
      </c>
      <c r="D2152" s="23">
        <v>255482.04519999999</v>
      </c>
      <c r="E2152" s="22">
        <v>1071</v>
      </c>
      <c r="F2152" s="23">
        <v>293945.946</v>
      </c>
      <c r="G2152" s="22">
        <v>1278</v>
      </c>
      <c r="H2152" s="23">
        <v>352527.266</v>
      </c>
      <c r="I2152" s="116">
        <v>0.15055422299999999</v>
      </c>
      <c r="J2152" s="116">
        <v>0.15409482760000001</v>
      </c>
      <c r="K2152" s="116">
        <v>-3.0678630000000001E-3</v>
      </c>
      <c r="L2152" s="116">
        <v>0.19929283189999999</v>
      </c>
      <c r="M2152" s="116">
        <v>0.1932773109</v>
      </c>
      <c r="N2152" s="116">
        <v>5.0411759999999996E-3</v>
      </c>
      <c r="O2152" s="24">
        <v>-7.4084679999999997E-3</v>
      </c>
      <c r="P2152" s="24">
        <v>3.5396054000000001E-3</v>
      </c>
      <c r="Q2152" s="24">
        <v>2.033743E-4</v>
      </c>
      <c r="R2152" s="24">
        <v>5.2580700000000003E-5</v>
      </c>
    </row>
    <row r="2153" spans="1:18" ht="22.5" x14ac:dyDescent="0.2">
      <c r="A2153" s="13" t="s">
        <v>1911</v>
      </c>
      <c r="B2153" s="11" t="str">
        <f>VLOOKUP(A2153,[2]Feuil1!$A$4:$B$2591,2,FALSE)</f>
        <v>Septicémies, âge inférieur à 18 ans, niveau 1</v>
      </c>
      <c r="C2153" s="22">
        <v>2</v>
      </c>
      <c r="D2153" s="23">
        <v>2120.4666000000002</v>
      </c>
      <c r="E2153" s="22">
        <v>5</v>
      </c>
      <c r="F2153" s="23">
        <v>5121.8999999999996</v>
      </c>
      <c r="G2153" s="22">
        <v>3</v>
      </c>
      <c r="H2153" s="23">
        <v>3144.8465999999999</v>
      </c>
      <c r="I2153" s="116">
        <v>1.4154589371999999</v>
      </c>
      <c r="J2153" s="116">
        <v>1.5</v>
      </c>
      <c r="K2153" s="116">
        <v>-3.3816424999999997E-2</v>
      </c>
      <c r="L2153" s="116">
        <v>-0.38600000000000001</v>
      </c>
      <c r="M2153" s="116">
        <v>-0.4</v>
      </c>
      <c r="N2153" s="116">
        <v>2.3333333299999998E-2</v>
      </c>
      <c r="O2153" s="24">
        <v>7.1579400000000001E-5</v>
      </c>
      <c r="P2153" s="24">
        <v>-1.1945799999999999E-4</v>
      </c>
      <c r="Q2153" s="24">
        <v>4.7740445000000002E-7</v>
      </c>
      <c r="R2153" s="24">
        <v>4.6906467999999998E-7</v>
      </c>
    </row>
    <row r="2154" spans="1:18" ht="22.5" x14ac:dyDescent="0.2">
      <c r="A2154" s="13" t="s">
        <v>1912</v>
      </c>
      <c r="B2154" s="11" t="str">
        <f>VLOOKUP(A2154,[2]Feuil1!$A$4:$B$2591,2,FALSE)</f>
        <v>Septicémies, âge inférieur à 18 ans, niveau 2</v>
      </c>
      <c r="C2154" s="22">
        <v>1</v>
      </c>
      <c r="D2154" s="23">
        <v>2910.1</v>
      </c>
      <c r="E2154" s="22">
        <v>4</v>
      </c>
      <c r="F2154" s="23">
        <v>11640.4</v>
      </c>
      <c r="G2154" s="22">
        <v>1</v>
      </c>
      <c r="H2154" s="23">
        <v>2910.1</v>
      </c>
      <c r="I2154" s="116">
        <v>3</v>
      </c>
      <c r="J2154" s="116">
        <v>3</v>
      </c>
      <c r="K2154" s="116">
        <v>0</v>
      </c>
      <c r="L2154" s="116">
        <v>-0.75</v>
      </c>
      <c r="M2154" s="116">
        <v>-0.75</v>
      </c>
      <c r="N2154" s="116">
        <v>0</v>
      </c>
      <c r="O2154" s="24">
        <v>1.073691E-4</v>
      </c>
      <c r="P2154" s="24">
        <v>-5.2750300000000002E-4</v>
      </c>
      <c r="Q2154" s="24">
        <v>1.5913482000000001E-7</v>
      </c>
      <c r="R2154" s="24">
        <v>4.3405142000000001E-7</v>
      </c>
    </row>
    <row r="2155" spans="1:18" ht="22.5" x14ac:dyDescent="0.2">
      <c r="A2155" s="13" t="s">
        <v>1913</v>
      </c>
      <c r="B2155" s="11" t="str">
        <f>VLOOKUP(A2155,[2]Feuil1!$A$4:$B$2591,2,FALSE)</f>
        <v>Septicémies, âge inférieur à 18 ans, niveau 3</v>
      </c>
      <c r="C2155" s="22" t="s">
        <v>3213</v>
      </c>
      <c r="D2155" s="23" t="s">
        <v>3213</v>
      </c>
      <c r="E2155" s="22" t="s">
        <v>3213</v>
      </c>
      <c r="F2155" s="23" t="s">
        <v>3213</v>
      </c>
      <c r="G2155" s="22">
        <v>2</v>
      </c>
      <c r="H2155" s="23">
        <v>7130.04</v>
      </c>
      <c r="I2155" s="116" t="s">
        <v>3213</v>
      </c>
      <c r="J2155" s="116" t="s">
        <v>3213</v>
      </c>
      <c r="K2155" s="116" t="s">
        <v>3213</v>
      </c>
      <c r="L2155" s="116" t="s">
        <v>3213</v>
      </c>
      <c r="M2155" s="116" t="s">
        <v>3213</v>
      </c>
      <c r="N2155" s="116" t="s">
        <v>3213</v>
      </c>
      <c r="O2155" s="24" t="s">
        <v>3213</v>
      </c>
      <c r="P2155" s="24" t="s">
        <v>3213</v>
      </c>
      <c r="Q2155" s="24">
        <v>3.1826962999999999E-7</v>
      </c>
      <c r="R2155" s="24">
        <v>1.0634700000000001E-6</v>
      </c>
    </row>
    <row r="2156" spans="1:18" ht="22.5" x14ac:dyDescent="0.2">
      <c r="A2156" s="13" t="s">
        <v>1914</v>
      </c>
      <c r="B2156" s="11" t="str">
        <f>VLOOKUP(A2156,[2]Feuil1!$A$4:$B$2591,2,FALSE)</f>
        <v>Septicémies, âge supérieur à 17 ans, niveau 1</v>
      </c>
      <c r="C2156" s="22">
        <v>513</v>
      </c>
      <c r="D2156" s="23">
        <v>655169.23800000001</v>
      </c>
      <c r="E2156" s="22">
        <v>469</v>
      </c>
      <c r="F2156" s="23">
        <v>594858.86360000004</v>
      </c>
      <c r="G2156" s="22">
        <v>392</v>
      </c>
      <c r="H2156" s="23">
        <v>500684.38819999999</v>
      </c>
      <c r="I2156" s="116">
        <v>-9.2053123000000001E-2</v>
      </c>
      <c r="J2156" s="116">
        <v>-8.5769980999999995E-2</v>
      </c>
      <c r="K2156" s="116">
        <v>-6.8726059999999999E-3</v>
      </c>
      <c r="L2156" s="116">
        <v>-0.15831398199999999</v>
      </c>
      <c r="M2156" s="116">
        <v>-0.16417910399999999</v>
      </c>
      <c r="N2156" s="116">
        <v>7.0172002000000004E-3</v>
      </c>
      <c r="O2156" s="24">
        <v>2.7558068999999998E-3</v>
      </c>
      <c r="P2156" s="24">
        <v>-5.6902180000000004E-3</v>
      </c>
      <c r="Q2156" s="24">
        <v>6.2380799999999997E-5</v>
      </c>
      <c r="R2156" s="24">
        <v>7.4678799999999994E-5</v>
      </c>
    </row>
    <row r="2157" spans="1:18" ht="22.5" x14ac:dyDescent="0.2">
      <c r="A2157" s="13" t="s">
        <v>1915</v>
      </c>
      <c r="B2157" s="11" t="str">
        <f>VLOOKUP(A2157,[2]Feuil1!$A$4:$B$2591,2,FALSE)</f>
        <v>Septicémies, âge supérieur à 17 ans, niveau 2</v>
      </c>
      <c r="C2157" s="22">
        <v>799</v>
      </c>
      <c r="D2157" s="23">
        <v>1846667.9964000001</v>
      </c>
      <c r="E2157" s="22">
        <v>825</v>
      </c>
      <c r="F2157" s="23">
        <v>1887299.9574</v>
      </c>
      <c r="G2157" s="22">
        <v>784</v>
      </c>
      <c r="H2157" s="23">
        <v>1791838.9184000001</v>
      </c>
      <c r="I2157" s="116">
        <v>2.2002851100000002E-2</v>
      </c>
      <c r="J2157" s="116">
        <v>3.2540675800000002E-2</v>
      </c>
      <c r="K2157" s="116">
        <v>-1.0205723999999999E-2</v>
      </c>
      <c r="L2157" s="116">
        <v>-5.0580746000000003E-2</v>
      </c>
      <c r="M2157" s="116">
        <v>-4.969697E-2</v>
      </c>
      <c r="N2157" s="116">
        <v>-9.2999399999999996E-4</v>
      </c>
      <c r="O2157" s="24">
        <v>1.4673777E-3</v>
      </c>
      <c r="P2157" s="24">
        <v>-5.767955E-3</v>
      </c>
      <c r="Q2157" s="24">
        <v>1.247617E-4</v>
      </c>
      <c r="R2157" s="24">
        <v>2.6725890000000002E-4</v>
      </c>
    </row>
    <row r="2158" spans="1:18" ht="22.5" x14ac:dyDescent="0.2">
      <c r="A2158" s="13" t="s">
        <v>1916</v>
      </c>
      <c r="B2158" s="11" t="str">
        <f>VLOOKUP(A2158,[2]Feuil1!$A$4:$B$2591,2,FALSE)</f>
        <v>Septicémies, âge supérieur à 17 ans, niveau 3</v>
      </c>
      <c r="C2158" s="22">
        <v>822</v>
      </c>
      <c r="D2158" s="23">
        <v>2653360.8442000002</v>
      </c>
      <c r="E2158" s="22">
        <v>808</v>
      </c>
      <c r="F2158" s="23">
        <v>2621912.3821</v>
      </c>
      <c r="G2158" s="22">
        <v>900</v>
      </c>
      <c r="H2158" s="23">
        <v>2952176.8651999999</v>
      </c>
      <c r="I2158" s="116">
        <v>-1.1852313E-2</v>
      </c>
      <c r="J2158" s="116">
        <v>-1.7031629999999999E-2</v>
      </c>
      <c r="K2158" s="116">
        <v>5.2690582000000001E-3</v>
      </c>
      <c r="L2158" s="116">
        <v>0.12596320359999999</v>
      </c>
      <c r="M2158" s="116">
        <v>0.1138613861</v>
      </c>
      <c r="N2158" s="116">
        <v>1.08647428E-2</v>
      </c>
      <c r="O2158" s="24">
        <v>-3.2926520000000001E-3</v>
      </c>
      <c r="P2158" s="24">
        <v>1.99552681E-2</v>
      </c>
      <c r="Q2158" s="24">
        <v>1.4322130000000001E-4</v>
      </c>
      <c r="R2158" s="24">
        <v>4.4032730000000001E-4</v>
      </c>
    </row>
    <row r="2159" spans="1:18" ht="22.5" x14ac:dyDescent="0.2">
      <c r="A2159" s="13" t="s">
        <v>1917</v>
      </c>
      <c r="B2159" s="11" t="str">
        <f>VLOOKUP(A2159,[2]Feuil1!$A$4:$B$2591,2,FALSE)</f>
        <v>Septicémies, âge supérieur à 17 ans, niveau 4</v>
      </c>
      <c r="C2159" s="22">
        <v>295</v>
      </c>
      <c r="D2159" s="23">
        <v>1589705.7953999999</v>
      </c>
      <c r="E2159" s="22">
        <v>332</v>
      </c>
      <c r="F2159" s="23">
        <v>1782089.1749</v>
      </c>
      <c r="G2159" s="22">
        <v>352</v>
      </c>
      <c r="H2159" s="23">
        <v>1988963.1233000001</v>
      </c>
      <c r="I2159" s="116">
        <v>0.12101822869999999</v>
      </c>
      <c r="J2159" s="116">
        <v>0.1254237288</v>
      </c>
      <c r="K2159" s="116">
        <v>-3.9145259999999998E-3</v>
      </c>
      <c r="L2159" s="116">
        <v>0.116085071</v>
      </c>
      <c r="M2159" s="116">
        <v>6.02409639E-2</v>
      </c>
      <c r="N2159" s="116">
        <v>5.2671146500000002E-2</v>
      </c>
      <c r="O2159" s="24">
        <v>-7.1579399999999996E-4</v>
      </c>
      <c r="P2159" s="24">
        <v>1.2499755E-2</v>
      </c>
      <c r="Q2159" s="24">
        <v>5.6015499999999999E-5</v>
      </c>
      <c r="R2159" s="24">
        <v>2.9666069999999999E-4</v>
      </c>
    </row>
    <row r="2160" spans="1:18" ht="22.5" x14ac:dyDescent="0.2">
      <c r="A2160" s="13" t="s">
        <v>1918</v>
      </c>
      <c r="B2160" s="11" t="str">
        <f>VLOOKUP(A2160,[2]Feuil1!$A$4:$B$2591,2,FALSE)</f>
        <v>Septicémies, âge supérieur à 17 ans, très courte durée</v>
      </c>
      <c r="C2160" s="22">
        <v>123</v>
      </c>
      <c r="D2160" s="23">
        <v>23812.549200000001</v>
      </c>
      <c r="E2160" s="22">
        <v>116</v>
      </c>
      <c r="F2160" s="23">
        <v>22349.3776</v>
      </c>
      <c r="G2160" s="22">
        <v>113</v>
      </c>
      <c r="H2160" s="23">
        <v>21915.353899999998</v>
      </c>
      <c r="I2160" s="116">
        <v>-6.1445399999999997E-2</v>
      </c>
      <c r="J2160" s="116">
        <v>-5.6910569000000001E-2</v>
      </c>
      <c r="K2160" s="116">
        <v>-4.808484E-3</v>
      </c>
      <c r="L2160" s="116">
        <v>-1.9419946E-2</v>
      </c>
      <c r="M2160" s="116">
        <v>-2.5862069000000001E-2</v>
      </c>
      <c r="N2160" s="116">
        <v>6.6131530999999997E-3</v>
      </c>
      <c r="O2160" s="24">
        <v>1.073691E-4</v>
      </c>
      <c r="P2160" s="24">
        <v>-2.6225E-5</v>
      </c>
      <c r="Q2160" s="24">
        <v>1.7982199999999999E-5</v>
      </c>
      <c r="R2160" s="24">
        <v>3.2687504E-6</v>
      </c>
    </row>
    <row r="2161" spans="1:18" x14ac:dyDescent="0.2">
      <c r="A2161" s="13" t="s">
        <v>1919</v>
      </c>
      <c r="B2161" s="11" t="str">
        <f>VLOOKUP(A2161,[2]Feuil1!$A$4:$B$2591,2,FALSE)</f>
        <v>Paludisme, niveau 1</v>
      </c>
      <c r="C2161" s="22">
        <v>22</v>
      </c>
      <c r="D2161" s="23">
        <v>13412.8071</v>
      </c>
      <c r="E2161" s="22">
        <v>25</v>
      </c>
      <c r="F2161" s="23">
        <v>14364.545599999999</v>
      </c>
      <c r="G2161" s="22">
        <v>27</v>
      </c>
      <c r="H2161" s="23">
        <v>16015.911700000001</v>
      </c>
      <c r="I2161" s="116">
        <v>7.09574434E-2</v>
      </c>
      <c r="J2161" s="116">
        <v>0.13636363639999999</v>
      </c>
      <c r="K2161" s="116">
        <v>-5.7557450000000003E-2</v>
      </c>
      <c r="L2161" s="116">
        <v>0.1149612488</v>
      </c>
      <c r="M2161" s="116">
        <v>0.08</v>
      </c>
      <c r="N2161" s="116">
        <v>3.2371526599999999E-2</v>
      </c>
      <c r="O2161" s="24">
        <v>-7.1579E-5</v>
      </c>
      <c r="P2161" s="24">
        <v>9.9778999999999995E-5</v>
      </c>
      <c r="Q2161" s="24">
        <v>4.2966399999999999E-6</v>
      </c>
      <c r="R2161" s="24">
        <v>2.3888283000000001E-6</v>
      </c>
    </row>
    <row r="2162" spans="1:18" x14ac:dyDescent="0.2">
      <c r="A2162" s="13" t="s">
        <v>1920</v>
      </c>
      <c r="B2162" s="11" t="str">
        <f>VLOOKUP(A2162,[2]Feuil1!$A$4:$B$2591,2,FALSE)</f>
        <v>Paludisme, niveau 2</v>
      </c>
      <c r="C2162" s="22">
        <v>5</v>
      </c>
      <c r="D2162" s="23">
        <v>7068.634</v>
      </c>
      <c r="E2162" s="22">
        <v>6</v>
      </c>
      <c r="F2162" s="23">
        <v>7264.3339999999998</v>
      </c>
      <c r="G2162" s="22">
        <v>15</v>
      </c>
      <c r="H2162" s="23">
        <v>20928.441599999998</v>
      </c>
      <c r="I2162" s="116">
        <v>2.7685688600000001E-2</v>
      </c>
      <c r="J2162" s="116">
        <v>0.2</v>
      </c>
      <c r="K2162" s="116">
        <v>-0.143595259</v>
      </c>
      <c r="L2162" s="116">
        <v>1.8809855933999999</v>
      </c>
      <c r="M2162" s="116">
        <v>1.5</v>
      </c>
      <c r="N2162" s="116">
        <v>0.15239423739999999</v>
      </c>
      <c r="O2162" s="24">
        <v>-3.2210700000000002E-4</v>
      </c>
      <c r="P2162" s="24">
        <v>8.2561380000000005E-4</v>
      </c>
      <c r="Q2162" s="24">
        <v>2.3870221999999998E-6</v>
      </c>
      <c r="R2162" s="24">
        <v>3.121549E-6</v>
      </c>
    </row>
    <row r="2163" spans="1:18" x14ac:dyDescent="0.2">
      <c r="A2163" s="13" t="s">
        <v>1921</v>
      </c>
      <c r="B2163" s="11" t="str">
        <f>VLOOKUP(A2163,[2]Feuil1!$A$4:$B$2591,2,FALSE)</f>
        <v>Paludisme, niveau 3</v>
      </c>
      <c r="C2163" s="22">
        <v>2</v>
      </c>
      <c r="D2163" s="23">
        <v>4528.2906000000003</v>
      </c>
      <c r="E2163" s="22">
        <v>2</v>
      </c>
      <c r="F2163" s="23">
        <v>4375.16</v>
      </c>
      <c r="G2163" s="22">
        <v>1</v>
      </c>
      <c r="H2163" s="23">
        <v>2187.58</v>
      </c>
      <c r="I2163" s="116">
        <v>-3.3816424999999997E-2</v>
      </c>
      <c r="J2163" s="116">
        <v>0</v>
      </c>
      <c r="K2163" s="116">
        <v>-3.3816424999999997E-2</v>
      </c>
      <c r="L2163" s="116">
        <v>-0.5</v>
      </c>
      <c r="M2163" s="116">
        <v>-0.5</v>
      </c>
      <c r="N2163" s="116">
        <v>0</v>
      </c>
      <c r="O2163" s="24">
        <v>3.5789700000000001E-5</v>
      </c>
      <c r="P2163" s="24">
        <v>-1.3217799999999999E-4</v>
      </c>
      <c r="Q2163" s="24">
        <v>1.5913482000000001E-7</v>
      </c>
      <c r="R2163" s="24">
        <v>3.2628507999999999E-7</v>
      </c>
    </row>
    <row r="2164" spans="1:18" x14ac:dyDescent="0.2">
      <c r="A2164" s="13" t="s">
        <v>1922</v>
      </c>
      <c r="B2164" s="11" t="str">
        <f>VLOOKUP(A2164,[2]Feuil1!$A$4:$B$2591,2,FALSE)</f>
        <v>Paludisme, niveau 4</v>
      </c>
      <c r="C2164" s="22" t="s">
        <v>3213</v>
      </c>
      <c r="D2164" s="23" t="s">
        <v>3213</v>
      </c>
      <c r="E2164" s="22" t="s">
        <v>3213</v>
      </c>
      <c r="F2164" s="23" t="s">
        <v>3213</v>
      </c>
      <c r="G2164" s="22">
        <v>2</v>
      </c>
      <c r="H2164" s="23">
        <v>9621.3757999999998</v>
      </c>
      <c r="I2164" s="116" t="s">
        <v>3213</v>
      </c>
      <c r="J2164" s="116" t="s">
        <v>3213</v>
      </c>
      <c r="K2164" s="116" t="s">
        <v>3213</v>
      </c>
      <c r="L2164" s="116" t="s">
        <v>3213</v>
      </c>
      <c r="M2164" s="116" t="s">
        <v>3213</v>
      </c>
      <c r="N2164" s="116" t="s">
        <v>3213</v>
      </c>
      <c r="O2164" s="24" t="s">
        <v>3213</v>
      </c>
      <c r="P2164" s="24" t="s">
        <v>3213</v>
      </c>
      <c r="Q2164" s="24">
        <v>3.1826962999999999E-7</v>
      </c>
      <c r="R2164" s="24">
        <v>1.4350613E-6</v>
      </c>
    </row>
    <row r="2165" spans="1:18" x14ac:dyDescent="0.2">
      <c r="A2165" s="13" t="s">
        <v>1923</v>
      </c>
      <c r="B2165" s="11" t="str">
        <f>VLOOKUP(A2165,[2]Feuil1!$A$4:$B$2591,2,FALSE)</f>
        <v>Paludisme, très courte durée</v>
      </c>
      <c r="C2165" s="22">
        <v>28</v>
      </c>
      <c r="D2165" s="23">
        <v>5767.2790000000005</v>
      </c>
      <c r="E2165" s="22">
        <v>22</v>
      </c>
      <c r="F2165" s="23">
        <v>4497.1859999999997</v>
      </c>
      <c r="G2165" s="22">
        <v>39</v>
      </c>
      <c r="H2165" s="23">
        <v>7949.3339999999998</v>
      </c>
      <c r="I2165" s="116">
        <v>-0.220223957</v>
      </c>
      <c r="J2165" s="116">
        <v>-0.21428571399999999</v>
      </c>
      <c r="K2165" s="116">
        <v>-7.5577630000000003E-3</v>
      </c>
      <c r="L2165" s="116">
        <v>0.76762402090000004</v>
      </c>
      <c r="M2165" s="116">
        <v>0.77272727269999997</v>
      </c>
      <c r="N2165" s="116">
        <v>-2.878757E-3</v>
      </c>
      <c r="O2165" s="24">
        <v>-6.08425E-4</v>
      </c>
      <c r="P2165" s="24">
        <v>2.08586E-4</v>
      </c>
      <c r="Q2165" s="24">
        <v>6.2062577999999996E-6</v>
      </c>
      <c r="R2165" s="24">
        <v>1.1856705000000001E-6</v>
      </c>
    </row>
    <row r="2166" spans="1:18" x14ac:dyDescent="0.2">
      <c r="A2166" s="13" t="s">
        <v>1924</v>
      </c>
      <c r="B2166" s="11" t="str">
        <f>VLOOKUP(A2166,[2]Feuil1!$A$4:$B$2591,2,FALSE)</f>
        <v>Maladies infectieuses sévères, niveau 1</v>
      </c>
      <c r="C2166" s="22">
        <v>80</v>
      </c>
      <c r="D2166" s="23">
        <v>54611.955000000002</v>
      </c>
      <c r="E2166" s="22">
        <v>60</v>
      </c>
      <c r="F2166" s="23">
        <v>37158.142899999999</v>
      </c>
      <c r="G2166" s="22">
        <v>60</v>
      </c>
      <c r="H2166" s="23">
        <v>35844.6414</v>
      </c>
      <c r="I2166" s="116">
        <v>-0.31959691099999998</v>
      </c>
      <c r="J2166" s="116">
        <v>-0.25</v>
      </c>
      <c r="K2166" s="116">
        <v>-9.2795880999999997E-2</v>
      </c>
      <c r="L2166" s="116">
        <v>-3.5348954000000002E-2</v>
      </c>
      <c r="M2166" s="116">
        <v>0</v>
      </c>
      <c r="N2166" s="116">
        <v>-3.5348954000000002E-2</v>
      </c>
      <c r="O2166" s="24">
        <v>0</v>
      </c>
      <c r="P2166" s="24">
        <v>-7.9363999999999994E-5</v>
      </c>
      <c r="Q2166" s="24">
        <v>9.5480888999999992E-6</v>
      </c>
      <c r="R2166" s="24">
        <v>5.3463515E-6</v>
      </c>
    </row>
    <row r="2167" spans="1:18" x14ac:dyDescent="0.2">
      <c r="A2167" s="13" t="s">
        <v>1925</v>
      </c>
      <c r="B2167" s="11" t="str">
        <f>VLOOKUP(A2167,[2]Feuil1!$A$4:$B$2591,2,FALSE)</f>
        <v>Maladies infectieuses sévères, niveau 2</v>
      </c>
      <c r="C2167" s="22">
        <v>35</v>
      </c>
      <c r="D2167" s="23">
        <v>59754.823199999999</v>
      </c>
      <c r="E2167" s="22">
        <v>32</v>
      </c>
      <c r="F2167" s="23">
        <v>53229.310100000002</v>
      </c>
      <c r="G2167" s="22">
        <v>25</v>
      </c>
      <c r="H2167" s="23">
        <v>41870.686300000001</v>
      </c>
      <c r="I2167" s="116">
        <v>-0.10920479299999999</v>
      </c>
      <c r="J2167" s="116">
        <v>-8.5714286000000001E-2</v>
      </c>
      <c r="K2167" s="116">
        <v>-2.5692742000000001E-2</v>
      </c>
      <c r="L2167" s="116">
        <v>-0.21339040000000001</v>
      </c>
      <c r="M2167" s="116">
        <v>-0.21875</v>
      </c>
      <c r="N2167" s="116">
        <v>6.8602873999999998E-3</v>
      </c>
      <c r="O2167" s="24">
        <v>2.5052789999999999E-4</v>
      </c>
      <c r="P2167" s="24">
        <v>-6.8631200000000001E-4</v>
      </c>
      <c r="Q2167" s="24">
        <v>3.9783704000000001E-6</v>
      </c>
      <c r="R2167" s="24">
        <v>6.2451567999999999E-6</v>
      </c>
    </row>
    <row r="2168" spans="1:18" x14ac:dyDescent="0.2">
      <c r="A2168" s="13" t="s">
        <v>1926</v>
      </c>
      <c r="B2168" s="11" t="str">
        <f>VLOOKUP(A2168,[2]Feuil1!$A$4:$B$2591,2,FALSE)</f>
        <v>Maladies infectieuses sévères, niveau 3</v>
      </c>
      <c r="C2168" s="22">
        <v>17</v>
      </c>
      <c r="D2168" s="23">
        <v>34723.240400000002</v>
      </c>
      <c r="E2168" s="22">
        <v>13</v>
      </c>
      <c r="F2168" s="23">
        <v>27146.524000000001</v>
      </c>
      <c r="G2168" s="22">
        <v>23</v>
      </c>
      <c r="H2168" s="23">
        <v>46736.590199999999</v>
      </c>
      <c r="I2168" s="116">
        <v>-0.21820303399999999</v>
      </c>
      <c r="J2168" s="116">
        <v>-0.235294118</v>
      </c>
      <c r="K2168" s="116">
        <v>2.23498788E-2</v>
      </c>
      <c r="L2168" s="116">
        <v>0.72164179100000003</v>
      </c>
      <c r="M2168" s="116">
        <v>0.7692307692</v>
      </c>
      <c r="N2168" s="116">
        <v>-2.6898117999999999E-2</v>
      </c>
      <c r="O2168" s="24">
        <v>-3.5789699999999998E-4</v>
      </c>
      <c r="P2168" s="24">
        <v>1.1836726E-3</v>
      </c>
      <c r="Q2168" s="24">
        <v>3.6601007999999998E-6</v>
      </c>
      <c r="R2168" s="24">
        <v>6.9709231E-6</v>
      </c>
    </row>
    <row r="2169" spans="1:18" x14ac:dyDescent="0.2">
      <c r="A2169" s="13" t="s">
        <v>1927</v>
      </c>
      <c r="B2169" s="11" t="str">
        <f>VLOOKUP(A2169,[2]Feuil1!$A$4:$B$2591,2,FALSE)</f>
        <v>Maladies infectieuses sévères, niveau 4</v>
      </c>
      <c r="C2169" s="22">
        <v>7</v>
      </c>
      <c r="D2169" s="23">
        <v>21588.626400000001</v>
      </c>
      <c r="E2169" s="22">
        <v>6</v>
      </c>
      <c r="F2169" s="23">
        <v>19031.295999999998</v>
      </c>
      <c r="G2169" s="22">
        <v>4</v>
      </c>
      <c r="H2169" s="23">
        <v>12102.7148</v>
      </c>
      <c r="I2169" s="116">
        <v>-0.1184573</v>
      </c>
      <c r="J2169" s="116">
        <v>-0.14285714299999999</v>
      </c>
      <c r="K2169" s="116">
        <v>2.8466483000000001E-2</v>
      </c>
      <c r="L2169" s="116">
        <v>-0.36406250000000001</v>
      </c>
      <c r="M2169" s="116">
        <v>-0.33333333300000001</v>
      </c>
      <c r="N2169" s="116">
        <v>-4.6093750000000003E-2</v>
      </c>
      <c r="O2169" s="24">
        <v>7.1579400000000001E-5</v>
      </c>
      <c r="P2169" s="24">
        <v>-4.18639E-4</v>
      </c>
      <c r="Q2169" s="24">
        <v>6.3653925999999997E-7</v>
      </c>
      <c r="R2169" s="24">
        <v>1.8051615E-6</v>
      </c>
    </row>
    <row r="2170" spans="1:18" ht="22.5" x14ac:dyDescent="0.2">
      <c r="A2170" s="13" t="s">
        <v>1928</v>
      </c>
      <c r="B2170" s="11" t="str">
        <f>VLOOKUP(A2170,[2]Feuil1!$A$4:$B$2591,2,FALSE)</f>
        <v>Maladies infectieuses sévères, très courte durée</v>
      </c>
      <c r="C2170" s="22">
        <v>11</v>
      </c>
      <c r="D2170" s="23">
        <v>1876.7639999999999</v>
      </c>
      <c r="E2170" s="22">
        <v>26</v>
      </c>
      <c r="F2170" s="23">
        <v>4500.9978000000001</v>
      </c>
      <c r="G2170" s="22">
        <v>32</v>
      </c>
      <c r="H2170" s="23">
        <v>5934.4571999999998</v>
      </c>
      <c r="I2170" s="116">
        <v>1.3982758621</v>
      </c>
      <c r="J2170" s="116">
        <v>1.3636363636</v>
      </c>
      <c r="K2170" s="116">
        <v>1.4655172399999999E-2</v>
      </c>
      <c r="L2170" s="116">
        <v>0.31847591660000002</v>
      </c>
      <c r="M2170" s="116">
        <v>0.2307692308</v>
      </c>
      <c r="N2170" s="116">
        <v>7.1261682199999996E-2</v>
      </c>
      <c r="O2170" s="24">
        <v>-2.1473799999999999E-4</v>
      </c>
      <c r="P2170" s="24">
        <v>8.6612600000000005E-5</v>
      </c>
      <c r="Q2170" s="24">
        <v>5.0923141000000003E-6</v>
      </c>
      <c r="R2170" s="24">
        <v>8.8514469000000002E-7</v>
      </c>
    </row>
    <row r="2171" spans="1:18" ht="22.5" x14ac:dyDescent="0.2">
      <c r="A2171" s="13" t="s">
        <v>1929</v>
      </c>
      <c r="B2171" s="11" t="str">
        <f>VLOOKUP(A2171,[2]Feuil1!$A$4:$B$2591,2,FALSE)</f>
        <v>Autres maladies infectieuses ou parasitaires, niveau 1</v>
      </c>
      <c r="C2171" s="22">
        <v>70</v>
      </c>
      <c r="D2171" s="23">
        <v>66700.252200000003</v>
      </c>
      <c r="E2171" s="22">
        <v>76</v>
      </c>
      <c r="F2171" s="23">
        <v>73071.643200000006</v>
      </c>
      <c r="G2171" s="22">
        <v>90</v>
      </c>
      <c r="H2171" s="23">
        <v>85388.825400000002</v>
      </c>
      <c r="I2171" s="116">
        <v>9.5522742300000005E-2</v>
      </c>
      <c r="J2171" s="116">
        <v>8.5714285700000004E-2</v>
      </c>
      <c r="K2171" s="116">
        <v>9.0341047000000001E-3</v>
      </c>
      <c r="L2171" s="116">
        <v>0.16856309320000001</v>
      </c>
      <c r="M2171" s="116">
        <v>0.18421052630000001</v>
      </c>
      <c r="N2171" s="116">
        <v>-1.3213388E-2</v>
      </c>
      <c r="O2171" s="24">
        <v>-5.0105600000000005E-4</v>
      </c>
      <c r="P2171" s="24">
        <v>7.4422979999999995E-4</v>
      </c>
      <c r="Q2171" s="24">
        <v>1.43221E-5</v>
      </c>
      <c r="R2171" s="24">
        <v>1.2736E-5</v>
      </c>
    </row>
    <row r="2172" spans="1:18" ht="22.5" x14ac:dyDescent="0.2">
      <c r="A2172" s="13" t="s">
        <v>1930</v>
      </c>
      <c r="B2172" s="11" t="str">
        <f>VLOOKUP(A2172,[2]Feuil1!$A$4:$B$2591,2,FALSE)</f>
        <v>Autres maladies infectieuses ou parasitaires, niveau 2</v>
      </c>
      <c r="C2172" s="22">
        <v>66</v>
      </c>
      <c r="D2172" s="23">
        <v>139491.4976</v>
      </c>
      <c r="E2172" s="22">
        <v>46</v>
      </c>
      <c r="F2172" s="23">
        <v>93389.243199999997</v>
      </c>
      <c r="G2172" s="22">
        <v>66</v>
      </c>
      <c r="H2172" s="23">
        <v>140631.4546</v>
      </c>
      <c r="I2172" s="116">
        <v>-0.330502254</v>
      </c>
      <c r="J2172" s="116">
        <v>-0.303030303</v>
      </c>
      <c r="K2172" s="116">
        <v>-3.9416277999999999E-2</v>
      </c>
      <c r="L2172" s="116">
        <v>0.50586352109999999</v>
      </c>
      <c r="M2172" s="116">
        <v>0.43478260870000002</v>
      </c>
      <c r="N2172" s="116">
        <v>4.9541241999999999E-2</v>
      </c>
      <c r="O2172" s="24">
        <v>-7.1579399999999996E-4</v>
      </c>
      <c r="P2172" s="24">
        <v>2.8544728000000001E-3</v>
      </c>
      <c r="Q2172" s="24">
        <v>1.0502900000000001E-5</v>
      </c>
      <c r="R2172" s="24">
        <v>2.09757E-5</v>
      </c>
    </row>
    <row r="2173" spans="1:18" ht="22.5" x14ac:dyDescent="0.2">
      <c r="A2173" s="13" t="s">
        <v>1931</v>
      </c>
      <c r="B2173" s="11" t="str">
        <f>VLOOKUP(A2173,[2]Feuil1!$A$4:$B$2591,2,FALSE)</f>
        <v>Autres maladies infectieuses ou parasitaires, niveau 3</v>
      </c>
      <c r="C2173" s="22">
        <v>29</v>
      </c>
      <c r="D2173" s="23">
        <v>105489.34699999999</v>
      </c>
      <c r="E2173" s="22">
        <v>44</v>
      </c>
      <c r="F2173" s="23">
        <v>156753.226</v>
      </c>
      <c r="G2173" s="22">
        <v>47</v>
      </c>
      <c r="H2173" s="23">
        <v>170710.58780000001</v>
      </c>
      <c r="I2173" s="116">
        <v>0.48596261569999999</v>
      </c>
      <c r="J2173" s="116">
        <v>0.51724137930000003</v>
      </c>
      <c r="K2173" s="116">
        <v>-2.0615549E-2</v>
      </c>
      <c r="L2173" s="116">
        <v>8.9040348000000005E-2</v>
      </c>
      <c r="M2173" s="116">
        <v>6.8181818199999994E-2</v>
      </c>
      <c r="N2173" s="116">
        <v>1.9527134299999999E-2</v>
      </c>
      <c r="O2173" s="24">
        <v>-1.0736899999999999E-4</v>
      </c>
      <c r="P2173" s="24">
        <v>8.433329E-4</v>
      </c>
      <c r="Q2173" s="24">
        <v>7.4793362999999997E-6</v>
      </c>
      <c r="R2173" s="24">
        <v>2.5462100000000001E-5</v>
      </c>
    </row>
    <row r="2174" spans="1:18" ht="22.5" x14ac:dyDescent="0.2">
      <c r="A2174" s="13" t="s">
        <v>1932</v>
      </c>
      <c r="B2174" s="11" t="str">
        <f>VLOOKUP(A2174,[2]Feuil1!$A$4:$B$2591,2,FALSE)</f>
        <v>Autres maladies infectieuses ou parasitaires, niveau 4</v>
      </c>
      <c r="C2174" s="22">
        <v>19</v>
      </c>
      <c r="D2174" s="23">
        <v>116002.7536</v>
      </c>
      <c r="E2174" s="22">
        <v>28</v>
      </c>
      <c r="F2174" s="23">
        <v>163934.83360000001</v>
      </c>
      <c r="G2174" s="22">
        <v>42</v>
      </c>
      <c r="H2174" s="23">
        <v>266511.53480000002</v>
      </c>
      <c r="I2174" s="116">
        <v>0.41319777769999999</v>
      </c>
      <c r="J2174" s="116">
        <v>0.47368421049999998</v>
      </c>
      <c r="K2174" s="116">
        <v>-4.1044364999999999E-2</v>
      </c>
      <c r="L2174" s="116">
        <v>0.62571632239999997</v>
      </c>
      <c r="M2174" s="116">
        <v>0.5</v>
      </c>
      <c r="N2174" s="116">
        <v>8.3810881599999998E-2</v>
      </c>
      <c r="O2174" s="24">
        <v>-5.0105600000000005E-4</v>
      </c>
      <c r="P2174" s="24">
        <v>6.1978980000000003E-3</v>
      </c>
      <c r="Q2174" s="24">
        <v>6.6836623000000001E-6</v>
      </c>
      <c r="R2174" s="24">
        <v>3.97511E-5</v>
      </c>
    </row>
    <row r="2175" spans="1:18" ht="22.5" x14ac:dyDescent="0.2">
      <c r="A2175" s="13" t="s">
        <v>1933</v>
      </c>
      <c r="B2175" s="11" t="str">
        <f>VLOOKUP(A2175,[2]Feuil1!$A$4:$B$2591,2,FALSE)</f>
        <v>Autres maladies infectieuses ou parasitaires, très courte durée</v>
      </c>
      <c r="C2175" s="22">
        <v>211</v>
      </c>
      <c r="D2175" s="23">
        <v>62674.540500000003</v>
      </c>
      <c r="E2175" s="22">
        <v>207</v>
      </c>
      <c r="F2175" s="23">
        <v>61186.924500000001</v>
      </c>
      <c r="G2175" s="22">
        <v>150</v>
      </c>
      <c r="H2175" s="23">
        <v>44352.457499999997</v>
      </c>
      <c r="I2175" s="116">
        <v>-2.3735571E-2</v>
      </c>
      <c r="J2175" s="116">
        <v>-1.8957346E-2</v>
      </c>
      <c r="K2175" s="116">
        <v>-4.8705579999999997E-3</v>
      </c>
      <c r="L2175" s="116">
        <v>-0.27513177300000002</v>
      </c>
      <c r="M2175" s="116">
        <v>-0.27536231900000002</v>
      </c>
      <c r="N2175" s="116">
        <v>3.181538E-4</v>
      </c>
      <c r="O2175" s="24">
        <v>2.0400129000000002E-3</v>
      </c>
      <c r="P2175" s="24">
        <v>-1.017174E-3</v>
      </c>
      <c r="Q2175" s="24">
        <v>2.3870200000000001E-5</v>
      </c>
      <c r="R2175" s="24">
        <v>6.6153214999999996E-6</v>
      </c>
    </row>
    <row r="2176" spans="1:18" ht="22.5" x14ac:dyDescent="0.2">
      <c r="A2176" s="13" t="s">
        <v>1934</v>
      </c>
      <c r="B2176" s="11" t="str">
        <f>VLOOKUP(A2176,[2]Feuil1!$A$4:$B$2591,2,FALSE)</f>
        <v>Explorations et surveillance pour maladies infectieuses ou parasitaires</v>
      </c>
      <c r="C2176" s="22">
        <v>35</v>
      </c>
      <c r="D2176" s="23">
        <v>19396.3616</v>
      </c>
      <c r="E2176" s="22">
        <v>51</v>
      </c>
      <c r="F2176" s="23">
        <v>27865.961200000002</v>
      </c>
      <c r="G2176" s="22">
        <v>55</v>
      </c>
      <c r="H2176" s="23">
        <v>30154.6014</v>
      </c>
      <c r="I2176" s="116">
        <v>0.43665919279999998</v>
      </c>
      <c r="J2176" s="116">
        <v>0.45714285710000002</v>
      </c>
      <c r="K2176" s="116">
        <v>-1.4057416999999999E-2</v>
      </c>
      <c r="L2176" s="116">
        <v>8.2130315999999995E-2</v>
      </c>
      <c r="M2176" s="116">
        <v>7.8431372499999999E-2</v>
      </c>
      <c r="N2176" s="116">
        <v>3.4299294000000001E-3</v>
      </c>
      <c r="O2176" s="24">
        <v>-1.4315899999999999E-4</v>
      </c>
      <c r="P2176" s="24">
        <v>1.3828439999999999E-4</v>
      </c>
      <c r="Q2176" s="24">
        <v>8.7524149000000005E-6</v>
      </c>
      <c r="R2176" s="24">
        <v>4.4976624000000001E-6</v>
      </c>
    </row>
    <row r="2177" spans="1:18" ht="22.5" x14ac:dyDescent="0.2">
      <c r="A2177" s="13" t="s">
        <v>1935</v>
      </c>
      <c r="B2177" s="11" t="str">
        <f>VLOOKUP(A2177,[2]Feuil1!$A$4:$B$2591,2,FALSE)</f>
        <v>Affections de la CMD 18 avec décès : séjours de moins de 2 jours</v>
      </c>
      <c r="C2177" s="22">
        <v>89</v>
      </c>
      <c r="D2177" s="23">
        <v>46454.467199999999</v>
      </c>
      <c r="E2177" s="22">
        <v>84</v>
      </c>
      <c r="F2177" s="23">
        <v>43987.995600000002</v>
      </c>
      <c r="G2177" s="22">
        <v>68</v>
      </c>
      <c r="H2177" s="23">
        <v>35864.668799999999</v>
      </c>
      <c r="I2177" s="116">
        <v>-5.3094389999999998E-2</v>
      </c>
      <c r="J2177" s="116">
        <v>-5.6179775000000001E-2</v>
      </c>
      <c r="K2177" s="116">
        <v>3.2690391000000001E-3</v>
      </c>
      <c r="L2177" s="116">
        <v>-0.18467144699999999</v>
      </c>
      <c r="M2177" s="116">
        <v>-0.19047618999999999</v>
      </c>
      <c r="N2177" s="116">
        <v>7.1705654000000004E-3</v>
      </c>
      <c r="O2177" s="24">
        <v>5.7263520000000001E-4</v>
      </c>
      <c r="P2177" s="24">
        <v>-4.9082800000000001E-4</v>
      </c>
      <c r="Q2177" s="24">
        <v>1.0821200000000001E-5</v>
      </c>
      <c r="R2177" s="24">
        <v>5.3493386E-6</v>
      </c>
    </row>
    <row r="2178" spans="1:18" ht="22.5" x14ac:dyDescent="0.2">
      <c r="A2178" s="13" t="s">
        <v>1936</v>
      </c>
      <c r="B2178" s="11" t="str">
        <f>VLOOKUP(A2178,[2]Feuil1!$A$4:$B$2591,2,FALSE)</f>
        <v>Symptômes et autres recours aux soins de la CMD 18, très courte durée</v>
      </c>
      <c r="C2178" s="22">
        <v>8</v>
      </c>
      <c r="D2178" s="23">
        <v>3159.8314999999998</v>
      </c>
      <c r="E2178" s="22">
        <v>21</v>
      </c>
      <c r="F2178" s="23">
        <v>8030.1655000000001</v>
      </c>
      <c r="G2178" s="22">
        <v>8</v>
      </c>
      <c r="H2178" s="23">
        <v>3093.6185</v>
      </c>
      <c r="I2178" s="116">
        <v>1.5413271246</v>
      </c>
      <c r="J2178" s="116">
        <v>1.625</v>
      </c>
      <c r="K2178" s="116">
        <v>-3.1875381000000001E-2</v>
      </c>
      <c r="L2178" s="116">
        <v>-0.61475034399999995</v>
      </c>
      <c r="M2178" s="116">
        <v>-0.61904761900000005</v>
      </c>
      <c r="N2178" s="116">
        <v>1.12803481E-2</v>
      </c>
      <c r="O2178" s="24">
        <v>4.6526610000000002E-4</v>
      </c>
      <c r="P2178" s="24">
        <v>-2.9827599999999999E-4</v>
      </c>
      <c r="Q2178" s="24">
        <v>1.2730785000000001E-6</v>
      </c>
      <c r="R2178" s="24">
        <v>4.6142382999999998E-7</v>
      </c>
    </row>
    <row r="2179" spans="1:18" ht="22.5" x14ac:dyDescent="0.2">
      <c r="A2179" s="13" t="s">
        <v>1937</v>
      </c>
      <c r="B2179" s="11" t="str">
        <f>VLOOKUP(A2179,[2]Feuil1!$A$4:$B$2591,2,FALSE)</f>
        <v>Symptômes et autres recours aux soins de la CMD 18</v>
      </c>
      <c r="C2179" s="22">
        <v>12</v>
      </c>
      <c r="D2179" s="23">
        <v>11083.5512</v>
      </c>
      <c r="E2179" s="22">
        <v>12</v>
      </c>
      <c r="F2179" s="23">
        <v>10920.5578</v>
      </c>
      <c r="G2179" s="22">
        <v>6</v>
      </c>
      <c r="H2179" s="23">
        <v>5618.9830000000002</v>
      </c>
      <c r="I2179" s="116">
        <v>-1.4705882E-2</v>
      </c>
      <c r="J2179" s="116">
        <v>0</v>
      </c>
      <c r="K2179" s="116">
        <v>-1.4705882E-2</v>
      </c>
      <c r="L2179" s="116">
        <v>-0.48546739999999999</v>
      </c>
      <c r="M2179" s="116">
        <v>-0.5</v>
      </c>
      <c r="N2179" s="116">
        <v>2.90652003E-2</v>
      </c>
      <c r="O2179" s="24">
        <v>2.147382E-4</v>
      </c>
      <c r="P2179" s="24">
        <v>-3.20332E-4</v>
      </c>
      <c r="Q2179" s="24">
        <v>9.5480889000000001E-7</v>
      </c>
      <c r="R2179" s="24">
        <v>8.3809062999999997E-7</v>
      </c>
    </row>
    <row r="2180" spans="1:18" ht="22.5" x14ac:dyDescent="0.2">
      <c r="A2180" s="13" t="s">
        <v>2318</v>
      </c>
      <c r="B2180" s="11" t="str">
        <f>VLOOKUP(A2180,[2]Feuil1!$A$4:$B$2591,2,FALSE)</f>
        <v>Autres maladies infectieuses concernant majoritairement la petite enfance, niveau 1</v>
      </c>
      <c r="C2180" s="22">
        <v>10</v>
      </c>
      <c r="D2180" s="23">
        <v>7363.8</v>
      </c>
      <c r="E2180" s="22">
        <v>12</v>
      </c>
      <c r="F2180" s="23">
        <v>8836.56</v>
      </c>
      <c r="G2180" s="22">
        <v>12</v>
      </c>
      <c r="H2180" s="23">
        <v>8888.1065999999992</v>
      </c>
      <c r="I2180" s="116">
        <v>0.2</v>
      </c>
      <c r="J2180" s="116">
        <v>0.2</v>
      </c>
      <c r="K2180" s="116">
        <v>-4.62412E-17</v>
      </c>
      <c r="L2180" s="116">
        <v>5.8333333000000001E-3</v>
      </c>
      <c r="M2180" s="116">
        <v>0</v>
      </c>
      <c r="N2180" s="116">
        <v>5.8333333000000001E-3</v>
      </c>
      <c r="O2180" s="24">
        <v>0</v>
      </c>
      <c r="P2180" s="24">
        <v>3.114553E-6</v>
      </c>
      <c r="Q2180" s="24">
        <v>1.9096178000000001E-6</v>
      </c>
      <c r="R2180" s="24">
        <v>1.3256916000000001E-6</v>
      </c>
    </row>
    <row r="2181" spans="1:18" ht="22.5" x14ac:dyDescent="0.2">
      <c r="A2181" s="13" t="s">
        <v>2319</v>
      </c>
      <c r="B2181" s="11" t="str">
        <f>VLOOKUP(A2181,[2]Feuil1!$A$4:$B$2591,2,FALSE)</f>
        <v>Autres maladies infectieuses concernant majoritairement la petite enfance, niveau 2</v>
      </c>
      <c r="C2181" s="22">
        <v>1</v>
      </c>
      <c r="D2181" s="23">
        <v>893.45</v>
      </c>
      <c r="E2181" s="22">
        <v>2</v>
      </c>
      <c r="F2181" s="23">
        <v>1786.9</v>
      </c>
      <c r="G2181" s="22">
        <v>2</v>
      </c>
      <c r="H2181" s="23">
        <v>1786.9</v>
      </c>
      <c r="I2181" s="116">
        <v>1</v>
      </c>
      <c r="J2181" s="116">
        <v>1</v>
      </c>
      <c r="K2181" s="116">
        <v>0</v>
      </c>
      <c r="L2181" s="116">
        <v>0</v>
      </c>
      <c r="M2181" s="116">
        <v>0</v>
      </c>
      <c r="N2181" s="116">
        <v>0</v>
      </c>
      <c r="O2181" s="24">
        <v>0</v>
      </c>
      <c r="P2181" s="24">
        <v>0</v>
      </c>
      <c r="Q2181" s="24">
        <v>3.1826962999999999E-7</v>
      </c>
      <c r="R2181" s="24">
        <v>2.6652227999999999E-7</v>
      </c>
    </row>
    <row r="2182" spans="1:18" ht="22.5" x14ac:dyDescent="0.2">
      <c r="A2182" s="13" t="s">
        <v>2320</v>
      </c>
      <c r="B2182" s="11" t="str">
        <f>VLOOKUP(A2182,[2]Feuil1!$A$4:$B$2591,2,FALSE)</f>
        <v>Autres maladies infectieuses concernant majoritairement la petite enfance, niveau 3</v>
      </c>
      <c r="C2182" s="22">
        <v>1</v>
      </c>
      <c r="D2182" s="23">
        <v>1114.69</v>
      </c>
      <c r="E2182" s="22">
        <v>2</v>
      </c>
      <c r="F2182" s="23">
        <v>2229.38</v>
      </c>
      <c r="G2182" s="22">
        <v>3</v>
      </c>
      <c r="H2182" s="23">
        <v>3344.07</v>
      </c>
      <c r="I2182" s="116">
        <v>1</v>
      </c>
      <c r="J2182" s="116">
        <v>1</v>
      </c>
      <c r="K2182" s="116">
        <v>0</v>
      </c>
      <c r="L2182" s="116">
        <v>0.5</v>
      </c>
      <c r="M2182" s="116">
        <v>0.5</v>
      </c>
      <c r="N2182" s="116">
        <v>0</v>
      </c>
      <c r="O2182" s="24">
        <v>-3.5790000000000001E-5</v>
      </c>
      <c r="P2182" s="24">
        <v>6.7351899999999995E-5</v>
      </c>
      <c r="Q2182" s="24">
        <v>4.7740445000000002E-7</v>
      </c>
      <c r="R2182" s="24">
        <v>4.9877952999999996E-7</v>
      </c>
    </row>
    <row r="2183" spans="1:18" ht="22.5" x14ac:dyDescent="0.2">
      <c r="A2183" s="13" t="s">
        <v>2321</v>
      </c>
      <c r="B2183" s="11" t="str">
        <f>VLOOKUP(A2183,[2]Feuil1!$A$4:$B$2591,2,FALSE)</f>
        <v>Autres maladies infectieuses concernant majoritairement la petite enfance, niveau 4</v>
      </c>
      <c r="C2183" s="22" t="s">
        <v>3213</v>
      </c>
      <c r="D2183" s="23" t="s">
        <v>3213</v>
      </c>
      <c r="E2183" s="22" t="s">
        <v>3213</v>
      </c>
      <c r="F2183" s="23" t="s">
        <v>3213</v>
      </c>
      <c r="G2183" s="22">
        <v>1</v>
      </c>
      <c r="H2183" s="23">
        <v>1294.93</v>
      </c>
      <c r="I2183" s="116" t="s">
        <v>3213</v>
      </c>
      <c r="J2183" s="116" t="s">
        <v>3213</v>
      </c>
      <c r="K2183" s="116" t="s">
        <v>3213</v>
      </c>
      <c r="L2183" s="116" t="s">
        <v>3213</v>
      </c>
      <c r="M2183" s="116" t="s">
        <v>3213</v>
      </c>
      <c r="N2183" s="116" t="s">
        <v>3213</v>
      </c>
      <c r="O2183" s="24" t="s">
        <v>3213</v>
      </c>
      <c r="P2183" s="24" t="s">
        <v>3213</v>
      </c>
      <c r="Q2183" s="24">
        <v>1.5913482000000001E-7</v>
      </c>
      <c r="R2183" s="24">
        <v>1.9314325999999999E-7</v>
      </c>
    </row>
    <row r="2184" spans="1:18" ht="33.75" x14ac:dyDescent="0.2">
      <c r="A2184" s="13" t="s">
        <v>1938</v>
      </c>
      <c r="B2184" s="11" t="str">
        <f>VLOOKUP(A2184,[2]Feuil1!$A$4:$B$2591,2,FALSE)</f>
        <v>Interventions chirurgicales avec un diagnostic principal de maladie mentale, niveau 1</v>
      </c>
      <c r="C2184" s="22">
        <v>263</v>
      </c>
      <c r="D2184" s="23">
        <v>229104.86170000001</v>
      </c>
      <c r="E2184" s="22">
        <v>36</v>
      </c>
      <c r="F2184" s="23">
        <v>29968.273799999999</v>
      </c>
      <c r="G2184" s="22">
        <v>37</v>
      </c>
      <c r="H2184" s="23">
        <v>35179.366600000001</v>
      </c>
      <c r="I2184" s="116">
        <v>-0.86919407299999996</v>
      </c>
      <c r="J2184" s="116">
        <v>-0.86311787100000004</v>
      </c>
      <c r="K2184" s="116">
        <v>-4.4390034000000002E-2</v>
      </c>
      <c r="L2184" s="116">
        <v>0.1738869858</v>
      </c>
      <c r="M2184" s="116">
        <v>2.77777778E-2</v>
      </c>
      <c r="N2184" s="116">
        <v>0.1421603105</v>
      </c>
      <c r="O2184" s="24">
        <v>-3.5790000000000001E-5</v>
      </c>
      <c r="P2184" s="24">
        <v>3.1486509999999998E-4</v>
      </c>
      <c r="Q2184" s="24">
        <v>5.8879881999999998E-6</v>
      </c>
      <c r="R2184" s="24">
        <v>5.2471234000000003E-6</v>
      </c>
    </row>
    <row r="2185" spans="1:18" ht="33.75" x14ac:dyDescent="0.2">
      <c r="A2185" s="13" t="s">
        <v>1939</v>
      </c>
      <c r="B2185" s="11" t="str">
        <f>VLOOKUP(A2185,[2]Feuil1!$A$4:$B$2591,2,FALSE)</f>
        <v>Interventions chirurgicales avec un diagnostic principal de maladie mentale, niveau 2</v>
      </c>
      <c r="C2185" s="22">
        <v>21</v>
      </c>
      <c r="D2185" s="23">
        <v>77883.987999999998</v>
      </c>
      <c r="E2185" s="22">
        <v>18</v>
      </c>
      <c r="F2185" s="23">
        <v>68784.013999999996</v>
      </c>
      <c r="G2185" s="22">
        <v>17</v>
      </c>
      <c r="H2185" s="23">
        <v>64547.184000000001</v>
      </c>
      <c r="I2185" s="116">
        <v>-0.11684011399999999</v>
      </c>
      <c r="J2185" s="116">
        <v>-0.14285714299999999</v>
      </c>
      <c r="K2185" s="116">
        <v>3.0353200899999998E-2</v>
      </c>
      <c r="L2185" s="116">
        <v>-6.1596143999999999E-2</v>
      </c>
      <c r="M2185" s="116">
        <v>-5.5555555999999999E-2</v>
      </c>
      <c r="N2185" s="116">
        <v>-6.3959170000000001E-3</v>
      </c>
      <c r="O2185" s="24">
        <v>3.5789700000000001E-5</v>
      </c>
      <c r="P2185" s="24">
        <v>-2.5599800000000001E-4</v>
      </c>
      <c r="Q2185" s="24">
        <v>2.7052919E-6</v>
      </c>
      <c r="R2185" s="24">
        <v>9.6274342999999998E-6</v>
      </c>
    </row>
    <row r="2186" spans="1:18" ht="33.75" x14ac:dyDescent="0.2">
      <c r="A2186" s="13" t="s">
        <v>1940</v>
      </c>
      <c r="B2186" s="11" t="str">
        <f>VLOOKUP(A2186,[2]Feuil1!$A$4:$B$2591,2,FALSE)</f>
        <v>Interventions chirurgicales avec un diagnostic principal de maladie mentale, niveau 3</v>
      </c>
      <c r="C2186" s="22">
        <v>17</v>
      </c>
      <c r="D2186" s="23">
        <v>92286.0435</v>
      </c>
      <c r="E2186" s="22">
        <v>10</v>
      </c>
      <c r="F2186" s="23">
        <v>55285.828500000003</v>
      </c>
      <c r="G2186" s="22">
        <v>23</v>
      </c>
      <c r="H2186" s="23">
        <v>124889.1315</v>
      </c>
      <c r="I2186" s="116">
        <v>-0.400929692</v>
      </c>
      <c r="J2186" s="116">
        <v>-0.41176470599999998</v>
      </c>
      <c r="K2186" s="116">
        <v>1.84195235E-2</v>
      </c>
      <c r="L2186" s="116">
        <v>1.258971872</v>
      </c>
      <c r="M2186" s="116">
        <v>1.3</v>
      </c>
      <c r="N2186" s="116">
        <v>-1.7838316999999999E-2</v>
      </c>
      <c r="O2186" s="24">
        <v>-4.6526599999999999E-4</v>
      </c>
      <c r="P2186" s="24">
        <v>4.2055766000000001E-3</v>
      </c>
      <c r="Q2186" s="24">
        <v>3.6601007999999998E-6</v>
      </c>
      <c r="R2186" s="24">
        <v>1.8627600000000001E-5</v>
      </c>
    </row>
    <row r="2187" spans="1:18" ht="33.75" x14ac:dyDescent="0.2">
      <c r="A2187" s="13" t="s">
        <v>1941</v>
      </c>
      <c r="B2187" s="11" t="str">
        <f>VLOOKUP(A2187,[2]Feuil1!$A$4:$B$2591,2,FALSE)</f>
        <v>Interventions chirurgicales avec un diagnostic principal de maladie mentale, niveau 4</v>
      </c>
      <c r="C2187" s="22">
        <v>1</v>
      </c>
      <c r="D2187" s="23">
        <v>7940.4378999999999</v>
      </c>
      <c r="E2187" s="22">
        <v>4</v>
      </c>
      <c r="F2187" s="23">
        <v>30722.8158</v>
      </c>
      <c r="G2187" s="22">
        <v>4</v>
      </c>
      <c r="H2187" s="23">
        <v>29683.88</v>
      </c>
      <c r="I2187" s="116">
        <v>2.8691588785</v>
      </c>
      <c r="J2187" s="116">
        <v>3</v>
      </c>
      <c r="K2187" s="116">
        <v>-3.2710280000000001E-2</v>
      </c>
      <c r="L2187" s="116">
        <v>-3.3816424999999997E-2</v>
      </c>
      <c r="M2187" s="116">
        <v>0</v>
      </c>
      <c r="N2187" s="116">
        <v>-3.3816424999999997E-2</v>
      </c>
      <c r="O2187" s="24">
        <v>0</v>
      </c>
      <c r="P2187" s="24">
        <v>-6.2774999999999994E-5</v>
      </c>
      <c r="Q2187" s="24">
        <v>6.3653925999999997E-7</v>
      </c>
      <c r="R2187" s="24">
        <v>4.4274527000000003E-6</v>
      </c>
    </row>
    <row r="2188" spans="1:18" ht="22.5" x14ac:dyDescent="0.2">
      <c r="A2188" s="13" t="s">
        <v>1942</v>
      </c>
      <c r="B2188" s="11" t="str">
        <f>VLOOKUP(A2188,[2]Feuil1!$A$4:$B$2591,2,FALSE)</f>
        <v>Troubles aigus de l'adaptation et du fonctionnement psychosocial, niveau 1</v>
      </c>
      <c r="C2188" s="22">
        <v>475</v>
      </c>
      <c r="D2188" s="23">
        <v>489872.29869999998</v>
      </c>
      <c r="E2188" s="22">
        <v>403</v>
      </c>
      <c r="F2188" s="23">
        <v>415122.97989999998</v>
      </c>
      <c r="G2188" s="22">
        <v>420</v>
      </c>
      <c r="H2188" s="23">
        <v>447850.69459999999</v>
      </c>
      <c r="I2188" s="116">
        <v>-0.15258939699999999</v>
      </c>
      <c r="J2188" s="116">
        <v>-0.15157894699999999</v>
      </c>
      <c r="K2188" s="116">
        <v>-1.190977E-3</v>
      </c>
      <c r="L2188" s="116">
        <v>7.8838600300000006E-2</v>
      </c>
      <c r="M2188" s="116">
        <v>4.2183622800000001E-2</v>
      </c>
      <c r="N2188" s="116">
        <v>3.5171323599999998E-2</v>
      </c>
      <c r="O2188" s="24">
        <v>-6.08425E-4</v>
      </c>
      <c r="P2188" s="24">
        <v>1.9774767E-3</v>
      </c>
      <c r="Q2188" s="24">
        <v>6.6836599999999996E-5</v>
      </c>
      <c r="R2188" s="24">
        <v>6.6798500000000001E-5</v>
      </c>
    </row>
    <row r="2189" spans="1:18" ht="22.5" x14ac:dyDescent="0.2">
      <c r="A2189" s="13" t="s">
        <v>1943</v>
      </c>
      <c r="B2189" s="11" t="str">
        <f>VLOOKUP(A2189,[2]Feuil1!$A$4:$B$2591,2,FALSE)</f>
        <v>Troubles aigus de l'adaptation et du fonctionnement psychosocial, niveau 2</v>
      </c>
      <c r="C2189" s="22">
        <v>328</v>
      </c>
      <c r="D2189" s="23">
        <v>448017.95740000001</v>
      </c>
      <c r="E2189" s="22">
        <v>338</v>
      </c>
      <c r="F2189" s="23">
        <v>470776.58500000002</v>
      </c>
      <c r="G2189" s="22">
        <v>352</v>
      </c>
      <c r="H2189" s="23">
        <v>493531.90100000001</v>
      </c>
      <c r="I2189" s="116">
        <v>5.0798471900000003E-2</v>
      </c>
      <c r="J2189" s="116">
        <v>3.0487804899999998E-2</v>
      </c>
      <c r="K2189" s="116">
        <v>1.9709759699999999E-2</v>
      </c>
      <c r="L2189" s="116">
        <v>4.8335700500000002E-2</v>
      </c>
      <c r="M2189" s="116">
        <v>4.1420118300000003E-2</v>
      </c>
      <c r="N2189" s="116">
        <v>6.6405305999999997E-3</v>
      </c>
      <c r="O2189" s="24">
        <v>-5.0105600000000005E-4</v>
      </c>
      <c r="P2189" s="24">
        <v>1.3749236000000001E-3</v>
      </c>
      <c r="Q2189" s="24">
        <v>5.6015499999999999E-5</v>
      </c>
      <c r="R2189" s="24">
        <v>7.3611999999999999E-5</v>
      </c>
    </row>
    <row r="2190" spans="1:18" ht="22.5" x14ac:dyDescent="0.2">
      <c r="A2190" s="13" t="s">
        <v>1944</v>
      </c>
      <c r="B2190" s="11" t="str">
        <f>VLOOKUP(A2190,[2]Feuil1!$A$4:$B$2591,2,FALSE)</f>
        <v>Troubles aigus de l'adaptation et du fonctionnement psychosocial, niveau 3</v>
      </c>
      <c r="C2190" s="22">
        <v>161</v>
      </c>
      <c r="D2190" s="23">
        <v>277682.89559999999</v>
      </c>
      <c r="E2190" s="22">
        <v>208</v>
      </c>
      <c r="F2190" s="23">
        <v>356162.21130000002</v>
      </c>
      <c r="G2190" s="22">
        <v>186</v>
      </c>
      <c r="H2190" s="23">
        <v>323431.27529999998</v>
      </c>
      <c r="I2190" s="116">
        <v>0.28262207340000001</v>
      </c>
      <c r="J2190" s="116">
        <v>0.29192546580000001</v>
      </c>
      <c r="K2190" s="116">
        <v>-7.2011840000000002E-3</v>
      </c>
      <c r="L2190" s="116">
        <v>-9.1898958000000003E-2</v>
      </c>
      <c r="M2190" s="116">
        <v>-0.10576923100000001</v>
      </c>
      <c r="N2190" s="116">
        <v>1.5510843E-2</v>
      </c>
      <c r="O2190" s="24">
        <v>7.8737339999999999E-4</v>
      </c>
      <c r="P2190" s="24">
        <v>-1.9776709999999999E-3</v>
      </c>
      <c r="Q2190" s="24">
        <v>2.9599099999999999E-5</v>
      </c>
      <c r="R2190" s="24">
        <v>4.8240900000000001E-5</v>
      </c>
    </row>
    <row r="2191" spans="1:18" ht="22.5" x14ac:dyDescent="0.2">
      <c r="A2191" s="13" t="s">
        <v>1945</v>
      </c>
      <c r="B2191" s="11" t="str">
        <f>VLOOKUP(A2191,[2]Feuil1!$A$4:$B$2591,2,FALSE)</f>
        <v>Troubles aigus de l'adaptation et du fonctionnement psychosocial, niveau 4</v>
      </c>
      <c r="C2191" s="22">
        <v>77</v>
      </c>
      <c r="D2191" s="23">
        <v>159248.71040000001</v>
      </c>
      <c r="E2191" s="22">
        <v>108</v>
      </c>
      <c r="F2191" s="23">
        <v>219875.16310000001</v>
      </c>
      <c r="G2191" s="22">
        <v>127</v>
      </c>
      <c r="H2191" s="23">
        <v>260472.99919999999</v>
      </c>
      <c r="I2191" s="116">
        <v>0.38070294290000001</v>
      </c>
      <c r="J2191" s="116">
        <v>0.40259740259999999</v>
      </c>
      <c r="K2191" s="116">
        <v>-1.5609939E-2</v>
      </c>
      <c r="L2191" s="116">
        <v>0.1846403911</v>
      </c>
      <c r="M2191" s="116">
        <v>0.1759259259</v>
      </c>
      <c r="N2191" s="116">
        <v>7.4107263E-3</v>
      </c>
      <c r="O2191" s="24">
        <v>-6.80004E-4</v>
      </c>
      <c r="P2191" s="24">
        <v>2.4530058000000001E-3</v>
      </c>
      <c r="Q2191" s="24">
        <v>2.0210100000000002E-5</v>
      </c>
      <c r="R2191" s="24">
        <v>3.8850400000000003E-5</v>
      </c>
    </row>
    <row r="2192" spans="1:18" ht="33.75" x14ac:dyDescent="0.2">
      <c r="A2192" s="13" t="s">
        <v>1946</v>
      </c>
      <c r="B2192" s="11" t="str">
        <f>VLOOKUP(A2192,[2]Feuil1!$A$4:$B$2591,2,FALSE)</f>
        <v>Troubles aigus de l'adaptation et du fonctionnement psychosocial, très courte durée</v>
      </c>
      <c r="C2192" s="22">
        <v>498</v>
      </c>
      <c r="D2192" s="23">
        <v>154583.42199999999</v>
      </c>
      <c r="E2192" s="22">
        <v>599</v>
      </c>
      <c r="F2192" s="23">
        <v>186817.9835</v>
      </c>
      <c r="G2192" s="22">
        <v>666</v>
      </c>
      <c r="H2192" s="23">
        <v>207938.42800000001</v>
      </c>
      <c r="I2192" s="116">
        <v>0.20852534559999999</v>
      </c>
      <c r="J2192" s="116">
        <v>0.202811245</v>
      </c>
      <c r="K2192" s="116">
        <v>4.7506212000000001E-3</v>
      </c>
      <c r="L2192" s="116">
        <v>0.1130535942</v>
      </c>
      <c r="M2192" s="116">
        <v>0.1118530885</v>
      </c>
      <c r="N2192" s="116">
        <v>1.0797341E-3</v>
      </c>
      <c r="O2192" s="24">
        <v>-2.3979100000000001E-3</v>
      </c>
      <c r="P2192" s="24">
        <v>1.2761413000000001E-3</v>
      </c>
      <c r="Q2192" s="24">
        <v>1.0598380000000001E-4</v>
      </c>
      <c r="R2192" s="24">
        <v>3.10147E-5</v>
      </c>
    </row>
    <row r="2193" spans="1:18" ht="33.75" x14ac:dyDescent="0.2">
      <c r="A2193" s="13" t="s">
        <v>1947</v>
      </c>
      <c r="B2193" s="11" t="str">
        <f>VLOOKUP(A2193,[2]Feuil1!$A$4:$B$2591,2,FALSE)</f>
        <v>Troubles mentaux d'origine organique et retards mentaux, âge supérieur à 79 ans, niveau 1</v>
      </c>
      <c r="C2193" s="22">
        <v>300</v>
      </c>
      <c r="D2193" s="23">
        <v>296985.60200000001</v>
      </c>
      <c r="E2193" s="22">
        <v>322</v>
      </c>
      <c r="F2193" s="23">
        <v>320992.62709999998</v>
      </c>
      <c r="G2193" s="22">
        <v>283</v>
      </c>
      <c r="H2193" s="23">
        <v>283197.88900000002</v>
      </c>
      <c r="I2193" s="116">
        <v>8.0835653100000002E-2</v>
      </c>
      <c r="J2193" s="116">
        <v>7.3333333299999998E-2</v>
      </c>
      <c r="K2193" s="116">
        <v>6.9897389000000004E-3</v>
      </c>
      <c r="L2193" s="116">
        <v>-0.117743322</v>
      </c>
      <c r="M2193" s="116">
        <v>-0.121118012</v>
      </c>
      <c r="N2193" s="116">
        <v>3.8397543E-3</v>
      </c>
      <c r="O2193" s="24">
        <v>1.3957983000000001E-3</v>
      </c>
      <c r="P2193" s="24">
        <v>-2.2836369999999998E-3</v>
      </c>
      <c r="Q2193" s="24">
        <v>4.5035199999999999E-5</v>
      </c>
      <c r="R2193" s="24">
        <v>4.2239900000000002E-5</v>
      </c>
    </row>
    <row r="2194" spans="1:18" ht="33.75" x14ac:dyDescent="0.2">
      <c r="A2194" s="13" t="s">
        <v>1948</v>
      </c>
      <c r="B2194" s="11" t="str">
        <f>VLOOKUP(A2194,[2]Feuil1!$A$4:$B$2591,2,FALSE)</f>
        <v>Troubles mentaux d'origine organique et retards mentaux, âge supérieur à 79 ans, niveau 2</v>
      </c>
      <c r="C2194" s="22">
        <v>530</v>
      </c>
      <c r="D2194" s="23">
        <v>815600.94579999999</v>
      </c>
      <c r="E2194" s="22">
        <v>551</v>
      </c>
      <c r="F2194" s="23">
        <v>844343.46779999998</v>
      </c>
      <c r="G2194" s="22">
        <v>526</v>
      </c>
      <c r="H2194" s="23">
        <v>813887.87600000005</v>
      </c>
      <c r="I2194" s="116">
        <v>3.5240912999999999E-2</v>
      </c>
      <c r="J2194" s="116">
        <v>3.96226415E-2</v>
      </c>
      <c r="K2194" s="116">
        <v>-4.2147299999999999E-3</v>
      </c>
      <c r="L2194" s="116">
        <v>-3.6070145999999997E-2</v>
      </c>
      <c r="M2194" s="116">
        <v>-4.5372050999999997E-2</v>
      </c>
      <c r="N2194" s="116">
        <v>9.7440110000000003E-3</v>
      </c>
      <c r="O2194" s="24">
        <v>8.9474249999999997E-4</v>
      </c>
      <c r="P2194" s="24">
        <v>-1.84019E-3</v>
      </c>
      <c r="Q2194" s="24">
        <v>8.3704900000000006E-5</v>
      </c>
      <c r="R2194" s="24">
        <v>1.213942E-4</v>
      </c>
    </row>
    <row r="2195" spans="1:18" ht="33.75" x14ac:dyDescent="0.2">
      <c r="A2195" s="13" t="s">
        <v>1949</v>
      </c>
      <c r="B2195" s="11" t="str">
        <f>VLOOKUP(A2195,[2]Feuil1!$A$4:$B$2591,2,FALSE)</f>
        <v>Troubles mentaux d'origine organique et retards mentaux, âge supérieur à 79 ans, niveau 3</v>
      </c>
      <c r="C2195" s="22">
        <v>578</v>
      </c>
      <c r="D2195" s="23">
        <v>1141709.0046000001</v>
      </c>
      <c r="E2195" s="22">
        <v>726</v>
      </c>
      <c r="F2195" s="23">
        <v>1437757.3659999999</v>
      </c>
      <c r="G2195" s="22">
        <v>754</v>
      </c>
      <c r="H2195" s="23">
        <v>1483968.2922</v>
      </c>
      <c r="I2195" s="116">
        <v>0.25930281729999999</v>
      </c>
      <c r="J2195" s="116">
        <v>0.25605536330000001</v>
      </c>
      <c r="K2195" s="116">
        <v>2.5854385E-3</v>
      </c>
      <c r="L2195" s="116">
        <v>3.2140976799999998E-2</v>
      </c>
      <c r="M2195" s="116">
        <v>3.8567493100000003E-2</v>
      </c>
      <c r="N2195" s="116">
        <v>-6.1878660000000002E-3</v>
      </c>
      <c r="O2195" s="24">
        <v>-1.0021120000000001E-3</v>
      </c>
      <c r="P2195" s="24">
        <v>2.7921603999999998E-3</v>
      </c>
      <c r="Q2195" s="24">
        <v>1.199877E-4</v>
      </c>
      <c r="R2195" s="24">
        <v>2.21339E-4</v>
      </c>
    </row>
    <row r="2196" spans="1:18" ht="33.75" x14ac:dyDescent="0.2">
      <c r="A2196" s="13" t="s">
        <v>1950</v>
      </c>
      <c r="B2196" s="11" t="str">
        <f>VLOOKUP(A2196,[2]Feuil1!$A$4:$B$2591,2,FALSE)</f>
        <v>Troubles mentaux d'origine organique et retards mentaux, âge supérieur à 79 ans, niveau 4</v>
      </c>
      <c r="C2196" s="22">
        <v>91</v>
      </c>
      <c r="D2196" s="23">
        <v>224793.43100000001</v>
      </c>
      <c r="E2196" s="22">
        <v>97</v>
      </c>
      <c r="F2196" s="23">
        <v>246504.5135</v>
      </c>
      <c r="G2196" s="22">
        <v>120</v>
      </c>
      <c r="H2196" s="23">
        <v>303033.36379999999</v>
      </c>
      <c r="I2196" s="116">
        <v>9.6582370799999998E-2</v>
      </c>
      <c r="J2196" s="116">
        <v>6.5934065900000005E-2</v>
      </c>
      <c r="K2196" s="116">
        <v>2.8752533399999999E-2</v>
      </c>
      <c r="L2196" s="116">
        <v>0.22932176570000001</v>
      </c>
      <c r="M2196" s="116">
        <v>0.23711340210000001</v>
      </c>
      <c r="N2196" s="116">
        <v>-6.2982389999999997E-3</v>
      </c>
      <c r="O2196" s="24">
        <v>-8.2316300000000002E-4</v>
      </c>
      <c r="P2196" s="24">
        <v>3.4155908999999999E-3</v>
      </c>
      <c r="Q2196" s="24">
        <v>1.9096199999999999E-5</v>
      </c>
      <c r="R2196" s="24">
        <v>4.5198499999999998E-5</v>
      </c>
    </row>
    <row r="2197" spans="1:18" ht="33.75" x14ac:dyDescent="0.2">
      <c r="A2197" s="13" t="s">
        <v>1951</v>
      </c>
      <c r="B2197" s="11" t="str">
        <f>VLOOKUP(A2197,[2]Feuil1!$A$4:$B$2591,2,FALSE)</f>
        <v>Troubles mentaux d'origine organique et retards mentaux, âge supérieur à 79 ans, très courte durée</v>
      </c>
      <c r="C2197" s="22">
        <v>402</v>
      </c>
      <c r="D2197" s="23">
        <v>52645.250800000002</v>
      </c>
      <c r="E2197" s="22">
        <v>436</v>
      </c>
      <c r="F2197" s="23">
        <v>58434.289599999996</v>
      </c>
      <c r="G2197" s="22">
        <v>404</v>
      </c>
      <c r="H2197" s="23">
        <v>53874.8848</v>
      </c>
      <c r="I2197" s="116">
        <v>0.10996317260000001</v>
      </c>
      <c r="J2197" s="116">
        <v>8.45771144E-2</v>
      </c>
      <c r="K2197" s="116">
        <v>2.34064114E-2</v>
      </c>
      <c r="L2197" s="116">
        <v>-7.8026186999999997E-2</v>
      </c>
      <c r="M2197" s="116">
        <v>-7.3394495000000004E-2</v>
      </c>
      <c r="N2197" s="116">
        <v>-4.9985580000000002E-3</v>
      </c>
      <c r="O2197" s="24">
        <v>1.1452704E-3</v>
      </c>
      <c r="P2197" s="24">
        <v>-2.7548900000000002E-4</v>
      </c>
      <c r="Q2197" s="24">
        <v>6.4290500000000004E-5</v>
      </c>
      <c r="R2197" s="24">
        <v>8.0356242000000003E-6</v>
      </c>
    </row>
    <row r="2198" spans="1:18" ht="33.75" x14ac:dyDescent="0.2">
      <c r="A2198" s="13" t="s">
        <v>1952</v>
      </c>
      <c r="B2198" s="11" t="str">
        <f>VLOOKUP(A2198,[2]Feuil1!$A$4:$B$2591,2,FALSE)</f>
        <v>Troubles mentaux d'origine organique et retards mentaux, âge inférieur à 80 ans, niveau 1</v>
      </c>
      <c r="C2198" s="22">
        <v>214</v>
      </c>
      <c r="D2198" s="23">
        <v>132765.81460000001</v>
      </c>
      <c r="E2198" s="22">
        <v>217</v>
      </c>
      <c r="F2198" s="23">
        <v>148290.96789999999</v>
      </c>
      <c r="G2198" s="22">
        <v>170</v>
      </c>
      <c r="H2198" s="23">
        <v>108198.8244</v>
      </c>
      <c r="I2198" s="116">
        <v>0.1169363766</v>
      </c>
      <c r="J2198" s="116">
        <v>1.4018691600000001E-2</v>
      </c>
      <c r="K2198" s="116">
        <v>0.1014948599</v>
      </c>
      <c r="L2198" s="116">
        <v>-0.27036133099999998</v>
      </c>
      <c r="M2198" s="116">
        <v>-0.21658986199999999</v>
      </c>
      <c r="N2198" s="116">
        <v>-6.8637698999999996E-2</v>
      </c>
      <c r="O2198" s="24">
        <v>1.6821159E-3</v>
      </c>
      <c r="P2198" s="24">
        <v>-2.4224509999999999E-3</v>
      </c>
      <c r="Q2198" s="24">
        <v>2.70529E-5</v>
      </c>
      <c r="R2198" s="24">
        <v>1.6138200000000001E-5</v>
      </c>
    </row>
    <row r="2199" spans="1:18" ht="33.75" x14ac:dyDescent="0.2">
      <c r="A2199" s="13" t="s">
        <v>1953</v>
      </c>
      <c r="B2199" s="11" t="str">
        <f>VLOOKUP(A2199,[2]Feuil1!$A$4:$B$2591,2,FALSE)</f>
        <v>Troubles mentaux d'origine organique et retards mentaux, âge inférieur à 80 ans, niveau 2</v>
      </c>
      <c r="C2199" s="22">
        <v>299</v>
      </c>
      <c r="D2199" s="23">
        <v>622433.80429999996</v>
      </c>
      <c r="E2199" s="22">
        <v>287</v>
      </c>
      <c r="F2199" s="23">
        <v>553368.41890000005</v>
      </c>
      <c r="G2199" s="22">
        <v>306</v>
      </c>
      <c r="H2199" s="23">
        <v>625320.40619999997</v>
      </c>
      <c r="I2199" s="116">
        <v>-0.11096021</v>
      </c>
      <c r="J2199" s="116">
        <v>-4.0133779000000001E-2</v>
      </c>
      <c r="K2199" s="116">
        <v>-7.3787813999999993E-2</v>
      </c>
      <c r="L2199" s="116">
        <v>0.13002546740000001</v>
      </c>
      <c r="M2199" s="116">
        <v>6.6202090599999999E-2</v>
      </c>
      <c r="N2199" s="116">
        <v>5.9860487400000002E-2</v>
      </c>
      <c r="O2199" s="24">
        <v>-6.80004E-4</v>
      </c>
      <c r="P2199" s="24">
        <v>4.3474890000000004E-3</v>
      </c>
      <c r="Q2199" s="24">
        <v>4.8695300000000001E-5</v>
      </c>
      <c r="R2199" s="24">
        <v>9.3268699999999997E-5</v>
      </c>
    </row>
    <row r="2200" spans="1:18" ht="33.75" x14ac:dyDescent="0.2">
      <c r="A2200" s="13" t="s">
        <v>1954</v>
      </c>
      <c r="B2200" s="11" t="str">
        <f>VLOOKUP(A2200,[2]Feuil1!$A$4:$B$2591,2,FALSE)</f>
        <v>Troubles mentaux d'origine organique et retards mentaux, âge inférieur à 80 ans, niveau 3</v>
      </c>
      <c r="C2200" s="22">
        <v>262</v>
      </c>
      <c r="D2200" s="23">
        <v>781239.24</v>
      </c>
      <c r="E2200" s="22">
        <v>250</v>
      </c>
      <c r="F2200" s="23">
        <v>749199.12950000004</v>
      </c>
      <c r="G2200" s="22">
        <v>322</v>
      </c>
      <c r="H2200" s="23">
        <v>927573.76749999996</v>
      </c>
      <c r="I2200" s="116">
        <v>-4.1011906000000001E-2</v>
      </c>
      <c r="J2200" s="116">
        <v>-4.5801527000000002E-2</v>
      </c>
      <c r="K2200" s="116">
        <v>5.0195222000000003E-3</v>
      </c>
      <c r="L2200" s="116">
        <v>0.2380870866</v>
      </c>
      <c r="M2200" s="116">
        <v>0.28799999999999998</v>
      </c>
      <c r="N2200" s="116">
        <v>-3.8752262000000003E-2</v>
      </c>
      <c r="O2200" s="24">
        <v>-2.576858E-3</v>
      </c>
      <c r="P2200" s="24">
        <v>1.0777767299999999E-2</v>
      </c>
      <c r="Q2200" s="24">
        <v>5.12414E-5</v>
      </c>
      <c r="R2200" s="24">
        <v>1.383508E-4</v>
      </c>
    </row>
    <row r="2201" spans="1:18" ht="33.75" x14ac:dyDescent="0.2">
      <c r="A2201" s="13" t="s">
        <v>1955</v>
      </c>
      <c r="B2201" s="11" t="str">
        <f>VLOOKUP(A2201,[2]Feuil1!$A$4:$B$2591,2,FALSE)</f>
        <v>Troubles mentaux d'origine organique et retards mentaux, âge inférieur à 80 ans, niveau 4</v>
      </c>
      <c r="C2201" s="22">
        <v>46</v>
      </c>
      <c r="D2201" s="23">
        <v>191104.758</v>
      </c>
      <c r="E2201" s="22">
        <v>35</v>
      </c>
      <c r="F2201" s="23">
        <v>146740.4172</v>
      </c>
      <c r="G2201" s="22">
        <v>63</v>
      </c>
      <c r="H2201" s="23">
        <v>260908.5024</v>
      </c>
      <c r="I2201" s="116">
        <v>-0.23214671000000001</v>
      </c>
      <c r="J2201" s="116">
        <v>-0.239130435</v>
      </c>
      <c r="K2201" s="116">
        <v>9.1786100000000002E-3</v>
      </c>
      <c r="L2201" s="116">
        <v>0.77802753579999995</v>
      </c>
      <c r="M2201" s="116">
        <v>0.8</v>
      </c>
      <c r="N2201" s="116">
        <v>-1.2206925E-2</v>
      </c>
      <c r="O2201" s="24">
        <v>-1.0021120000000001E-3</v>
      </c>
      <c r="P2201" s="24">
        <v>6.8982736000000001E-3</v>
      </c>
      <c r="Q2201" s="24">
        <v>1.0025500000000001E-5</v>
      </c>
      <c r="R2201" s="24">
        <v>3.8915399999999997E-5</v>
      </c>
    </row>
    <row r="2202" spans="1:18" ht="33.75" x14ac:dyDescent="0.2">
      <c r="A2202" s="13" t="s">
        <v>1956</v>
      </c>
      <c r="B2202" s="11" t="str">
        <f>VLOOKUP(A2202,[2]Feuil1!$A$4:$B$2591,2,FALSE)</f>
        <v>Troubles mentaux d'origine organique et retards mentaux, âge inférieur à 80 ans, très courte durée</v>
      </c>
      <c r="C2202" s="22">
        <v>352</v>
      </c>
      <c r="D2202" s="23">
        <v>42254.508800000003</v>
      </c>
      <c r="E2202" s="22">
        <v>370</v>
      </c>
      <c r="F2202" s="23">
        <v>45612.949500000002</v>
      </c>
      <c r="G2202" s="22">
        <v>352</v>
      </c>
      <c r="H2202" s="23">
        <v>43089.044900000001</v>
      </c>
      <c r="I2202" s="116">
        <v>7.9481238699999998E-2</v>
      </c>
      <c r="J2202" s="116">
        <v>5.1136363599999998E-2</v>
      </c>
      <c r="K2202" s="116">
        <v>2.6965935199999999E-2</v>
      </c>
      <c r="L2202" s="116">
        <v>-5.5333071999999997E-2</v>
      </c>
      <c r="M2202" s="116">
        <v>-4.8648649000000002E-2</v>
      </c>
      <c r="N2202" s="116">
        <v>-7.0262399999999996E-3</v>
      </c>
      <c r="O2202" s="24">
        <v>6.4421460000000004E-4</v>
      </c>
      <c r="P2202" s="24">
        <v>-1.5249999999999999E-4</v>
      </c>
      <c r="Q2202" s="24">
        <v>5.6015499999999999E-5</v>
      </c>
      <c r="R2202" s="24">
        <v>6.4268791000000002E-6</v>
      </c>
    </row>
    <row r="2203" spans="1:18" ht="22.5" x14ac:dyDescent="0.2">
      <c r="A2203" s="13" t="s">
        <v>1957</v>
      </c>
      <c r="B2203" s="11" t="str">
        <f>VLOOKUP(A2203,[2]Feuil1!$A$4:$B$2591,2,FALSE)</f>
        <v>Névroses autres que les névroses dépressives, niveau 1</v>
      </c>
      <c r="C2203" s="22">
        <v>47</v>
      </c>
      <c r="D2203" s="23">
        <v>36036.940799999997</v>
      </c>
      <c r="E2203" s="22">
        <v>41</v>
      </c>
      <c r="F2203" s="23">
        <v>30345.800800000001</v>
      </c>
      <c r="G2203" s="22">
        <v>25</v>
      </c>
      <c r="H2203" s="23">
        <v>19576.571599999999</v>
      </c>
      <c r="I2203" s="116">
        <v>-0.15792517</v>
      </c>
      <c r="J2203" s="116">
        <v>-0.127659574</v>
      </c>
      <c r="K2203" s="116">
        <v>-3.4694706999999998E-2</v>
      </c>
      <c r="L2203" s="116">
        <v>-0.35488367100000001</v>
      </c>
      <c r="M2203" s="116">
        <v>-0.39024390199999998</v>
      </c>
      <c r="N2203" s="116">
        <v>5.7990778899999998E-2</v>
      </c>
      <c r="O2203" s="24">
        <v>5.7263520000000001E-4</v>
      </c>
      <c r="P2203" s="24">
        <v>-6.5069900000000003E-4</v>
      </c>
      <c r="Q2203" s="24">
        <v>3.9783704000000001E-6</v>
      </c>
      <c r="R2203" s="24">
        <v>2.9199129E-6</v>
      </c>
    </row>
    <row r="2204" spans="1:18" ht="22.5" x14ac:dyDescent="0.2">
      <c r="A2204" s="13" t="s">
        <v>1958</v>
      </c>
      <c r="B2204" s="11" t="str">
        <f>VLOOKUP(A2204,[2]Feuil1!$A$4:$B$2591,2,FALSE)</f>
        <v>Névroses autres que les névroses dépressives, niveau 2</v>
      </c>
      <c r="C2204" s="22">
        <v>28</v>
      </c>
      <c r="D2204" s="23">
        <v>32797.300799999997</v>
      </c>
      <c r="E2204" s="22">
        <v>27</v>
      </c>
      <c r="F2204" s="23">
        <v>32088.293600000001</v>
      </c>
      <c r="G2204" s="22">
        <v>17</v>
      </c>
      <c r="H2204" s="23">
        <v>20412.545999999998</v>
      </c>
      <c r="I2204" s="116">
        <v>-2.1617852E-2</v>
      </c>
      <c r="J2204" s="116">
        <v>-3.5714285999999998E-2</v>
      </c>
      <c r="K2204" s="116">
        <v>1.46185237E-2</v>
      </c>
      <c r="L2204" s="116">
        <v>-0.36386315000000002</v>
      </c>
      <c r="M2204" s="116">
        <v>-0.37037037</v>
      </c>
      <c r="N2204" s="116">
        <v>1.0334996399999999E-2</v>
      </c>
      <c r="O2204" s="24">
        <v>3.5789699999999998E-4</v>
      </c>
      <c r="P2204" s="24">
        <v>-7.0547299999999997E-4</v>
      </c>
      <c r="Q2204" s="24">
        <v>2.7052919E-6</v>
      </c>
      <c r="R2204" s="24">
        <v>3.0446014E-6</v>
      </c>
    </row>
    <row r="2205" spans="1:18" ht="22.5" x14ac:dyDescent="0.2">
      <c r="A2205" s="13" t="s">
        <v>1959</v>
      </c>
      <c r="B2205" s="11" t="str">
        <f>VLOOKUP(A2205,[2]Feuil1!$A$4:$B$2591,2,FALSE)</f>
        <v>Névroses autres que les névroses dépressives, niveau 3</v>
      </c>
      <c r="C2205" s="22">
        <v>16</v>
      </c>
      <c r="D2205" s="23">
        <v>24847.012200000001</v>
      </c>
      <c r="E2205" s="22">
        <v>12</v>
      </c>
      <c r="F2205" s="23">
        <v>18501.1374</v>
      </c>
      <c r="G2205" s="22">
        <v>14</v>
      </c>
      <c r="H2205" s="23">
        <v>22578.438600000001</v>
      </c>
      <c r="I2205" s="116">
        <v>-0.25539790299999998</v>
      </c>
      <c r="J2205" s="116">
        <v>-0.25</v>
      </c>
      <c r="K2205" s="116">
        <v>-7.1972030000000001E-3</v>
      </c>
      <c r="L2205" s="116">
        <v>0.22038111020000001</v>
      </c>
      <c r="M2205" s="116">
        <v>0.16666666669999999</v>
      </c>
      <c r="N2205" s="116">
        <v>4.6040951599999998E-2</v>
      </c>
      <c r="O2205" s="24">
        <v>-7.1579E-5</v>
      </c>
      <c r="P2205" s="24">
        <v>2.4635899999999998E-4</v>
      </c>
      <c r="Q2205" s="24">
        <v>2.2278873999999999E-6</v>
      </c>
      <c r="R2205" s="24">
        <v>3.3676517000000001E-6</v>
      </c>
    </row>
    <row r="2206" spans="1:18" ht="22.5" x14ac:dyDescent="0.2">
      <c r="A2206" s="13" t="s">
        <v>1960</v>
      </c>
      <c r="B2206" s="11" t="str">
        <f>VLOOKUP(A2206,[2]Feuil1!$A$4:$B$2591,2,FALSE)</f>
        <v>Névroses autres que les névroses dépressives, niveau 4</v>
      </c>
      <c r="C2206" s="22" t="s">
        <v>3213</v>
      </c>
      <c r="D2206" s="23" t="s">
        <v>3213</v>
      </c>
      <c r="E2206" s="22">
        <v>1</v>
      </c>
      <c r="F2206" s="23">
        <v>2348.38</v>
      </c>
      <c r="G2206" s="22">
        <v>2</v>
      </c>
      <c r="H2206" s="23">
        <v>4861.1466</v>
      </c>
      <c r="I2206" s="116" t="s">
        <v>3213</v>
      </c>
      <c r="J2206" s="116" t="s">
        <v>3213</v>
      </c>
      <c r="K2206" s="116" t="s">
        <v>3213</v>
      </c>
      <c r="L2206" s="116">
        <v>1.07</v>
      </c>
      <c r="M2206" s="116">
        <v>1</v>
      </c>
      <c r="N2206" s="116">
        <v>3.5000000000000003E-2</v>
      </c>
      <c r="O2206" s="24">
        <v>-3.5790000000000001E-5</v>
      </c>
      <c r="P2206" s="24">
        <v>1.5182659999999999E-4</v>
      </c>
      <c r="Q2206" s="24">
        <v>3.1826962999999999E-7</v>
      </c>
      <c r="R2206" s="24">
        <v>7.2505671999999997E-7</v>
      </c>
    </row>
    <row r="2207" spans="1:18" ht="22.5" x14ac:dyDescent="0.2">
      <c r="A2207" s="13" t="s">
        <v>1961</v>
      </c>
      <c r="B2207" s="11" t="str">
        <f>VLOOKUP(A2207,[2]Feuil1!$A$4:$B$2591,2,FALSE)</f>
        <v>Névroses autres que les névroses dépressives, très courte durée</v>
      </c>
      <c r="C2207" s="22">
        <v>30</v>
      </c>
      <c r="D2207" s="23">
        <v>3863.5904999999998</v>
      </c>
      <c r="E2207" s="22">
        <v>61</v>
      </c>
      <c r="F2207" s="23">
        <v>7809.7635</v>
      </c>
      <c r="G2207" s="22">
        <v>34</v>
      </c>
      <c r="H2207" s="23">
        <v>4463.2664999999997</v>
      </c>
      <c r="I2207" s="116">
        <v>1.0213745478</v>
      </c>
      <c r="J2207" s="116">
        <v>1.0333333333000001</v>
      </c>
      <c r="K2207" s="116">
        <v>-5.8813700000000003E-3</v>
      </c>
      <c r="L2207" s="116">
        <v>-0.42850170799999998</v>
      </c>
      <c r="M2207" s="116">
        <v>-0.44262295099999999</v>
      </c>
      <c r="N2207" s="116">
        <v>2.53351707E-2</v>
      </c>
      <c r="O2207" s="24">
        <v>9.663219E-4</v>
      </c>
      <c r="P2207" s="24">
        <v>-2.0220200000000001E-4</v>
      </c>
      <c r="Q2207" s="24">
        <v>5.4105837000000001E-6</v>
      </c>
      <c r="R2207" s="24">
        <v>6.6571153999999997E-7</v>
      </c>
    </row>
    <row r="2208" spans="1:18" x14ac:dyDescent="0.2">
      <c r="A2208" s="13" t="s">
        <v>1962</v>
      </c>
      <c r="B2208" s="11" t="str">
        <f>VLOOKUP(A2208,[2]Feuil1!$A$4:$B$2591,2,FALSE)</f>
        <v>Névroses dépressives, niveau 1</v>
      </c>
      <c r="C2208" s="22">
        <v>262</v>
      </c>
      <c r="D2208" s="23">
        <v>338797.86749999999</v>
      </c>
      <c r="E2208" s="22">
        <v>233</v>
      </c>
      <c r="F2208" s="23">
        <v>292281.74570000003</v>
      </c>
      <c r="G2208" s="22">
        <v>189</v>
      </c>
      <c r="H2208" s="23">
        <v>243692.13039999999</v>
      </c>
      <c r="I2208" s="116">
        <v>-0.13729756400000001</v>
      </c>
      <c r="J2208" s="116">
        <v>-0.110687023</v>
      </c>
      <c r="K2208" s="116">
        <v>-2.9922582E-2</v>
      </c>
      <c r="L2208" s="116">
        <v>-0.16624238799999999</v>
      </c>
      <c r="M2208" s="116">
        <v>-0.18884120200000001</v>
      </c>
      <c r="N2208" s="116">
        <v>2.78599135E-2</v>
      </c>
      <c r="O2208" s="24">
        <v>1.5747468E-3</v>
      </c>
      <c r="P2208" s="24">
        <v>-2.935886E-3</v>
      </c>
      <c r="Q2208" s="24">
        <v>3.0076499999999999E-5</v>
      </c>
      <c r="R2208" s="24">
        <v>3.6347499999999997E-5</v>
      </c>
    </row>
    <row r="2209" spans="1:18" x14ac:dyDescent="0.2">
      <c r="A2209" s="13" t="s">
        <v>1963</v>
      </c>
      <c r="B2209" s="11" t="str">
        <f>VLOOKUP(A2209,[2]Feuil1!$A$4:$B$2591,2,FALSE)</f>
        <v>Névroses dépressives, niveau 2</v>
      </c>
      <c r="C2209" s="22">
        <v>296</v>
      </c>
      <c r="D2209" s="23">
        <v>472917.68800000002</v>
      </c>
      <c r="E2209" s="22">
        <v>261</v>
      </c>
      <c r="F2209" s="23">
        <v>424104.36</v>
      </c>
      <c r="G2209" s="22">
        <v>258</v>
      </c>
      <c r="H2209" s="23">
        <v>421840.46299999999</v>
      </c>
      <c r="I2209" s="116">
        <v>-0.10321738699999999</v>
      </c>
      <c r="J2209" s="116">
        <v>-0.118243243</v>
      </c>
      <c r="K2209" s="116">
        <v>1.7040817900000001E-2</v>
      </c>
      <c r="L2209" s="116">
        <v>-5.3380659999999998E-3</v>
      </c>
      <c r="M2209" s="116">
        <v>-1.1494252999999999E-2</v>
      </c>
      <c r="N2209" s="116">
        <v>6.2277705999999999E-3</v>
      </c>
      <c r="O2209" s="24">
        <v>1.073691E-4</v>
      </c>
      <c r="P2209" s="24">
        <v>-1.3678900000000001E-4</v>
      </c>
      <c r="Q2209" s="24">
        <v>4.1056800000000003E-5</v>
      </c>
      <c r="R2209" s="24">
        <v>6.2918999999999998E-5</v>
      </c>
    </row>
    <row r="2210" spans="1:18" x14ac:dyDescent="0.2">
      <c r="A2210" s="13" t="s">
        <v>1964</v>
      </c>
      <c r="B2210" s="11" t="str">
        <f>VLOOKUP(A2210,[2]Feuil1!$A$4:$B$2591,2,FALSE)</f>
        <v>Névroses dépressives, niveau 3</v>
      </c>
      <c r="C2210" s="22">
        <v>227</v>
      </c>
      <c r="D2210" s="23">
        <v>420846.41940000001</v>
      </c>
      <c r="E2210" s="22">
        <v>301</v>
      </c>
      <c r="F2210" s="23">
        <v>572348.40949999995</v>
      </c>
      <c r="G2210" s="22">
        <v>222</v>
      </c>
      <c r="H2210" s="23">
        <v>420548.18199999997</v>
      </c>
      <c r="I2210" s="116">
        <v>0.35999353470000001</v>
      </c>
      <c r="J2210" s="116">
        <v>0.32599118939999999</v>
      </c>
      <c r="K2210" s="116">
        <v>2.56429647E-2</v>
      </c>
      <c r="L2210" s="116">
        <v>-0.26522346400000002</v>
      </c>
      <c r="M2210" s="116">
        <v>-0.262458472</v>
      </c>
      <c r="N2210" s="116">
        <v>-3.7489300000000001E-3</v>
      </c>
      <c r="O2210" s="24">
        <v>2.8273863E-3</v>
      </c>
      <c r="P2210" s="24">
        <v>-9.1720859999999994E-3</v>
      </c>
      <c r="Q2210" s="24">
        <v>3.5327899999999998E-5</v>
      </c>
      <c r="R2210" s="24">
        <v>6.2726199999999996E-5</v>
      </c>
    </row>
    <row r="2211" spans="1:18" x14ac:dyDescent="0.2">
      <c r="A2211" s="13" t="s">
        <v>1965</v>
      </c>
      <c r="B2211" s="11" t="str">
        <f>VLOOKUP(A2211,[2]Feuil1!$A$4:$B$2591,2,FALSE)</f>
        <v>Névroses dépressives, niveau 4</v>
      </c>
      <c r="C2211" s="22">
        <v>19</v>
      </c>
      <c r="D2211" s="23">
        <v>43652.277600000001</v>
      </c>
      <c r="E2211" s="22">
        <v>16</v>
      </c>
      <c r="F2211" s="23">
        <v>36835.772400000002</v>
      </c>
      <c r="G2211" s="22">
        <v>24</v>
      </c>
      <c r="H2211" s="23">
        <v>53599.490400000002</v>
      </c>
      <c r="I2211" s="116">
        <v>-0.15615462899999999</v>
      </c>
      <c r="J2211" s="116">
        <v>-0.15789473700000001</v>
      </c>
      <c r="K2211" s="116">
        <v>2.0663783999999999E-3</v>
      </c>
      <c r="L2211" s="116">
        <v>0.4550934298</v>
      </c>
      <c r="M2211" s="116">
        <v>0.5</v>
      </c>
      <c r="N2211" s="116">
        <v>-2.9937713000000001E-2</v>
      </c>
      <c r="O2211" s="24">
        <v>-2.8631799999999998E-4</v>
      </c>
      <c r="P2211" s="24">
        <v>1.0128988E-3</v>
      </c>
      <c r="Q2211" s="24">
        <v>3.8192356000000002E-6</v>
      </c>
      <c r="R2211" s="24">
        <v>7.9945482000000006E-6</v>
      </c>
    </row>
    <row r="2212" spans="1:18" x14ac:dyDescent="0.2">
      <c r="A2212" s="13" t="s">
        <v>1966</v>
      </c>
      <c r="B2212" s="11" t="str">
        <f>VLOOKUP(A2212,[2]Feuil1!$A$4:$B$2591,2,FALSE)</f>
        <v>Névroses dépressives, très courte durée</v>
      </c>
      <c r="C2212" s="22">
        <v>180</v>
      </c>
      <c r="D2212" s="23">
        <v>46898.61</v>
      </c>
      <c r="E2212" s="22">
        <v>246</v>
      </c>
      <c r="F2212" s="23">
        <v>64774.716</v>
      </c>
      <c r="G2212" s="22">
        <v>565</v>
      </c>
      <c r="H2212" s="23">
        <v>146177.12100000001</v>
      </c>
      <c r="I2212" s="116">
        <v>0.38116494280000002</v>
      </c>
      <c r="J2212" s="116">
        <v>0.36666666669999998</v>
      </c>
      <c r="K2212" s="116">
        <v>1.06084948E-2</v>
      </c>
      <c r="L2212" s="116">
        <v>1.2567002995000001</v>
      </c>
      <c r="M2212" s="116">
        <v>1.2967479675</v>
      </c>
      <c r="N2212" s="116">
        <v>-1.7436684000000001E-2</v>
      </c>
      <c r="O2212" s="24">
        <v>-1.1416914E-2</v>
      </c>
      <c r="P2212" s="24">
        <v>4.9185028999999998E-3</v>
      </c>
      <c r="Q2212" s="24">
        <v>8.9911200000000001E-5</v>
      </c>
      <c r="R2212" s="24">
        <v>2.1802800000000001E-5</v>
      </c>
    </row>
    <row r="2213" spans="1:18" x14ac:dyDescent="0.2">
      <c r="A2213" s="13" t="s">
        <v>1967</v>
      </c>
      <c r="B2213" s="11" t="str">
        <f>VLOOKUP(A2213,[2]Feuil1!$A$4:$B$2591,2,FALSE)</f>
        <v>Anorexie mentale et boulimie, niveau 1</v>
      </c>
      <c r="C2213" s="22">
        <v>55</v>
      </c>
      <c r="D2213" s="23">
        <v>67356.593999999997</v>
      </c>
      <c r="E2213" s="22">
        <v>44</v>
      </c>
      <c r="F2213" s="23">
        <v>54262.234799999998</v>
      </c>
      <c r="G2213" s="22">
        <v>37</v>
      </c>
      <c r="H2213" s="23">
        <v>36954.008800000003</v>
      </c>
      <c r="I2213" s="116">
        <v>-0.19440352299999999</v>
      </c>
      <c r="J2213" s="116">
        <v>-0.2</v>
      </c>
      <c r="K2213" s="116">
        <v>6.9955957000000001E-3</v>
      </c>
      <c r="L2213" s="116">
        <v>-0.31897370400000002</v>
      </c>
      <c r="M2213" s="116">
        <v>-0.159090909</v>
      </c>
      <c r="N2213" s="116">
        <v>-0.190130891</v>
      </c>
      <c r="O2213" s="24">
        <v>2.5052789999999999E-4</v>
      </c>
      <c r="P2213" s="24">
        <v>-1.045799E-3</v>
      </c>
      <c r="Q2213" s="24">
        <v>5.8879881999999998E-6</v>
      </c>
      <c r="R2213" s="24">
        <v>5.5118173999999999E-6</v>
      </c>
    </row>
    <row r="2214" spans="1:18" x14ac:dyDescent="0.2">
      <c r="A2214" s="13" t="s">
        <v>1968</v>
      </c>
      <c r="B2214" s="11" t="str">
        <f>VLOOKUP(A2214,[2]Feuil1!$A$4:$B$2591,2,FALSE)</f>
        <v>Anorexie mentale et boulimie, niveau 2</v>
      </c>
      <c r="C2214" s="22">
        <v>40</v>
      </c>
      <c r="D2214" s="23">
        <v>78412.95</v>
      </c>
      <c r="E2214" s="22">
        <v>32</v>
      </c>
      <c r="F2214" s="23">
        <v>62906.13</v>
      </c>
      <c r="G2214" s="22">
        <v>29</v>
      </c>
      <c r="H2214" s="23">
        <v>56910.42</v>
      </c>
      <c r="I2214" s="116">
        <v>-0.197758406</v>
      </c>
      <c r="J2214" s="116">
        <v>-0.2</v>
      </c>
      <c r="K2214" s="116">
        <v>2.8019924999999998E-3</v>
      </c>
      <c r="L2214" s="116">
        <v>-9.5312015E-2</v>
      </c>
      <c r="M2214" s="116">
        <v>-9.375E-2</v>
      </c>
      <c r="N2214" s="116">
        <v>-1.723603E-3</v>
      </c>
      <c r="O2214" s="24">
        <v>1.073691E-4</v>
      </c>
      <c r="P2214" s="24">
        <v>-3.6227299999999998E-4</v>
      </c>
      <c r="Q2214" s="24">
        <v>4.6149096999999997E-6</v>
      </c>
      <c r="R2214" s="24">
        <v>8.4883847000000007E-6</v>
      </c>
    </row>
    <row r="2215" spans="1:18" x14ac:dyDescent="0.2">
      <c r="A2215" s="13" t="s">
        <v>1969</v>
      </c>
      <c r="B2215" s="11" t="str">
        <f>VLOOKUP(A2215,[2]Feuil1!$A$4:$B$2591,2,FALSE)</f>
        <v>Anorexie mentale et boulimie, niveau 3</v>
      </c>
      <c r="C2215" s="22">
        <v>58</v>
      </c>
      <c r="D2215" s="23">
        <v>217739.1618</v>
      </c>
      <c r="E2215" s="22">
        <v>36</v>
      </c>
      <c r="F2215" s="23">
        <v>134922.7206</v>
      </c>
      <c r="G2215" s="22">
        <v>46</v>
      </c>
      <c r="H2215" s="23">
        <v>174872.11499999999</v>
      </c>
      <c r="I2215" s="116">
        <v>-0.38034701900000001</v>
      </c>
      <c r="J2215" s="116">
        <v>-0.37931034499999999</v>
      </c>
      <c r="K2215" s="116">
        <v>-1.6701979999999999E-3</v>
      </c>
      <c r="L2215" s="116">
        <v>0.2960909343</v>
      </c>
      <c r="M2215" s="116">
        <v>0.27777777780000001</v>
      </c>
      <c r="N2215" s="116">
        <v>1.43320355E-2</v>
      </c>
      <c r="O2215" s="24">
        <v>-3.5789699999999998E-4</v>
      </c>
      <c r="P2215" s="24">
        <v>2.4138255999999999E-3</v>
      </c>
      <c r="Q2215" s="24">
        <v>7.3202014999999997E-6</v>
      </c>
      <c r="R2215" s="24">
        <v>2.60828E-5</v>
      </c>
    </row>
    <row r="2216" spans="1:18" x14ac:dyDescent="0.2">
      <c r="A2216" s="13" t="s">
        <v>1970</v>
      </c>
      <c r="B2216" s="11" t="str">
        <f>VLOOKUP(A2216,[2]Feuil1!$A$4:$B$2591,2,FALSE)</f>
        <v>Anorexie mentale et boulimie, niveau 4</v>
      </c>
      <c r="C2216" s="22">
        <v>5</v>
      </c>
      <c r="D2216" s="23">
        <v>23456.659199999998</v>
      </c>
      <c r="E2216" s="22">
        <v>4</v>
      </c>
      <c r="F2216" s="23">
        <v>18506.240000000002</v>
      </c>
      <c r="G2216" s="22">
        <v>3</v>
      </c>
      <c r="H2216" s="23">
        <v>13879.68</v>
      </c>
      <c r="I2216" s="116">
        <v>-0.21104536500000001</v>
      </c>
      <c r="J2216" s="116">
        <v>-0.2</v>
      </c>
      <c r="K2216" s="116">
        <v>-1.3806706E-2</v>
      </c>
      <c r="L2216" s="116">
        <v>-0.25</v>
      </c>
      <c r="M2216" s="116">
        <v>-0.25</v>
      </c>
      <c r="N2216" s="116">
        <v>0</v>
      </c>
      <c r="O2216" s="24">
        <v>3.5789700000000001E-5</v>
      </c>
      <c r="P2216" s="24">
        <v>-2.7954599999999998E-4</v>
      </c>
      <c r="Q2216" s="24">
        <v>4.7740445000000002E-7</v>
      </c>
      <c r="R2216" s="24">
        <v>2.0702020000000002E-6</v>
      </c>
    </row>
    <row r="2217" spans="1:18" ht="22.5" x14ac:dyDescent="0.2">
      <c r="A2217" s="13" t="s">
        <v>1971</v>
      </c>
      <c r="B2217" s="11" t="str">
        <f>VLOOKUP(A2217,[2]Feuil1!$A$4:$B$2591,2,FALSE)</f>
        <v>Anorexie mentale et boulimie, très courte durée</v>
      </c>
      <c r="C2217" s="22">
        <v>10</v>
      </c>
      <c r="D2217" s="23">
        <v>1262.9793999999999</v>
      </c>
      <c r="E2217" s="22">
        <v>6</v>
      </c>
      <c r="F2217" s="23">
        <v>761.29939999999999</v>
      </c>
      <c r="G2217" s="22">
        <v>3</v>
      </c>
      <c r="H2217" s="23">
        <v>385.0394</v>
      </c>
      <c r="I2217" s="116">
        <v>-0.39721946400000002</v>
      </c>
      <c r="J2217" s="116">
        <v>-0.4</v>
      </c>
      <c r="K2217" s="116">
        <v>4.6342270999999999E-3</v>
      </c>
      <c r="L2217" s="116">
        <v>-0.49423393700000001</v>
      </c>
      <c r="M2217" s="116">
        <v>-0.5</v>
      </c>
      <c r="N2217" s="116">
        <v>1.15321252E-2</v>
      </c>
      <c r="O2217" s="24">
        <v>1.073691E-4</v>
      </c>
      <c r="P2217" s="24">
        <v>-2.2734E-5</v>
      </c>
      <c r="Q2217" s="24">
        <v>4.7740445000000002E-7</v>
      </c>
      <c r="R2217" s="24">
        <v>5.7429950000000003E-8</v>
      </c>
    </row>
    <row r="2218" spans="1:18" ht="33.75" x14ac:dyDescent="0.2">
      <c r="A2218" s="13" t="s">
        <v>1972</v>
      </c>
      <c r="B2218" s="11" t="str">
        <f>VLOOKUP(A2218,[2]Feuil1!$A$4:$B$2591,2,FALSE)</f>
        <v>Autres troubles de la personnalité et du comportement avec réactions impulsives, niveau 1</v>
      </c>
      <c r="C2218" s="22">
        <v>10</v>
      </c>
      <c r="D2218" s="23">
        <v>9691.7106000000003</v>
      </c>
      <c r="E2218" s="22">
        <v>7</v>
      </c>
      <c r="F2218" s="23">
        <v>6824.3406000000004</v>
      </c>
      <c r="G2218" s="22">
        <v>8</v>
      </c>
      <c r="H2218" s="23">
        <v>7894.8253999999997</v>
      </c>
      <c r="I2218" s="116">
        <v>-0.29585798800000002</v>
      </c>
      <c r="J2218" s="116">
        <v>-0.3</v>
      </c>
      <c r="K2218" s="116">
        <v>5.9171598000000002E-3</v>
      </c>
      <c r="L2218" s="116">
        <v>0.15686274510000001</v>
      </c>
      <c r="M2218" s="116">
        <v>0.14285714290000001</v>
      </c>
      <c r="N2218" s="116">
        <v>1.2254902E-2</v>
      </c>
      <c r="O2218" s="24">
        <v>-3.5790000000000001E-5</v>
      </c>
      <c r="P2218" s="24">
        <v>6.4680900000000006E-5</v>
      </c>
      <c r="Q2218" s="24">
        <v>1.2730785000000001E-6</v>
      </c>
      <c r="R2218" s="24">
        <v>1.1775403E-6</v>
      </c>
    </row>
    <row r="2219" spans="1:18" ht="33.75" x14ac:dyDescent="0.2">
      <c r="A2219" s="13" t="s">
        <v>1973</v>
      </c>
      <c r="B2219" s="11" t="str">
        <f>VLOOKUP(A2219,[2]Feuil1!$A$4:$B$2591,2,FALSE)</f>
        <v>Autres troubles de la personnalité et du comportement avec réactions impulsives, niveau 2</v>
      </c>
      <c r="C2219" s="22">
        <v>5</v>
      </c>
      <c r="D2219" s="23">
        <v>8197.4500000000007</v>
      </c>
      <c r="E2219" s="22">
        <v>11</v>
      </c>
      <c r="F2219" s="23">
        <v>18149.154299999998</v>
      </c>
      <c r="G2219" s="22">
        <v>13</v>
      </c>
      <c r="H2219" s="23">
        <v>21428.134300000002</v>
      </c>
      <c r="I2219" s="116">
        <v>1.214</v>
      </c>
      <c r="J2219" s="116">
        <v>1.2</v>
      </c>
      <c r="K2219" s="116">
        <v>6.3636363999999999E-3</v>
      </c>
      <c r="L2219" s="116">
        <v>0.1806684734</v>
      </c>
      <c r="M2219" s="116">
        <v>0.18181818180000001</v>
      </c>
      <c r="N2219" s="116">
        <v>-9.7283000000000005E-4</v>
      </c>
      <c r="O2219" s="24">
        <v>-7.1579E-5</v>
      </c>
      <c r="P2219" s="24">
        <v>1.9812280000000001E-4</v>
      </c>
      <c r="Q2219" s="24">
        <v>2.0687526E-6</v>
      </c>
      <c r="R2219" s="24">
        <v>3.1960799000000001E-6</v>
      </c>
    </row>
    <row r="2220" spans="1:18" ht="33.75" x14ac:dyDescent="0.2">
      <c r="A2220" s="13" t="s">
        <v>1974</v>
      </c>
      <c r="B2220" s="11" t="str">
        <f>VLOOKUP(A2220,[2]Feuil1!$A$4:$B$2591,2,FALSE)</f>
        <v>Autres troubles de la personnalité et du comportement avec réactions impulsives, niveau 3</v>
      </c>
      <c r="C2220" s="22" t="s">
        <v>3213</v>
      </c>
      <c r="D2220" s="23" t="s">
        <v>3213</v>
      </c>
      <c r="E2220" s="22">
        <v>3</v>
      </c>
      <c r="F2220" s="23">
        <v>5905.32</v>
      </c>
      <c r="G2220" s="22">
        <v>4</v>
      </c>
      <c r="H2220" s="23">
        <v>7873.76</v>
      </c>
      <c r="I2220" s="116" t="s">
        <v>3213</v>
      </c>
      <c r="J2220" s="116" t="s">
        <v>3213</v>
      </c>
      <c r="K2220" s="116" t="s">
        <v>3213</v>
      </c>
      <c r="L2220" s="116">
        <v>0.33333333329999998</v>
      </c>
      <c r="M2220" s="116">
        <v>0.33333333329999998</v>
      </c>
      <c r="N2220" s="116">
        <v>1.249001E-16</v>
      </c>
      <c r="O2220" s="24">
        <v>-3.5790000000000001E-5</v>
      </c>
      <c r="P2220" s="24">
        <v>1.189372E-4</v>
      </c>
      <c r="Q2220" s="24">
        <v>6.3653925999999997E-7</v>
      </c>
      <c r="R2220" s="24">
        <v>1.1743984000000001E-6</v>
      </c>
    </row>
    <row r="2221" spans="1:18" ht="33.75" x14ac:dyDescent="0.2">
      <c r="A2221" s="13" t="s">
        <v>1975</v>
      </c>
      <c r="B2221" s="11" t="str">
        <f>VLOOKUP(A2221,[2]Feuil1!$A$4:$B$2591,2,FALSE)</f>
        <v>Autres troubles de la personnalité et du comportement avec réactions impulsives, niveau 4</v>
      </c>
      <c r="C2221" s="22" t="s">
        <v>3213</v>
      </c>
      <c r="D2221" s="23" t="s">
        <v>3213</v>
      </c>
      <c r="E2221" s="22">
        <v>1</v>
      </c>
      <c r="F2221" s="23">
        <v>2428.5100000000002</v>
      </c>
      <c r="G2221" s="22" t="s">
        <v>3213</v>
      </c>
      <c r="H2221" s="23" t="s">
        <v>3213</v>
      </c>
      <c r="I2221" s="116" t="s">
        <v>3213</v>
      </c>
      <c r="J2221" s="116" t="s">
        <v>3213</v>
      </c>
      <c r="K2221" s="116" t="s">
        <v>3213</v>
      </c>
      <c r="L2221" s="116" t="s">
        <v>3213</v>
      </c>
      <c r="M2221" s="116" t="s">
        <v>3213</v>
      </c>
      <c r="N2221" s="116" t="s">
        <v>3213</v>
      </c>
      <c r="O2221" s="24" t="s">
        <v>3213</v>
      </c>
      <c r="P2221" s="24" t="s">
        <v>3213</v>
      </c>
      <c r="Q2221" s="24" t="s">
        <v>3213</v>
      </c>
      <c r="R2221" s="24" t="s">
        <v>3214</v>
      </c>
    </row>
    <row r="2222" spans="1:18" ht="33.75" x14ac:dyDescent="0.2">
      <c r="A2222" s="13" t="s">
        <v>1976</v>
      </c>
      <c r="B2222" s="11" t="str">
        <f>VLOOKUP(A2222,[2]Feuil1!$A$4:$B$2591,2,FALSE)</f>
        <v>Autres troubles de la personnalité et du comportement avec réactions impulsives, très courte durée</v>
      </c>
      <c r="C2222" s="22">
        <v>4</v>
      </c>
      <c r="D2222" s="23">
        <v>1035.6400000000001</v>
      </c>
      <c r="E2222" s="22">
        <v>10</v>
      </c>
      <c r="F2222" s="23">
        <v>2728.9114</v>
      </c>
      <c r="G2222" s="22">
        <v>18</v>
      </c>
      <c r="H2222" s="23">
        <v>4699.2165000000005</v>
      </c>
      <c r="I2222" s="116">
        <v>1.635</v>
      </c>
      <c r="J2222" s="116">
        <v>1.5</v>
      </c>
      <c r="K2222" s="116">
        <v>5.3999999999999999E-2</v>
      </c>
      <c r="L2222" s="116">
        <v>0.72201138519999997</v>
      </c>
      <c r="M2222" s="116">
        <v>0.8</v>
      </c>
      <c r="N2222" s="116">
        <v>-4.3327008E-2</v>
      </c>
      <c r="O2222" s="24">
        <v>-2.8631799999999998E-4</v>
      </c>
      <c r="P2222" s="24">
        <v>1.190499E-4</v>
      </c>
      <c r="Q2222" s="24">
        <v>2.8644266999999999E-6</v>
      </c>
      <c r="R2222" s="24">
        <v>7.0090429000000003E-7</v>
      </c>
    </row>
    <row r="2223" spans="1:18" ht="22.5" x14ac:dyDescent="0.2">
      <c r="A2223" s="13" t="s">
        <v>1977</v>
      </c>
      <c r="B2223" s="11" t="str">
        <f>VLOOKUP(A2223,[2]Feuil1!$A$4:$B$2591,2,FALSE)</f>
        <v>Troubles bipolaires et syndromes dépressifs sévères, niveau 1</v>
      </c>
      <c r="C2223" s="22">
        <v>36</v>
      </c>
      <c r="D2223" s="23">
        <v>45840.68</v>
      </c>
      <c r="E2223" s="22">
        <v>41</v>
      </c>
      <c r="F2223" s="23">
        <v>49860.141000000003</v>
      </c>
      <c r="G2223" s="22">
        <v>36</v>
      </c>
      <c r="H2223" s="23">
        <v>44622.834499999997</v>
      </c>
      <c r="I2223" s="116">
        <v>8.7683276099999999E-2</v>
      </c>
      <c r="J2223" s="116">
        <v>0.13888888890000001</v>
      </c>
      <c r="K2223" s="116">
        <v>-4.4961026000000001E-2</v>
      </c>
      <c r="L2223" s="116">
        <v>-0.105039946</v>
      </c>
      <c r="M2223" s="116">
        <v>-0.12195122</v>
      </c>
      <c r="N2223" s="116">
        <v>1.92600619E-2</v>
      </c>
      <c r="O2223" s="24">
        <v>1.7894849999999999E-4</v>
      </c>
      <c r="P2223" s="24">
        <v>-3.1644900000000001E-4</v>
      </c>
      <c r="Q2223" s="24">
        <v>5.7288533999999998E-6</v>
      </c>
      <c r="R2223" s="24">
        <v>6.6556491000000001E-6</v>
      </c>
    </row>
    <row r="2224" spans="1:18" ht="22.5" x14ac:dyDescent="0.2">
      <c r="A2224" s="13" t="s">
        <v>1978</v>
      </c>
      <c r="B2224" s="11" t="str">
        <f>VLOOKUP(A2224,[2]Feuil1!$A$4:$B$2591,2,FALSE)</f>
        <v>Troubles bipolaires et syndromes dépressifs sévères, niveau 2</v>
      </c>
      <c r="C2224" s="22">
        <v>72</v>
      </c>
      <c r="D2224" s="23">
        <v>119578.40270000001</v>
      </c>
      <c r="E2224" s="22">
        <v>39</v>
      </c>
      <c r="F2224" s="23">
        <v>63417.773200000003</v>
      </c>
      <c r="G2224" s="22">
        <v>34</v>
      </c>
      <c r="H2224" s="23">
        <v>57103.772799999999</v>
      </c>
      <c r="I2224" s="116">
        <v>-0.46965529099999997</v>
      </c>
      <c r="J2224" s="116">
        <v>-0.45833333300000001</v>
      </c>
      <c r="K2224" s="116">
        <v>-2.0902074999999999E-2</v>
      </c>
      <c r="L2224" s="116">
        <v>-9.9562000999999997E-2</v>
      </c>
      <c r="M2224" s="116">
        <v>-0.128205128</v>
      </c>
      <c r="N2224" s="116">
        <v>3.2855351800000002E-2</v>
      </c>
      <c r="O2224" s="24">
        <v>1.7894849999999999E-4</v>
      </c>
      <c r="P2224" s="24">
        <v>-3.8150499999999997E-4</v>
      </c>
      <c r="Q2224" s="24">
        <v>5.4105837000000001E-6</v>
      </c>
      <c r="R2224" s="24">
        <v>8.5172239999999993E-6</v>
      </c>
    </row>
    <row r="2225" spans="1:18" ht="22.5" x14ac:dyDescent="0.2">
      <c r="A2225" s="13" t="s">
        <v>1979</v>
      </c>
      <c r="B2225" s="11" t="str">
        <f>VLOOKUP(A2225,[2]Feuil1!$A$4:$B$2591,2,FALSE)</f>
        <v>Troubles bipolaires et syndromes dépressifs sévères, niveau 3</v>
      </c>
      <c r="C2225" s="22">
        <v>51</v>
      </c>
      <c r="D2225" s="23">
        <v>110154.8235</v>
      </c>
      <c r="E2225" s="22">
        <v>63</v>
      </c>
      <c r="F2225" s="23">
        <v>137614.38</v>
      </c>
      <c r="G2225" s="22">
        <v>49</v>
      </c>
      <c r="H2225" s="23">
        <v>107833.1085</v>
      </c>
      <c r="I2225" s="116">
        <v>0.24928147149999999</v>
      </c>
      <c r="J2225" s="116">
        <v>0.23529411759999999</v>
      </c>
      <c r="K2225" s="116">
        <v>1.1323096E-2</v>
      </c>
      <c r="L2225" s="116">
        <v>-0.216411043</v>
      </c>
      <c r="M2225" s="116">
        <v>-0.222222222</v>
      </c>
      <c r="N2225" s="116">
        <v>7.4715162000000002E-3</v>
      </c>
      <c r="O2225" s="24">
        <v>5.0105579999999998E-4</v>
      </c>
      <c r="P2225" s="24">
        <v>-1.7994459999999999E-3</v>
      </c>
      <c r="Q2225" s="24">
        <v>7.7976059999999994E-6</v>
      </c>
      <c r="R2225" s="24">
        <v>1.60837E-5</v>
      </c>
    </row>
    <row r="2226" spans="1:18" ht="22.5" x14ac:dyDescent="0.2">
      <c r="A2226" s="13" t="s">
        <v>1980</v>
      </c>
      <c r="B2226" s="11" t="str">
        <f>VLOOKUP(A2226,[2]Feuil1!$A$4:$B$2591,2,FALSE)</f>
        <v>Troubles bipolaires et syndromes dépressifs sévères, niveau 4</v>
      </c>
      <c r="C2226" s="22">
        <v>6</v>
      </c>
      <c r="D2226" s="23">
        <v>15175.68</v>
      </c>
      <c r="E2226" s="22">
        <v>5</v>
      </c>
      <c r="F2226" s="23">
        <v>13004.16</v>
      </c>
      <c r="G2226" s="22">
        <v>4</v>
      </c>
      <c r="H2226" s="23">
        <v>10158.719999999999</v>
      </c>
      <c r="I2226" s="116">
        <v>-0.143092105</v>
      </c>
      <c r="J2226" s="116">
        <v>-0.16666666699999999</v>
      </c>
      <c r="K2226" s="116">
        <v>2.8289473700000001E-2</v>
      </c>
      <c r="L2226" s="116">
        <v>-0.21880998099999999</v>
      </c>
      <c r="M2226" s="116">
        <v>-0.2</v>
      </c>
      <c r="N2226" s="116">
        <v>-2.3512476000000001E-2</v>
      </c>
      <c r="O2226" s="24">
        <v>3.5789700000000001E-5</v>
      </c>
      <c r="P2226" s="24">
        <v>-1.71927E-4</v>
      </c>
      <c r="Q2226" s="24">
        <v>6.3653925999999997E-7</v>
      </c>
      <c r="R2226" s="24">
        <v>1.5152079999999999E-6</v>
      </c>
    </row>
    <row r="2227" spans="1:18" ht="22.5" x14ac:dyDescent="0.2">
      <c r="A2227" s="13" t="s">
        <v>1981</v>
      </c>
      <c r="B2227" s="11" t="str">
        <f>VLOOKUP(A2227,[2]Feuil1!$A$4:$B$2591,2,FALSE)</f>
        <v>Troubles bipolaires et syndromes dépressifs sévères, très courte durée</v>
      </c>
      <c r="C2227" s="22">
        <v>34</v>
      </c>
      <c r="D2227" s="23">
        <v>7247.7127</v>
      </c>
      <c r="E2227" s="22">
        <v>32</v>
      </c>
      <c r="F2227" s="23">
        <v>6797.7392</v>
      </c>
      <c r="G2227" s="22">
        <v>143</v>
      </c>
      <c r="H2227" s="23">
        <v>30202.639899999998</v>
      </c>
      <c r="I2227" s="116">
        <v>-6.2084897E-2</v>
      </c>
      <c r="J2227" s="116">
        <v>-5.8823528999999999E-2</v>
      </c>
      <c r="K2227" s="116">
        <v>-3.4652039999999999E-3</v>
      </c>
      <c r="L2227" s="116">
        <v>3.4430418719000002</v>
      </c>
      <c r="M2227" s="116">
        <v>3.46875</v>
      </c>
      <c r="N2227" s="116">
        <v>-5.7528680000000004E-3</v>
      </c>
      <c r="O2227" s="24">
        <v>-3.9726570000000001E-3</v>
      </c>
      <c r="P2227" s="24">
        <v>1.4141729000000001E-3</v>
      </c>
      <c r="Q2227" s="24">
        <v>2.2756300000000001E-5</v>
      </c>
      <c r="R2227" s="24">
        <v>4.5048274999999999E-6</v>
      </c>
    </row>
    <row r="2228" spans="1:18" ht="22.5" x14ac:dyDescent="0.2">
      <c r="A2228" s="13" t="s">
        <v>1982</v>
      </c>
      <c r="B2228" s="11" t="str">
        <f>VLOOKUP(A2228,[2]Feuil1!$A$4:$B$2591,2,FALSE)</f>
        <v>Autres psychoses, âge supérieur à 79 ans, niveau 1</v>
      </c>
      <c r="C2228" s="22">
        <v>6</v>
      </c>
      <c r="D2228" s="23">
        <v>6094.5</v>
      </c>
      <c r="E2228" s="22">
        <v>7</v>
      </c>
      <c r="F2228" s="23">
        <v>7110.25</v>
      </c>
      <c r="G2228" s="22">
        <v>2</v>
      </c>
      <c r="H2228" s="23">
        <v>2112.7600000000002</v>
      </c>
      <c r="I2228" s="116">
        <v>0.16666666669999999</v>
      </c>
      <c r="J2228" s="116">
        <v>0.16666666669999999</v>
      </c>
      <c r="K2228" s="116">
        <v>7.13405E-17</v>
      </c>
      <c r="L2228" s="116">
        <v>-0.70285714300000002</v>
      </c>
      <c r="M2228" s="116">
        <v>-0.71428571399999996</v>
      </c>
      <c r="N2228" s="116">
        <v>0.04</v>
      </c>
      <c r="O2228" s="24">
        <v>1.7894849999999999E-4</v>
      </c>
      <c r="P2228" s="24">
        <v>-3.0195899999999997E-4</v>
      </c>
      <c r="Q2228" s="24">
        <v>3.1826962999999999E-7</v>
      </c>
      <c r="R2228" s="24">
        <v>3.1512542E-7</v>
      </c>
    </row>
    <row r="2229" spans="1:18" ht="22.5" x14ac:dyDescent="0.2">
      <c r="A2229" s="13" t="s">
        <v>1983</v>
      </c>
      <c r="B2229" s="11" t="str">
        <f>VLOOKUP(A2229,[2]Feuil1!$A$4:$B$2591,2,FALSE)</f>
        <v>Autres psychoses, âge supérieur à 79 ans, niveau 2</v>
      </c>
      <c r="C2229" s="22">
        <v>6</v>
      </c>
      <c r="D2229" s="23">
        <v>9435.1815000000006</v>
      </c>
      <c r="E2229" s="22">
        <v>15</v>
      </c>
      <c r="F2229" s="23">
        <v>22790.5095</v>
      </c>
      <c r="G2229" s="22">
        <v>16</v>
      </c>
      <c r="H2229" s="23">
        <v>25041.24</v>
      </c>
      <c r="I2229" s="116">
        <v>1.4154818325</v>
      </c>
      <c r="J2229" s="116">
        <v>1.5</v>
      </c>
      <c r="K2229" s="116">
        <v>-3.3807267000000002E-2</v>
      </c>
      <c r="L2229" s="116">
        <v>9.8757357800000001E-2</v>
      </c>
      <c r="M2229" s="116">
        <v>6.6666666700000002E-2</v>
      </c>
      <c r="N2229" s="116">
        <v>3.0085022900000001E-2</v>
      </c>
      <c r="O2229" s="24">
        <v>-3.5790000000000001E-5</v>
      </c>
      <c r="P2229" s="24">
        <v>1.359938E-4</v>
      </c>
      <c r="Q2229" s="24">
        <v>2.5461571000000001E-6</v>
      </c>
      <c r="R2229" s="24">
        <v>3.7349870000000001E-6</v>
      </c>
    </row>
    <row r="2230" spans="1:18" ht="22.5" x14ac:dyDescent="0.2">
      <c r="A2230" s="13" t="s">
        <v>1984</v>
      </c>
      <c r="B2230" s="11" t="str">
        <f>VLOOKUP(A2230,[2]Feuil1!$A$4:$B$2591,2,FALSE)</f>
        <v>Autres psychoses, âge supérieur à 79 ans, niveau 3</v>
      </c>
      <c r="C2230" s="22">
        <v>9</v>
      </c>
      <c r="D2230" s="23">
        <v>14601.51</v>
      </c>
      <c r="E2230" s="22">
        <v>6</v>
      </c>
      <c r="F2230" s="23">
        <v>9847.9073000000008</v>
      </c>
      <c r="G2230" s="22">
        <v>11</v>
      </c>
      <c r="H2230" s="23">
        <v>18381.6787</v>
      </c>
      <c r="I2230" s="116">
        <v>-0.32555555600000002</v>
      </c>
      <c r="J2230" s="116">
        <v>-0.33333333300000001</v>
      </c>
      <c r="K2230" s="116">
        <v>1.16666667E-2</v>
      </c>
      <c r="L2230" s="116">
        <v>0.86655683689999996</v>
      </c>
      <c r="M2230" s="116">
        <v>0.83333333330000003</v>
      </c>
      <c r="N2230" s="116">
        <v>1.8121911000000001E-2</v>
      </c>
      <c r="O2230" s="24">
        <v>-1.7894800000000001E-4</v>
      </c>
      <c r="P2230" s="24">
        <v>5.1562820000000003E-4</v>
      </c>
      <c r="Q2230" s="24">
        <v>1.750483E-6</v>
      </c>
      <c r="R2230" s="24">
        <v>2.7416906000000001E-6</v>
      </c>
    </row>
    <row r="2231" spans="1:18" ht="22.5" x14ac:dyDescent="0.2">
      <c r="A2231" s="13" t="s">
        <v>1985</v>
      </c>
      <c r="B2231" s="11" t="str">
        <f>VLOOKUP(A2231,[2]Feuil1!$A$4:$B$2591,2,FALSE)</f>
        <v>Autres psychoses, âge supérieur à 79 ans, niveau 4</v>
      </c>
      <c r="C2231" s="22" t="s">
        <v>3213</v>
      </c>
      <c r="D2231" s="23" t="s">
        <v>3213</v>
      </c>
      <c r="E2231" s="22">
        <v>1</v>
      </c>
      <c r="F2231" s="23">
        <v>1918.48</v>
      </c>
      <c r="G2231" s="22" t="s">
        <v>3213</v>
      </c>
      <c r="H2231" s="23" t="s">
        <v>3213</v>
      </c>
      <c r="I2231" s="116" t="s">
        <v>3213</v>
      </c>
      <c r="J2231" s="116" t="s">
        <v>3213</v>
      </c>
      <c r="K2231" s="116" t="s">
        <v>3213</v>
      </c>
      <c r="L2231" s="116" t="s">
        <v>3213</v>
      </c>
      <c r="M2231" s="116" t="s">
        <v>3213</v>
      </c>
      <c r="N2231" s="116" t="s">
        <v>3213</v>
      </c>
      <c r="O2231" s="24" t="s">
        <v>3213</v>
      </c>
      <c r="P2231" s="24" t="s">
        <v>3213</v>
      </c>
      <c r="Q2231" s="24" t="s">
        <v>3213</v>
      </c>
      <c r="R2231" s="24" t="s">
        <v>3214</v>
      </c>
    </row>
    <row r="2232" spans="1:18" ht="22.5" x14ac:dyDescent="0.2">
      <c r="A2232" s="13" t="s">
        <v>1986</v>
      </c>
      <c r="B2232" s="11" t="str">
        <f>VLOOKUP(A2232,[2]Feuil1!$A$4:$B$2591,2,FALSE)</f>
        <v>Autres psychoses, âge supérieur à 79 ans, très courte durée</v>
      </c>
      <c r="C2232" s="22">
        <v>3</v>
      </c>
      <c r="D2232" s="23">
        <v>830.73</v>
      </c>
      <c r="E2232" s="22">
        <v>9</v>
      </c>
      <c r="F2232" s="23">
        <v>2583.5702999999999</v>
      </c>
      <c r="G2232" s="22">
        <v>2</v>
      </c>
      <c r="H2232" s="23">
        <v>553.82000000000005</v>
      </c>
      <c r="I2232" s="116">
        <v>2.11</v>
      </c>
      <c r="J2232" s="116">
        <v>2</v>
      </c>
      <c r="K2232" s="116">
        <v>3.6666666700000003E-2</v>
      </c>
      <c r="L2232" s="116">
        <v>-0.78563772799999998</v>
      </c>
      <c r="M2232" s="116">
        <v>-0.77777777800000003</v>
      </c>
      <c r="N2232" s="116">
        <v>-3.5369774999999999E-2</v>
      </c>
      <c r="O2232" s="24">
        <v>2.5052789999999999E-4</v>
      </c>
      <c r="P2232" s="24">
        <v>-1.2264200000000001E-4</v>
      </c>
      <c r="Q2232" s="24">
        <v>3.1826962999999999E-7</v>
      </c>
      <c r="R2232" s="24">
        <v>8.2604156E-8</v>
      </c>
    </row>
    <row r="2233" spans="1:18" ht="22.5" x14ac:dyDescent="0.2">
      <c r="A2233" s="13" t="s">
        <v>1987</v>
      </c>
      <c r="B2233" s="11" t="str">
        <f>VLOOKUP(A2233,[2]Feuil1!$A$4:$B$2591,2,FALSE)</f>
        <v>Autres psychoses, âge inférieur à 80 ans, niveau 1</v>
      </c>
      <c r="C2233" s="22">
        <v>35</v>
      </c>
      <c r="D2233" s="23">
        <v>40916.201200000003</v>
      </c>
      <c r="E2233" s="22">
        <v>24</v>
      </c>
      <c r="F2233" s="23">
        <v>26684.194</v>
      </c>
      <c r="G2233" s="22">
        <v>15</v>
      </c>
      <c r="H2233" s="23">
        <v>15605.105299999999</v>
      </c>
      <c r="I2233" s="116">
        <v>-0.347833053</v>
      </c>
      <c r="J2233" s="116">
        <v>-0.31428571399999999</v>
      </c>
      <c r="K2233" s="116">
        <v>-4.8923202999999998E-2</v>
      </c>
      <c r="L2233" s="116">
        <v>-0.41519293000000002</v>
      </c>
      <c r="M2233" s="116">
        <v>-0.375</v>
      </c>
      <c r="N2233" s="116">
        <v>-6.4308689000000002E-2</v>
      </c>
      <c r="O2233" s="24">
        <v>3.2210730000000002E-4</v>
      </c>
      <c r="P2233" s="24">
        <v>-6.6942200000000003E-4</v>
      </c>
      <c r="Q2233" s="24">
        <v>2.3870221999999998E-6</v>
      </c>
      <c r="R2233" s="24">
        <v>2.3275551000000001E-6</v>
      </c>
    </row>
    <row r="2234" spans="1:18" ht="22.5" x14ac:dyDescent="0.2">
      <c r="A2234" s="13" t="s">
        <v>1988</v>
      </c>
      <c r="B2234" s="11" t="str">
        <f>VLOOKUP(A2234,[2]Feuil1!$A$4:$B$2591,2,FALSE)</f>
        <v>Autres psychoses, âge inférieur à 80 ans, niveau 2</v>
      </c>
      <c r="C2234" s="22">
        <v>33</v>
      </c>
      <c r="D2234" s="23">
        <v>52730.267599999999</v>
      </c>
      <c r="E2234" s="22">
        <v>13</v>
      </c>
      <c r="F2234" s="23">
        <v>19302.7736</v>
      </c>
      <c r="G2234" s="22">
        <v>15</v>
      </c>
      <c r="H2234" s="23">
        <v>22552.0936</v>
      </c>
      <c r="I2234" s="116">
        <v>-0.63393370699999996</v>
      </c>
      <c r="J2234" s="116">
        <v>-0.606060606</v>
      </c>
      <c r="K2234" s="116">
        <v>-7.0754793999999996E-2</v>
      </c>
      <c r="L2234" s="116">
        <v>0.16833435790000001</v>
      </c>
      <c r="M2234" s="116">
        <v>0.1538461538</v>
      </c>
      <c r="N2234" s="116">
        <v>1.25564435E-2</v>
      </c>
      <c r="O2234" s="24">
        <v>-7.1579E-5</v>
      </c>
      <c r="P2234" s="24">
        <v>1.9633070000000001E-4</v>
      </c>
      <c r="Q2234" s="24">
        <v>2.3870221999999998E-6</v>
      </c>
      <c r="R2234" s="24">
        <v>3.3637223000000001E-6</v>
      </c>
    </row>
    <row r="2235" spans="1:18" ht="22.5" x14ac:dyDescent="0.2">
      <c r="A2235" s="13" t="s">
        <v>1989</v>
      </c>
      <c r="B2235" s="11" t="str">
        <f>VLOOKUP(A2235,[2]Feuil1!$A$4:$B$2591,2,FALSE)</f>
        <v>Autres psychoses, âge inférieur à 80 ans, niveau 3</v>
      </c>
      <c r="C2235" s="22">
        <v>8</v>
      </c>
      <c r="D2235" s="23">
        <v>14120.8716</v>
      </c>
      <c r="E2235" s="22">
        <v>12</v>
      </c>
      <c r="F2235" s="23">
        <v>21447.9012</v>
      </c>
      <c r="G2235" s="22">
        <v>10</v>
      </c>
      <c r="H2235" s="23">
        <v>17440.394400000001</v>
      </c>
      <c r="I2235" s="116">
        <v>0.51887941530000004</v>
      </c>
      <c r="J2235" s="116">
        <v>0.5</v>
      </c>
      <c r="K2235" s="116">
        <v>1.25862769E-2</v>
      </c>
      <c r="L2235" s="116">
        <v>-0.18684843600000001</v>
      </c>
      <c r="M2235" s="116">
        <v>-0.16666666699999999</v>
      </c>
      <c r="N2235" s="116">
        <v>-2.4218123000000001E-2</v>
      </c>
      <c r="O2235" s="24">
        <v>7.1579400000000001E-5</v>
      </c>
      <c r="P2235" s="24">
        <v>-2.4214199999999999E-4</v>
      </c>
      <c r="Q2235" s="24">
        <v>1.5913482000000001E-6</v>
      </c>
      <c r="R2235" s="24">
        <v>2.6012948000000002E-6</v>
      </c>
    </row>
    <row r="2236" spans="1:18" ht="22.5" x14ac:dyDescent="0.2">
      <c r="A2236" s="13" t="s">
        <v>1990</v>
      </c>
      <c r="B2236" s="11" t="str">
        <f>VLOOKUP(A2236,[2]Feuil1!$A$4:$B$2591,2,FALSE)</f>
        <v>Autres psychoses, âge inférieur à 80 ans, niveau 4</v>
      </c>
      <c r="C2236" s="22">
        <v>2</v>
      </c>
      <c r="D2236" s="23">
        <v>6666.1451999999999</v>
      </c>
      <c r="E2236" s="22">
        <v>1</v>
      </c>
      <c r="F2236" s="23">
        <v>3445.7851999999998</v>
      </c>
      <c r="G2236" s="22" t="s">
        <v>3213</v>
      </c>
      <c r="H2236" s="23" t="s">
        <v>3213</v>
      </c>
      <c r="I2236" s="116">
        <v>-0.48309178699999999</v>
      </c>
      <c r="J2236" s="116">
        <v>-0.5</v>
      </c>
      <c r="K2236" s="116">
        <v>3.3816425099999999E-2</v>
      </c>
      <c r="L2236" s="116" t="s">
        <v>3213</v>
      </c>
      <c r="M2236" s="116" t="s">
        <v>3213</v>
      </c>
      <c r="N2236" s="116" t="s">
        <v>3213</v>
      </c>
      <c r="O2236" s="24" t="s">
        <v>3213</v>
      </c>
      <c r="P2236" s="24" t="s">
        <v>3213</v>
      </c>
      <c r="Q2236" s="24" t="s">
        <v>3213</v>
      </c>
      <c r="R2236" s="24" t="s">
        <v>3214</v>
      </c>
    </row>
    <row r="2237" spans="1:18" ht="22.5" x14ac:dyDescent="0.2">
      <c r="A2237" s="13" t="s">
        <v>1991</v>
      </c>
      <c r="B2237" s="11" t="str">
        <f>VLOOKUP(A2237,[2]Feuil1!$A$4:$B$2591,2,FALSE)</f>
        <v>Autres psychoses, âge inférieur à 80 ans, très courte durée</v>
      </c>
      <c r="C2237" s="22">
        <v>25</v>
      </c>
      <c r="D2237" s="23">
        <v>7952.7479999999996</v>
      </c>
      <c r="E2237" s="22">
        <v>24</v>
      </c>
      <c r="F2237" s="23">
        <v>7646.1725999999999</v>
      </c>
      <c r="G2237" s="22">
        <v>99</v>
      </c>
      <c r="H2237" s="23">
        <v>31243.372200000002</v>
      </c>
      <c r="I2237" s="116">
        <v>-3.8549618000000001E-2</v>
      </c>
      <c r="J2237" s="116">
        <v>-0.04</v>
      </c>
      <c r="K2237" s="116">
        <v>1.5108141999999999E-3</v>
      </c>
      <c r="L2237" s="116">
        <v>3.0861452958000002</v>
      </c>
      <c r="M2237" s="116">
        <v>3.125</v>
      </c>
      <c r="N2237" s="116">
        <v>-9.4193220000000008E-3</v>
      </c>
      <c r="O2237" s="24">
        <v>-2.684227E-3</v>
      </c>
      <c r="P2237" s="24">
        <v>1.4257919999999999E-3</v>
      </c>
      <c r="Q2237" s="24">
        <v>1.5754299999999999E-5</v>
      </c>
      <c r="R2237" s="24">
        <v>4.6600562999999999E-6</v>
      </c>
    </row>
    <row r="2238" spans="1:18" ht="22.5" x14ac:dyDescent="0.2">
      <c r="A2238" s="13" t="s">
        <v>1992</v>
      </c>
      <c r="B2238" s="11" t="str">
        <f>VLOOKUP(A2238,[2]Feuil1!$A$4:$B$2591,2,FALSE)</f>
        <v>Maladies et troubles du développement psychologiques de l'enfance, niveau 1</v>
      </c>
      <c r="C2238" s="22">
        <v>49</v>
      </c>
      <c r="D2238" s="23">
        <v>15426.135899999999</v>
      </c>
      <c r="E2238" s="22">
        <v>21</v>
      </c>
      <c r="F2238" s="23">
        <v>6601.77</v>
      </c>
      <c r="G2238" s="22">
        <v>11</v>
      </c>
      <c r="H2238" s="23">
        <v>3555.5246999999999</v>
      </c>
      <c r="I2238" s="116">
        <v>-0.57203994300000005</v>
      </c>
      <c r="J2238" s="116">
        <v>-0.571428571</v>
      </c>
      <c r="K2238" s="116">
        <v>-1.4265339999999999E-3</v>
      </c>
      <c r="L2238" s="116">
        <v>-0.46142857100000001</v>
      </c>
      <c r="M2238" s="116">
        <v>-0.47619047599999997</v>
      </c>
      <c r="N2238" s="116">
        <v>2.81818182E-2</v>
      </c>
      <c r="O2238" s="24">
        <v>3.5789699999999998E-4</v>
      </c>
      <c r="P2238" s="24">
        <v>-1.8406E-4</v>
      </c>
      <c r="Q2238" s="24">
        <v>1.750483E-6</v>
      </c>
      <c r="R2238" s="24">
        <v>5.3031873E-7</v>
      </c>
    </row>
    <row r="2239" spans="1:18" ht="22.5" x14ac:dyDescent="0.2">
      <c r="A2239" s="13" t="s">
        <v>1993</v>
      </c>
      <c r="B2239" s="11" t="str">
        <f>VLOOKUP(A2239,[2]Feuil1!$A$4:$B$2591,2,FALSE)</f>
        <v>Maladies et troubles du développement psychologiques de l'enfance, niveau 2</v>
      </c>
      <c r="C2239" s="22" t="s">
        <v>3213</v>
      </c>
      <c r="D2239" s="23" t="s">
        <v>3213</v>
      </c>
      <c r="E2239" s="22">
        <v>1</v>
      </c>
      <c r="F2239" s="23">
        <v>314.37</v>
      </c>
      <c r="G2239" s="22" t="s">
        <v>3213</v>
      </c>
      <c r="H2239" s="23" t="s">
        <v>3213</v>
      </c>
      <c r="I2239" s="116" t="s">
        <v>3213</v>
      </c>
      <c r="J2239" s="116" t="s">
        <v>3213</v>
      </c>
      <c r="K2239" s="116" t="s">
        <v>3213</v>
      </c>
      <c r="L2239" s="116" t="s">
        <v>3213</v>
      </c>
      <c r="M2239" s="116" t="s">
        <v>3213</v>
      </c>
      <c r="N2239" s="116" t="s">
        <v>3213</v>
      </c>
      <c r="O2239" s="24" t="s">
        <v>3213</v>
      </c>
      <c r="P2239" s="24" t="s">
        <v>3213</v>
      </c>
      <c r="Q2239" s="24" t="s">
        <v>3213</v>
      </c>
      <c r="R2239" s="24" t="s">
        <v>3214</v>
      </c>
    </row>
    <row r="2240" spans="1:18" ht="22.5" x14ac:dyDescent="0.2">
      <c r="A2240" s="13" t="s">
        <v>1994</v>
      </c>
      <c r="B2240" s="11" t="str">
        <f>VLOOKUP(A2240,[2]Feuil1!$A$4:$B$2591,2,FALSE)</f>
        <v>Autres maladies et troubles mentaux de l'enfance, niveau 1</v>
      </c>
      <c r="C2240" s="22">
        <v>4</v>
      </c>
      <c r="D2240" s="23">
        <v>3335.9755</v>
      </c>
      <c r="E2240" s="22">
        <v>7</v>
      </c>
      <c r="F2240" s="23">
        <v>5737.55</v>
      </c>
      <c r="G2240" s="22">
        <v>5</v>
      </c>
      <c r="H2240" s="23">
        <v>4098.25</v>
      </c>
      <c r="I2240" s="116">
        <v>0.71990171989999996</v>
      </c>
      <c r="J2240" s="116">
        <v>0.75</v>
      </c>
      <c r="K2240" s="116">
        <v>-1.7199017E-2</v>
      </c>
      <c r="L2240" s="116">
        <v>-0.28571428599999998</v>
      </c>
      <c r="M2240" s="116">
        <v>-0.28571428599999998</v>
      </c>
      <c r="N2240" s="116">
        <v>1.554746E-16</v>
      </c>
      <c r="O2240" s="24">
        <v>7.1579400000000001E-5</v>
      </c>
      <c r="P2240" s="24">
        <v>-9.9049999999999995E-5</v>
      </c>
      <c r="Q2240" s="24">
        <v>7.9567407999999995E-7</v>
      </c>
      <c r="R2240" s="24">
        <v>6.1126806999999998E-7</v>
      </c>
    </row>
    <row r="2241" spans="1:18" ht="22.5" x14ac:dyDescent="0.2">
      <c r="A2241" s="13" t="s">
        <v>1995</v>
      </c>
      <c r="B2241" s="11" t="str">
        <f>VLOOKUP(A2241,[2]Feuil1!$A$4:$B$2591,2,FALSE)</f>
        <v>Autres maladies et troubles mentaux de l'enfance, niveau 2</v>
      </c>
      <c r="C2241" s="22">
        <v>1</v>
      </c>
      <c r="D2241" s="23">
        <v>1889.25</v>
      </c>
      <c r="E2241" s="22" t="s">
        <v>3213</v>
      </c>
      <c r="F2241" s="23" t="s">
        <v>3213</v>
      </c>
      <c r="G2241" s="22">
        <v>1</v>
      </c>
      <c r="H2241" s="23">
        <v>1889.25</v>
      </c>
      <c r="I2241" s="116" t="s">
        <v>3213</v>
      </c>
      <c r="J2241" s="116" t="s">
        <v>3213</v>
      </c>
      <c r="K2241" s="116" t="s">
        <v>3213</v>
      </c>
      <c r="L2241" s="116" t="s">
        <v>3213</v>
      </c>
      <c r="M2241" s="116" t="s">
        <v>3213</v>
      </c>
      <c r="N2241" s="116" t="s">
        <v>3213</v>
      </c>
      <c r="O2241" s="24" t="s">
        <v>3213</v>
      </c>
      <c r="P2241" s="24" t="s">
        <v>3213</v>
      </c>
      <c r="Q2241" s="24">
        <v>1.5913482000000001E-7</v>
      </c>
      <c r="R2241" s="24">
        <v>2.8178812999999998E-7</v>
      </c>
    </row>
    <row r="2242" spans="1:18" ht="22.5" x14ac:dyDescent="0.2">
      <c r="A2242" s="13" t="s">
        <v>1996</v>
      </c>
      <c r="B2242" s="11" t="str">
        <f>VLOOKUP(A2242,[2]Feuil1!$A$4:$B$2591,2,FALSE)</f>
        <v>Autres maladies et troubles mentaux de l'enfance, niveau 3</v>
      </c>
      <c r="C2242" s="22">
        <v>1</v>
      </c>
      <c r="D2242" s="23">
        <v>2469.79</v>
      </c>
      <c r="E2242" s="22" t="s">
        <v>3213</v>
      </c>
      <c r="F2242" s="23" t="s">
        <v>3213</v>
      </c>
      <c r="G2242" s="22" t="s">
        <v>3213</v>
      </c>
      <c r="H2242" s="23" t="s">
        <v>3213</v>
      </c>
      <c r="I2242" s="116" t="s">
        <v>3213</v>
      </c>
      <c r="J2242" s="116" t="s">
        <v>3213</v>
      </c>
      <c r="K2242" s="116" t="s">
        <v>3213</v>
      </c>
      <c r="L2242" s="116" t="s">
        <v>3213</v>
      </c>
      <c r="M2242" s="116" t="s">
        <v>3213</v>
      </c>
      <c r="N2242" s="116" t="s">
        <v>3213</v>
      </c>
      <c r="O2242" s="24" t="s">
        <v>3213</v>
      </c>
      <c r="P2242" s="24" t="s">
        <v>3213</v>
      </c>
      <c r="Q2242" s="24" t="s">
        <v>3213</v>
      </c>
      <c r="R2242" s="24" t="s">
        <v>3214</v>
      </c>
    </row>
    <row r="2243" spans="1:18" ht="22.5" x14ac:dyDescent="0.2">
      <c r="A2243" s="13" t="s">
        <v>1997</v>
      </c>
      <c r="B2243" s="11" t="str">
        <f>VLOOKUP(A2243,[2]Feuil1!$A$4:$B$2591,2,FALSE)</f>
        <v>Autres maladies et troubles mentaux de l'enfance, niveau 4</v>
      </c>
      <c r="C2243" s="22">
        <v>1</v>
      </c>
      <c r="D2243" s="23">
        <v>2920.53</v>
      </c>
      <c r="E2243" s="22" t="s">
        <v>3213</v>
      </c>
      <c r="F2243" s="23" t="s">
        <v>3213</v>
      </c>
      <c r="G2243" s="22" t="s">
        <v>3213</v>
      </c>
      <c r="H2243" s="23" t="s">
        <v>3213</v>
      </c>
      <c r="I2243" s="116" t="s">
        <v>3213</v>
      </c>
      <c r="J2243" s="116" t="s">
        <v>3213</v>
      </c>
      <c r="K2243" s="116" t="s">
        <v>3213</v>
      </c>
      <c r="L2243" s="116" t="s">
        <v>3213</v>
      </c>
      <c r="M2243" s="116" t="s">
        <v>3213</v>
      </c>
      <c r="N2243" s="116" t="s">
        <v>3213</v>
      </c>
      <c r="O2243" s="24" t="s">
        <v>3213</v>
      </c>
      <c r="P2243" s="24" t="s">
        <v>3213</v>
      </c>
      <c r="Q2243" s="24" t="s">
        <v>3213</v>
      </c>
      <c r="R2243" s="24" t="s">
        <v>3214</v>
      </c>
    </row>
    <row r="2244" spans="1:18" ht="22.5" x14ac:dyDescent="0.2">
      <c r="A2244" s="13" t="s">
        <v>1998</v>
      </c>
      <c r="B2244" s="11" t="str">
        <f>VLOOKUP(A2244,[2]Feuil1!$A$4:$B$2591,2,FALSE)</f>
        <v>Autres maladies et troubles mentaux de l'enfance, très courte durée</v>
      </c>
      <c r="C2244" s="22">
        <v>8</v>
      </c>
      <c r="D2244" s="23">
        <v>2327.5585000000001</v>
      </c>
      <c r="E2244" s="22">
        <v>4</v>
      </c>
      <c r="F2244" s="23">
        <v>1236.6047000000001</v>
      </c>
      <c r="G2244" s="22">
        <v>6</v>
      </c>
      <c r="H2244" s="23">
        <v>1713.54</v>
      </c>
      <c r="I2244" s="116">
        <v>-0.46871165599999998</v>
      </c>
      <c r="J2244" s="116">
        <v>-0.5</v>
      </c>
      <c r="K2244" s="116">
        <v>6.25766871E-2</v>
      </c>
      <c r="L2244" s="116">
        <v>0.38568129330000001</v>
      </c>
      <c r="M2244" s="116">
        <v>0.5</v>
      </c>
      <c r="N2244" s="116">
        <v>-7.6212471000000004E-2</v>
      </c>
      <c r="O2244" s="24">
        <v>-7.1579E-5</v>
      </c>
      <c r="P2244" s="24">
        <v>2.88174E-5</v>
      </c>
      <c r="Q2244" s="24">
        <v>9.5480889000000001E-7</v>
      </c>
      <c r="R2244" s="24">
        <v>2.5558038000000002E-7</v>
      </c>
    </row>
    <row r="2245" spans="1:18" x14ac:dyDescent="0.2">
      <c r="A2245" s="13" t="s">
        <v>1999</v>
      </c>
      <c r="B2245" s="11" t="str">
        <f>VLOOKUP(A2245,[2]Feuil1!$A$4:$B$2591,2,FALSE)</f>
        <v>Troubles de l'humeur, niveau 1</v>
      </c>
      <c r="C2245" s="22">
        <v>86</v>
      </c>
      <c r="D2245" s="23">
        <v>62796.199200000003</v>
      </c>
      <c r="E2245" s="22">
        <v>96</v>
      </c>
      <c r="F2245" s="23">
        <v>67820.767999999996</v>
      </c>
      <c r="G2245" s="22">
        <v>83</v>
      </c>
      <c r="H2245" s="23">
        <v>56479.688199999997</v>
      </c>
      <c r="I2245" s="116">
        <v>8.0013899900000005E-2</v>
      </c>
      <c r="J2245" s="116">
        <v>0.1162790698</v>
      </c>
      <c r="K2245" s="116">
        <v>-3.2487547999999998E-2</v>
      </c>
      <c r="L2245" s="116">
        <v>-0.167221341</v>
      </c>
      <c r="M2245" s="116">
        <v>-0.13541666699999999</v>
      </c>
      <c r="N2245" s="116">
        <v>-3.678613E-2</v>
      </c>
      <c r="O2245" s="24">
        <v>4.6526610000000002E-4</v>
      </c>
      <c r="P2245" s="24">
        <v>-6.8525200000000002E-4</v>
      </c>
      <c r="Q2245" s="24">
        <v>1.32082E-5</v>
      </c>
      <c r="R2245" s="24">
        <v>8.4241395999999992E-6</v>
      </c>
    </row>
    <row r="2246" spans="1:18" x14ac:dyDescent="0.2">
      <c r="A2246" s="13" t="s">
        <v>2000</v>
      </c>
      <c r="B2246" s="11" t="str">
        <f>VLOOKUP(A2246,[2]Feuil1!$A$4:$B$2591,2,FALSE)</f>
        <v>Troubles de l'humeur, niveau 2</v>
      </c>
      <c r="C2246" s="22">
        <v>30</v>
      </c>
      <c r="D2246" s="23">
        <v>41109.662799999998</v>
      </c>
      <c r="E2246" s="22">
        <v>35</v>
      </c>
      <c r="F2246" s="23">
        <v>55624.270400000001</v>
      </c>
      <c r="G2246" s="22">
        <v>25</v>
      </c>
      <c r="H2246" s="23">
        <v>51793.61</v>
      </c>
      <c r="I2246" s="116">
        <v>0.35307046110000001</v>
      </c>
      <c r="J2246" s="116">
        <v>0.16666666669999999</v>
      </c>
      <c r="K2246" s="116">
        <v>0.15977468089999999</v>
      </c>
      <c r="L2246" s="116">
        <v>-6.8866707999999999E-2</v>
      </c>
      <c r="M2246" s="116">
        <v>-0.28571428599999998</v>
      </c>
      <c r="N2246" s="116">
        <v>0.30358660850000002</v>
      </c>
      <c r="O2246" s="24">
        <v>3.5789699999999998E-4</v>
      </c>
      <c r="P2246" s="24">
        <v>-2.31456E-4</v>
      </c>
      <c r="Q2246" s="24">
        <v>3.9783704000000001E-6</v>
      </c>
      <c r="R2246" s="24">
        <v>7.7251948999999999E-6</v>
      </c>
    </row>
    <row r="2247" spans="1:18" x14ac:dyDescent="0.2">
      <c r="A2247" s="13" t="s">
        <v>2001</v>
      </c>
      <c r="B2247" s="11" t="str">
        <f>VLOOKUP(A2247,[2]Feuil1!$A$4:$B$2591,2,FALSE)</f>
        <v>Troubles de l'humeur, niveau 3</v>
      </c>
      <c r="C2247" s="22">
        <v>18</v>
      </c>
      <c r="D2247" s="23">
        <v>30714.955699999999</v>
      </c>
      <c r="E2247" s="22">
        <v>10</v>
      </c>
      <c r="F2247" s="23">
        <v>16637.956099999999</v>
      </c>
      <c r="G2247" s="22">
        <v>23</v>
      </c>
      <c r="H2247" s="23">
        <v>38893.494200000001</v>
      </c>
      <c r="I2247" s="116">
        <v>-0.45831092000000001</v>
      </c>
      <c r="J2247" s="116">
        <v>-0.44444444399999999</v>
      </c>
      <c r="K2247" s="116">
        <v>-2.4959656E-2</v>
      </c>
      <c r="L2247" s="116">
        <v>1.3376365442</v>
      </c>
      <c r="M2247" s="116">
        <v>1.3</v>
      </c>
      <c r="N2247" s="116">
        <v>1.63637149E-2</v>
      </c>
      <c r="O2247" s="24">
        <v>-4.6526599999999999E-4</v>
      </c>
      <c r="P2247" s="24">
        <v>1.3447260000000001E-3</v>
      </c>
      <c r="Q2247" s="24">
        <v>3.6601007999999998E-6</v>
      </c>
      <c r="R2247" s="24">
        <v>5.8010982999999996E-6</v>
      </c>
    </row>
    <row r="2248" spans="1:18" x14ac:dyDescent="0.2">
      <c r="A2248" s="13" t="s">
        <v>2002</v>
      </c>
      <c r="B2248" s="11" t="str">
        <f>VLOOKUP(A2248,[2]Feuil1!$A$4:$B$2591,2,FALSE)</f>
        <v>Troubles de l'humeur, niveau 4</v>
      </c>
      <c r="C2248" s="22">
        <v>7</v>
      </c>
      <c r="D2248" s="23">
        <v>13671.91</v>
      </c>
      <c r="E2248" s="22">
        <v>5</v>
      </c>
      <c r="F2248" s="23">
        <v>10410.1829</v>
      </c>
      <c r="G2248" s="22">
        <v>4</v>
      </c>
      <c r="H2248" s="23">
        <v>7812.52</v>
      </c>
      <c r="I2248" s="116">
        <v>-0.238571429</v>
      </c>
      <c r="J2248" s="116">
        <v>-0.28571428599999998</v>
      </c>
      <c r="K2248" s="116">
        <v>6.6000000000000003E-2</v>
      </c>
      <c r="L2248" s="116">
        <v>-0.249530957</v>
      </c>
      <c r="M2248" s="116">
        <v>-0.2</v>
      </c>
      <c r="N2248" s="116">
        <v>-6.1913695999999997E-2</v>
      </c>
      <c r="O2248" s="24">
        <v>3.5789700000000001E-5</v>
      </c>
      <c r="P2248" s="24">
        <v>-1.5695600000000001E-4</v>
      </c>
      <c r="Q2248" s="24">
        <v>6.3653925999999997E-7</v>
      </c>
      <c r="R2248" s="24">
        <v>1.1652642E-6</v>
      </c>
    </row>
    <row r="2249" spans="1:18" x14ac:dyDescent="0.2">
      <c r="A2249" s="13" t="s">
        <v>2003</v>
      </c>
      <c r="B2249" s="11" t="str">
        <f>VLOOKUP(A2249,[2]Feuil1!$A$4:$B$2591,2,FALSE)</f>
        <v>Troubles de l'humeur, très courte durée</v>
      </c>
      <c r="C2249" s="22">
        <v>144</v>
      </c>
      <c r="D2249" s="23">
        <v>39872.138400000003</v>
      </c>
      <c r="E2249" s="22">
        <v>87</v>
      </c>
      <c r="F2249" s="23">
        <v>24316.516800000001</v>
      </c>
      <c r="G2249" s="22">
        <v>93</v>
      </c>
      <c r="H2249" s="23">
        <v>26114.472000000002</v>
      </c>
      <c r="I2249" s="116">
        <v>-0.39013763099999998</v>
      </c>
      <c r="J2249" s="116">
        <v>-0.39583333300000001</v>
      </c>
      <c r="K2249" s="116">
        <v>9.4273701000000005E-3</v>
      </c>
      <c r="L2249" s="116">
        <v>7.3939668900000005E-2</v>
      </c>
      <c r="M2249" s="116">
        <v>6.8965517200000007E-2</v>
      </c>
      <c r="N2249" s="116">
        <v>4.6532385999999998E-3</v>
      </c>
      <c r="O2249" s="24">
        <v>-2.1473799999999999E-4</v>
      </c>
      <c r="P2249" s="24">
        <v>1.086362E-4</v>
      </c>
      <c r="Q2249" s="24">
        <v>1.47995E-5</v>
      </c>
      <c r="R2249" s="24">
        <v>3.8950631999999997E-6</v>
      </c>
    </row>
    <row r="2250" spans="1:18" x14ac:dyDescent="0.2">
      <c r="A2250" s="13" t="s">
        <v>2004</v>
      </c>
      <c r="B2250" s="11" t="str">
        <f>VLOOKUP(A2250,[2]Feuil1!$A$4:$B$2591,2,FALSE)</f>
        <v>Autres troubles mentaux, niveau 1</v>
      </c>
      <c r="C2250" s="22">
        <v>11</v>
      </c>
      <c r="D2250" s="23">
        <v>9342.2999999999993</v>
      </c>
      <c r="E2250" s="22">
        <v>14</v>
      </c>
      <c r="F2250" s="23">
        <v>12612.105</v>
      </c>
      <c r="G2250" s="22">
        <v>12</v>
      </c>
      <c r="H2250" s="23">
        <v>10769.124</v>
      </c>
      <c r="I2250" s="116">
        <v>0.35</v>
      </c>
      <c r="J2250" s="116">
        <v>0.27272727270000002</v>
      </c>
      <c r="K2250" s="116">
        <v>6.0714285700000002E-2</v>
      </c>
      <c r="L2250" s="116">
        <v>-0.14612794600000001</v>
      </c>
      <c r="M2250" s="116">
        <v>-0.14285714299999999</v>
      </c>
      <c r="N2250" s="116">
        <v>-3.8159370000000001E-3</v>
      </c>
      <c r="O2250" s="24">
        <v>7.1579400000000001E-5</v>
      </c>
      <c r="P2250" s="24">
        <v>-1.11357E-4</v>
      </c>
      <c r="Q2250" s="24">
        <v>1.9096178000000001E-6</v>
      </c>
      <c r="R2250" s="24">
        <v>1.6062519E-6</v>
      </c>
    </row>
    <row r="2251" spans="1:18" x14ac:dyDescent="0.2">
      <c r="A2251" s="13" t="s">
        <v>2005</v>
      </c>
      <c r="B2251" s="11" t="str">
        <f>VLOOKUP(A2251,[2]Feuil1!$A$4:$B$2591,2,FALSE)</f>
        <v>Autres troubles mentaux, niveau 2</v>
      </c>
      <c r="C2251" s="22">
        <v>13</v>
      </c>
      <c r="D2251" s="23">
        <v>21870.076700000001</v>
      </c>
      <c r="E2251" s="22">
        <v>22</v>
      </c>
      <c r="F2251" s="23">
        <v>34819.084199999998</v>
      </c>
      <c r="G2251" s="22">
        <v>15</v>
      </c>
      <c r="H2251" s="23">
        <v>24675.522400000002</v>
      </c>
      <c r="I2251" s="116">
        <v>0.59208788690000003</v>
      </c>
      <c r="J2251" s="116">
        <v>0.6923076923</v>
      </c>
      <c r="K2251" s="116">
        <v>-5.9220794E-2</v>
      </c>
      <c r="L2251" s="116">
        <v>-0.29132190099999999</v>
      </c>
      <c r="M2251" s="116">
        <v>-0.31818181800000001</v>
      </c>
      <c r="N2251" s="116">
        <v>3.9394545199999999E-2</v>
      </c>
      <c r="O2251" s="24">
        <v>2.5052789999999999E-4</v>
      </c>
      <c r="P2251" s="24">
        <v>-6.1289500000000002E-4</v>
      </c>
      <c r="Q2251" s="24">
        <v>2.3870221999999998E-6</v>
      </c>
      <c r="R2251" s="24">
        <v>3.680439E-6</v>
      </c>
    </row>
    <row r="2252" spans="1:18" x14ac:dyDescent="0.2">
      <c r="A2252" s="13" t="s">
        <v>2006</v>
      </c>
      <c r="B2252" s="11" t="str">
        <f>VLOOKUP(A2252,[2]Feuil1!$A$4:$B$2591,2,FALSE)</f>
        <v>Autres troubles mentaux, niveau 3</v>
      </c>
      <c r="C2252" s="22">
        <v>34</v>
      </c>
      <c r="D2252" s="23">
        <v>69488.3226</v>
      </c>
      <c r="E2252" s="22">
        <v>29</v>
      </c>
      <c r="F2252" s="23">
        <v>58251.659099999997</v>
      </c>
      <c r="G2252" s="22">
        <v>14</v>
      </c>
      <c r="H2252" s="23">
        <v>28399.921200000001</v>
      </c>
      <c r="I2252" s="116">
        <v>-0.16170578099999999</v>
      </c>
      <c r="J2252" s="116">
        <v>-0.147058824</v>
      </c>
      <c r="K2252" s="116">
        <v>-1.7172295000000001E-2</v>
      </c>
      <c r="L2252" s="116">
        <v>-0.51246159099999999</v>
      </c>
      <c r="M2252" s="116">
        <v>-0.517241379</v>
      </c>
      <c r="N2252" s="116">
        <v>9.9009900999999997E-3</v>
      </c>
      <c r="O2252" s="24">
        <v>5.3684550000000005E-4</v>
      </c>
      <c r="P2252" s="24">
        <v>-1.8037039999999999E-3</v>
      </c>
      <c r="Q2252" s="24">
        <v>2.2278873999999999E-6</v>
      </c>
      <c r="R2252" s="24">
        <v>4.2359458999999996E-6</v>
      </c>
    </row>
    <row r="2253" spans="1:18" x14ac:dyDescent="0.2">
      <c r="A2253" s="13" t="s">
        <v>2007</v>
      </c>
      <c r="B2253" s="11" t="str">
        <f>VLOOKUP(A2253,[2]Feuil1!$A$4:$B$2591,2,FALSE)</f>
        <v>Autres troubles mentaux, niveau 4</v>
      </c>
      <c r="C2253" s="22">
        <v>1</v>
      </c>
      <c r="D2253" s="23">
        <v>2351.7399999999998</v>
      </c>
      <c r="E2253" s="22">
        <v>2</v>
      </c>
      <c r="F2253" s="23">
        <v>4868.1018000000004</v>
      </c>
      <c r="G2253" s="22" t="s">
        <v>3213</v>
      </c>
      <c r="H2253" s="23" t="s">
        <v>3213</v>
      </c>
      <c r="I2253" s="116">
        <v>1.07</v>
      </c>
      <c r="J2253" s="116">
        <v>1</v>
      </c>
      <c r="K2253" s="116">
        <v>3.5000000000000003E-2</v>
      </c>
      <c r="L2253" s="116" t="s">
        <v>3213</v>
      </c>
      <c r="M2253" s="116" t="s">
        <v>3213</v>
      </c>
      <c r="N2253" s="116" t="s">
        <v>3213</v>
      </c>
      <c r="O2253" s="24" t="s">
        <v>3213</v>
      </c>
      <c r="P2253" s="24" t="s">
        <v>3213</v>
      </c>
      <c r="Q2253" s="24" t="s">
        <v>3213</v>
      </c>
      <c r="R2253" s="24" t="s">
        <v>3214</v>
      </c>
    </row>
    <row r="2254" spans="1:18" ht="22.5" x14ac:dyDescent="0.2">
      <c r="A2254" s="13" t="s">
        <v>2008</v>
      </c>
      <c r="B2254" s="11" t="str">
        <f>VLOOKUP(A2254,[2]Feuil1!$A$4:$B$2591,2,FALSE)</f>
        <v>Autres troubles mentaux, très courte durée</v>
      </c>
      <c r="C2254" s="22">
        <v>25</v>
      </c>
      <c r="D2254" s="23">
        <v>5136.2857000000004</v>
      </c>
      <c r="E2254" s="22">
        <v>17</v>
      </c>
      <c r="F2254" s="23">
        <v>3511.1251999999999</v>
      </c>
      <c r="G2254" s="22">
        <v>25</v>
      </c>
      <c r="H2254" s="23">
        <v>5035.0780999999997</v>
      </c>
      <c r="I2254" s="116">
        <v>-0.31640773</v>
      </c>
      <c r="J2254" s="116">
        <v>-0.32</v>
      </c>
      <c r="K2254" s="116">
        <v>5.2827496999999996E-3</v>
      </c>
      <c r="L2254" s="116">
        <v>0.43403547669999998</v>
      </c>
      <c r="M2254" s="116">
        <v>0.47058823529999999</v>
      </c>
      <c r="N2254" s="116">
        <v>-2.4855875999999999E-2</v>
      </c>
      <c r="O2254" s="24">
        <v>-2.8631799999999998E-4</v>
      </c>
      <c r="P2254" s="24">
        <v>9.20804E-5</v>
      </c>
      <c r="Q2254" s="24">
        <v>3.9783704000000001E-6</v>
      </c>
      <c r="R2254" s="24">
        <v>7.5099920000000005E-7</v>
      </c>
    </row>
    <row r="2255" spans="1:18" ht="22.5" x14ac:dyDescent="0.2">
      <c r="A2255" s="13" t="s">
        <v>2009</v>
      </c>
      <c r="B2255" s="11" t="str">
        <f>VLOOKUP(A2255,[2]Feuil1!$A$4:$B$2591,2,FALSE)</f>
        <v>Explorations et surveillance pour maladies et troubles mentaux</v>
      </c>
      <c r="C2255" s="22">
        <v>74</v>
      </c>
      <c r="D2255" s="23">
        <v>72402.34</v>
      </c>
      <c r="E2255" s="22">
        <v>45</v>
      </c>
      <c r="F2255" s="23">
        <v>48489.999600000003</v>
      </c>
      <c r="G2255" s="22">
        <v>150</v>
      </c>
      <c r="H2255" s="23">
        <v>169783.48730000001</v>
      </c>
      <c r="I2255" s="116">
        <v>-0.33027026999999998</v>
      </c>
      <c r="J2255" s="116">
        <v>-0.39189189200000002</v>
      </c>
      <c r="K2255" s="116">
        <v>0.10133333329999999</v>
      </c>
      <c r="L2255" s="116">
        <v>2.5014124294000002</v>
      </c>
      <c r="M2255" s="116">
        <v>2.3333333333000001</v>
      </c>
      <c r="N2255" s="116">
        <v>5.0423728799999998E-2</v>
      </c>
      <c r="O2255" s="24">
        <v>-3.7579179999999998E-3</v>
      </c>
      <c r="P2255" s="24">
        <v>7.3288051999999999E-3</v>
      </c>
      <c r="Q2255" s="24">
        <v>2.3870200000000001E-5</v>
      </c>
      <c r="R2255" s="24">
        <v>2.53238E-5</v>
      </c>
    </row>
    <row r="2256" spans="1:18" ht="22.5" x14ac:dyDescent="0.2">
      <c r="A2256" s="13" t="s">
        <v>2010</v>
      </c>
      <c r="B2256" s="11" t="str">
        <f>VLOOKUP(A2256,[2]Feuil1!$A$4:$B$2591,2,FALSE)</f>
        <v>Symptômes et autres recours aux soins de la CMD 19, très courte durée</v>
      </c>
      <c r="C2256" s="22">
        <v>76</v>
      </c>
      <c r="D2256" s="23">
        <v>25182.459200000001</v>
      </c>
      <c r="E2256" s="22">
        <v>98</v>
      </c>
      <c r="F2256" s="23">
        <v>32911.793599999997</v>
      </c>
      <c r="G2256" s="22">
        <v>71</v>
      </c>
      <c r="H2256" s="23">
        <v>23642.477599999998</v>
      </c>
      <c r="I2256" s="116">
        <v>0.30693326409999999</v>
      </c>
      <c r="J2256" s="116">
        <v>0.28947368420000003</v>
      </c>
      <c r="K2256" s="116">
        <v>1.35400824E-2</v>
      </c>
      <c r="L2256" s="116">
        <v>-0.281641168</v>
      </c>
      <c r="M2256" s="116">
        <v>-0.27551020399999998</v>
      </c>
      <c r="N2256" s="116">
        <v>-8.4624580000000008E-3</v>
      </c>
      <c r="O2256" s="24">
        <v>9.663219E-4</v>
      </c>
      <c r="P2256" s="24">
        <v>-5.6007099999999998E-4</v>
      </c>
      <c r="Q2256" s="24">
        <v>1.1298600000000001E-5</v>
      </c>
      <c r="R2256" s="24">
        <v>3.5263567999999998E-6</v>
      </c>
    </row>
    <row r="2257" spans="1:18" ht="22.5" x14ac:dyDescent="0.2">
      <c r="A2257" s="13" t="s">
        <v>2011</v>
      </c>
      <c r="B2257" s="11" t="str">
        <f>VLOOKUP(A2257,[2]Feuil1!$A$4:$B$2591,2,FALSE)</f>
        <v>Symptômes et autres recours aux soins de la CMD 19</v>
      </c>
      <c r="C2257" s="22">
        <v>83</v>
      </c>
      <c r="D2257" s="23">
        <v>134187.12160000001</v>
      </c>
      <c r="E2257" s="22">
        <v>86</v>
      </c>
      <c r="F2257" s="23">
        <v>127347.9887</v>
      </c>
      <c r="G2257" s="22">
        <v>74</v>
      </c>
      <c r="H2257" s="23">
        <v>107087.4899</v>
      </c>
      <c r="I2257" s="116">
        <v>-5.0967132999999998E-2</v>
      </c>
      <c r="J2257" s="116">
        <v>3.6144578300000001E-2</v>
      </c>
      <c r="K2257" s="116">
        <v>-8.4072931000000004E-2</v>
      </c>
      <c r="L2257" s="116">
        <v>-0.159095554</v>
      </c>
      <c r="M2257" s="116">
        <v>-0.139534884</v>
      </c>
      <c r="N2257" s="116">
        <v>-2.2732670999999999E-2</v>
      </c>
      <c r="O2257" s="24">
        <v>4.2947640000000001E-4</v>
      </c>
      <c r="P2257" s="24">
        <v>-1.2241820000000001E-3</v>
      </c>
      <c r="Q2257" s="24">
        <v>1.1776E-5</v>
      </c>
      <c r="R2257" s="24">
        <v>1.59725E-5</v>
      </c>
    </row>
    <row r="2258" spans="1:18" ht="22.5" x14ac:dyDescent="0.2">
      <c r="A2258" s="13" t="s">
        <v>2012</v>
      </c>
      <c r="B2258" s="11" t="str">
        <f>VLOOKUP(A2258,[2]Feuil1!$A$4:$B$2591,2,FALSE)</f>
        <v>Toxicomanies non éthyliques avec dépendance, niveau 1</v>
      </c>
      <c r="C2258" s="22">
        <v>205</v>
      </c>
      <c r="D2258" s="23">
        <v>333146.34529999999</v>
      </c>
      <c r="E2258" s="22">
        <v>265</v>
      </c>
      <c r="F2258" s="23">
        <v>418865.13309999998</v>
      </c>
      <c r="G2258" s="22">
        <v>337</v>
      </c>
      <c r="H2258" s="23">
        <v>548693.41740000003</v>
      </c>
      <c r="I2258" s="116">
        <v>0.25730069989999999</v>
      </c>
      <c r="J2258" s="116">
        <v>0.29268292680000002</v>
      </c>
      <c r="K2258" s="116">
        <v>-2.7371157E-2</v>
      </c>
      <c r="L2258" s="116">
        <v>0.30995247409999999</v>
      </c>
      <c r="M2258" s="116">
        <v>0.27169811319999998</v>
      </c>
      <c r="N2258" s="116">
        <v>3.0081322300000001E-2</v>
      </c>
      <c r="O2258" s="24">
        <v>-2.576858E-3</v>
      </c>
      <c r="P2258" s="24">
        <v>7.8444954000000001E-3</v>
      </c>
      <c r="Q2258" s="24">
        <v>5.3628400000000003E-5</v>
      </c>
      <c r="R2258" s="24">
        <v>8.1839499999999995E-5</v>
      </c>
    </row>
    <row r="2259" spans="1:18" ht="22.5" x14ac:dyDescent="0.2">
      <c r="A2259" s="13" t="s">
        <v>2013</v>
      </c>
      <c r="B2259" s="11" t="str">
        <f>VLOOKUP(A2259,[2]Feuil1!$A$4:$B$2591,2,FALSE)</f>
        <v>Toxicomanies non éthyliques avec dépendance, niveau 2</v>
      </c>
      <c r="C2259" s="22">
        <v>70</v>
      </c>
      <c r="D2259" s="23">
        <v>138188.65090000001</v>
      </c>
      <c r="E2259" s="22">
        <v>87</v>
      </c>
      <c r="F2259" s="23">
        <v>176219.8046</v>
      </c>
      <c r="G2259" s="22">
        <v>93</v>
      </c>
      <c r="H2259" s="23">
        <v>204450.18489999999</v>
      </c>
      <c r="I2259" s="116">
        <v>0.27521184589999997</v>
      </c>
      <c r="J2259" s="116">
        <v>0.24285714289999999</v>
      </c>
      <c r="K2259" s="116">
        <v>2.6032519699999999E-2</v>
      </c>
      <c r="L2259" s="116">
        <v>0.16019981620000001</v>
      </c>
      <c r="M2259" s="116">
        <v>6.8965517200000007E-2</v>
      </c>
      <c r="N2259" s="116">
        <v>8.5348215099999999E-2</v>
      </c>
      <c r="O2259" s="24">
        <v>-2.1473799999999999E-4</v>
      </c>
      <c r="P2259" s="24">
        <v>1.7057384E-3</v>
      </c>
      <c r="Q2259" s="24">
        <v>1.47995E-5</v>
      </c>
      <c r="R2259" s="24">
        <v>3.0494400000000001E-5</v>
      </c>
    </row>
    <row r="2260" spans="1:18" ht="22.5" x14ac:dyDescent="0.2">
      <c r="A2260" s="13" t="s">
        <v>2014</v>
      </c>
      <c r="B2260" s="11" t="str">
        <f>VLOOKUP(A2260,[2]Feuil1!$A$4:$B$2591,2,FALSE)</f>
        <v>Toxicomanies non éthyliques avec dépendance, niveau 3</v>
      </c>
      <c r="C2260" s="22">
        <v>11</v>
      </c>
      <c r="D2260" s="23">
        <v>25638.720000000001</v>
      </c>
      <c r="E2260" s="22">
        <v>9</v>
      </c>
      <c r="F2260" s="23">
        <v>21764.8557</v>
      </c>
      <c r="G2260" s="22">
        <v>12</v>
      </c>
      <c r="H2260" s="23">
        <v>25970.04</v>
      </c>
      <c r="I2260" s="116">
        <v>-0.15109429399999999</v>
      </c>
      <c r="J2260" s="116">
        <v>-0.18181818199999999</v>
      </c>
      <c r="K2260" s="116">
        <v>3.75514183E-2</v>
      </c>
      <c r="L2260" s="116">
        <v>0.19320984059999999</v>
      </c>
      <c r="M2260" s="116">
        <v>0.33333333329999998</v>
      </c>
      <c r="N2260" s="116">
        <v>-0.10509262</v>
      </c>
      <c r="O2260" s="24">
        <v>-1.0736899999999999E-4</v>
      </c>
      <c r="P2260" s="24">
        <v>2.5408599999999999E-4</v>
      </c>
      <c r="Q2260" s="24">
        <v>1.9096178000000001E-6</v>
      </c>
      <c r="R2260" s="24">
        <v>3.8735207000000004E-6</v>
      </c>
    </row>
    <row r="2261" spans="1:18" ht="22.5" x14ac:dyDescent="0.2">
      <c r="A2261" s="13" t="s">
        <v>2015</v>
      </c>
      <c r="B2261" s="11" t="str">
        <f>VLOOKUP(A2261,[2]Feuil1!$A$4:$B$2591,2,FALSE)</f>
        <v>Toxicomanies non éthyliques avec dépendance, niveau 4</v>
      </c>
      <c r="C2261" s="22">
        <v>2</v>
      </c>
      <c r="D2261" s="23">
        <v>11020.58</v>
      </c>
      <c r="E2261" s="22">
        <v>3</v>
      </c>
      <c r="F2261" s="23">
        <v>11477.33</v>
      </c>
      <c r="G2261" s="22">
        <v>2</v>
      </c>
      <c r="H2261" s="23">
        <v>11020.58</v>
      </c>
      <c r="I2261" s="116">
        <v>4.1445187100000003E-2</v>
      </c>
      <c r="J2261" s="116">
        <v>0.5</v>
      </c>
      <c r="K2261" s="116">
        <v>-0.30570320899999998</v>
      </c>
      <c r="L2261" s="116">
        <v>-3.9795840999999998E-2</v>
      </c>
      <c r="M2261" s="116">
        <v>-0.33333333300000001</v>
      </c>
      <c r="N2261" s="116">
        <v>0.4403062385</v>
      </c>
      <c r="O2261" s="24">
        <v>3.5789700000000001E-5</v>
      </c>
      <c r="P2261" s="24">
        <v>-2.7597999999999999E-5</v>
      </c>
      <c r="Q2261" s="24">
        <v>3.1826962999999999E-7</v>
      </c>
      <c r="R2261" s="24">
        <v>1.6437574000000001E-6</v>
      </c>
    </row>
    <row r="2262" spans="1:18" ht="22.5" x14ac:dyDescent="0.2">
      <c r="A2262" s="13" t="s">
        <v>2016</v>
      </c>
      <c r="B2262" s="11" t="str">
        <f>VLOOKUP(A2262,[2]Feuil1!$A$4:$B$2591,2,FALSE)</f>
        <v>Toxicomanies non éthyliques avec dépendance, très courte durée</v>
      </c>
      <c r="C2262" s="22">
        <v>321</v>
      </c>
      <c r="D2262" s="23">
        <v>113551.89260000001</v>
      </c>
      <c r="E2262" s="22">
        <v>285</v>
      </c>
      <c r="F2262" s="23">
        <v>101098.4528</v>
      </c>
      <c r="G2262" s="22">
        <v>282</v>
      </c>
      <c r="H2262" s="23">
        <v>100037.6828</v>
      </c>
      <c r="I2262" s="116">
        <v>-0.109671794</v>
      </c>
      <c r="J2262" s="116">
        <v>-0.112149533</v>
      </c>
      <c r="K2262" s="116">
        <v>2.7907159999999999E-3</v>
      </c>
      <c r="L2262" s="116">
        <v>-1.0492445E-2</v>
      </c>
      <c r="M2262" s="116">
        <v>-1.0526316000000001E-2</v>
      </c>
      <c r="N2262" s="116">
        <v>3.4230699999999997E-5</v>
      </c>
      <c r="O2262" s="24">
        <v>1.073691E-4</v>
      </c>
      <c r="P2262" s="24">
        <v>-6.4094E-5</v>
      </c>
      <c r="Q2262" s="24">
        <v>4.4876000000000002E-5</v>
      </c>
      <c r="R2262" s="24">
        <v>1.4921E-5</v>
      </c>
    </row>
    <row r="2263" spans="1:18" ht="22.5" x14ac:dyDescent="0.2">
      <c r="A2263" s="13" t="s">
        <v>2017</v>
      </c>
      <c r="B2263" s="11" t="str">
        <f>VLOOKUP(A2263,[2]Feuil1!$A$4:$B$2591,2,FALSE)</f>
        <v>Abus de drogues non éthyliques sans dépendance, niveau 1</v>
      </c>
      <c r="C2263" s="22">
        <v>40</v>
      </c>
      <c r="D2263" s="23">
        <v>13041.5298</v>
      </c>
      <c r="E2263" s="22">
        <v>47</v>
      </c>
      <c r="F2263" s="23">
        <v>15369.698399999999</v>
      </c>
      <c r="G2263" s="22">
        <v>54</v>
      </c>
      <c r="H2263" s="23">
        <v>17518.0491</v>
      </c>
      <c r="I2263" s="116">
        <v>0.1785195936</v>
      </c>
      <c r="J2263" s="116">
        <v>0.17499999999999999</v>
      </c>
      <c r="K2263" s="116">
        <v>2.9953988000000001E-3</v>
      </c>
      <c r="L2263" s="116">
        <v>0.13977832509999999</v>
      </c>
      <c r="M2263" s="116">
        <v>0.1489361702</v>
      </c>
      <c r="N2263" s="116">
        <v>-7.9707170000000004E-3</v>
      </c>
      <c r="O2263" s="24">
        <v>-2.5052800000000002E-4</v>
      </c>
      <c r="P2263" s="24">
        <v>1.2980779999999999E-4</v>
      </c>
      <c r="Q2263" s="24">
        <v>8.5932800999999998E-6</v>
      </c>
      <c r="R2263" s="24">
        <v>2.6128771999999999E-6</v>
      </c>
    </row>
    <row r="2264" spans="1:18" ht="22.5" x14ac:dyDescent="0.2">
      <c r="A2264" s="13" t="s">
        <v>2018</v>
      </c>
      <c r="B2264" s="11" t="str">
        <f>VLOOKUP(A2264,[2]Feuil1!$A$4:$B$2591,2,FALSE)</f>
        <v>Abus de drogues non éthyliques sans dépendance, niveau 2</v>
      </c>
      <c r="C2264" s="22">
        <v>7</v>
      </c>
      <c r="D2264" s="23">
        <v>19806.6862</v>
      </c>
      <c r="E2264" s="22">
        <v>6</v>
      </c>
      <c r="F2264" s="23">
        <v>16969.439200000001</v>
      </c>
      <c r="G2264" s="22">
        <v>4</v>
      </c>
      <c r="H2264" s="23">
        <v>11186.8596</v>
      </c>
      <c r="I2264" s="116">
        <v>-0.14324692999999999</v>
      </c>
      <c r="J2264" s="116">
        <v>-0.14285714299999999</v>
      </c>
      <c r="K2264" s="116">
        <v>-4.54752E-4</v>
      </c>
      <c r="L2264" s="116">
        <v>-0.34076433099999998</v>
      </c>
      <c r="M2264" s="116">
        <v>-0.33333333300000001</v>
      </c>
      <c r="N2264" s="116">
        <v>-1.1146497E-2</v>
      </c>
      <c r="O2264" s="24">
        <v>7.1579400000000001E-5</v>
      </c>
      <c r="P2264" s="24">
        <v>-3.4939599999999997E-4</v>
      </c>
      <c r="Q2264" s="24">
        <v>6.3653925999999997E-7</v>
      </c>
      <c r="R2264" s="24">
        <v>1.6685586E-6</v>
      </c>
    </row>
    <row r="2265" spans="1:18" ht="22.5" x14ac:dyDescent="0.2">
      <c r="A2265" s="13" t="s">
        <v>2019</v>
      </c>
      <c r="B2265" s="11" t="str">
        <f>VLOOKUP(A2265,[2]Feuil1!$A$4:$B$2591,2,FALSE)</f>
        <v>Abus de drogues non éthyliques sans dépendance, niveau 3</v>
      </c>
      <c r="C2265" s="22">
        <v>4</v>
      </c>
      <c r="D2265" s="23">
        <v>15148.144</v>
      </c>
      <c r="E2265" s="22" t="s">
        <v>3213</v>
      </c>
      <c r="F2265" s="23" t="s">
        <v>3213</v>
      </c>
      <c r="G2265" s="22">
        <v>3</v>
      </c>
      <c r="H2265" s="23">
        <v>10328.280000000001</v>
      </c>
      <c r="I2265" s="116" t="s">
        <v>3213</v>
      </c>
      <c r="J2265" s="116" t="s">
        <v>3213</v>
      </c>
      <c r="K2265" s="116" t="s">
        <v>3213</v>
      </c>
      <c r="L2265" s="116" t="s">
        <v>3213</v>
      </c>
      <c r="M2265" s="116" t="s">
        <v>3213</v>
      </c>
      <c r="N2265" s="116" t="s">
        <v>3213</v>
      </c>
      <c r="O2265" s="24" t="s">
        <v>3213</v>
      </c>
      <c r="P2265" s="24" t="s">
        <v>3213</v>
      </c>
      <c r="Q2265" s="24">
        <v>4.7740445000000002E-7</v>
      </c>
      <c r="R2265" s="24">
        <v>1.5404985E-6</v>
      </c>
    </row>
    <row r="2266" spans="1:18" ht="22.5" x14ac:dyDescent="0.2">
      <c r="A2266" s="13" t="s">
        <v>2020</v>
      </c>
      <c r="B2266" s="11" t="str">
        <f>VLOOKUP(A2266,[2]Feuil1!$A$4:$B$2591,2,FALSE)</f>
        <v>Abus de drogues non éthyliques sans dépendance, niveau 4</v>
      </c>
      <c r="C2266" s="22">
        <v>1</v>
      </c>
      <c r="D2266" s="23">
        <v>5078.4125999999997</v>
      </c>
      <c r="E2266" s="22">
        <v>2</v>
      </c>
      <c r="F2266" s="23">
        <v>9824.5925999999999</v>
      </c>
      <c r="G2266" s="22">
        <v>1</v>
      </c>
      <c r="H2266" s="23">
        <v>4746.18</v>
      </c>
      <c r="I2266" s="116">
        <v>0.93457943929999998</v>
      </c>
      <c r="J2266" s="116">
        <v>1</v>
      </c>
      <c r="K2266" s="116">
        <v>-3.2710280000000001E-2</v>
      </c>
      <c r="L2266" s="116">
        <v>-0.51690821300000001</v>
      </c>
      <c r="M2266" s="116">
        <v>-0.5</v>
      </c>
      <c r="N2266" s="116">
        <v>-3.3816424999999997E-2</v>
      </c>
      <c r="O2266" s="24">
        <v>3.5789700000000001E-5</v>
      </c>
      <c r="P2266" s="24">
        <v>-3.0684799999999997E-4</v>
      </c>
      <c r="Q2266" s="24">
        <v>1.5913482000000001E-7</v>
      </c>
      <c r="R2266" s="24">
        <v>7.0790905999999997E-7</v>
      </c>
    </row>
    <row r="2267" spans="1:18" x14ac:dyDescent="0.2">
      <c r="A2267" s="13" t="s">
        <v>2021</v>
      </c>
      <c r="B2267" s="11" t="str">
        <f>VLOOKUP(A2267,[2]Feuil1!$A$4:$B$2591,2,FALSE)</f>
        <v>Ethylisme avec dépendance, niveau 1</v>
      </c>
      <c r="C2267" s="22">
        <v>4319</v>
      </c>
      <c r="D2267" s="23">
        <v>6286387.2265999997</v>
      </c>
      <c r="E2267" s="22">
        <v>4396</v>
      </c>
      <c r="F2267" s="23">
        <v>6497332.9781999998</v>
      </c>
      <c r="G2267" s="22">
        <v>3866</v>
      </c>
      <c r="H2267" s="23">
        <v>5728158.7243999997</v>
      </c>
      <c r="I2267" s="116">
        <v>3.3555958900000002E-2</v>
      </c>
      <c r="J2267" s="116">
        <v>1.7828200999999998E-2</v>
      </c>
      <c r="K2267" s="116">
        <v>1.54522718E-2</v>
      </c>
      <c r="L2267" s="116">
        <v>-0.118383074</v>
      </c>
      <c r="M2267" s="116">
        <v>-0.120564149</v>
      </c>
      <c r="N2267" s="116">
        <v>2.480084E-3</v>
      </c>
      <c r="O2267" s="24">
        <v>1.8968540900000001E-2</v>
      </c>
      <c r="P2267" s="24">
        <v>-4.6475111E-2</v>
      </c>
      <c r="Q2267" s="24">
        <v>6.1521519999999997E-4</v>
      </c>
      <c r="R2267" s="24">
        <v>8.5437459999999996E-4</v>
      </c>
    </row>
    <row r="2268" spans="1:18" x14ac:dyDescent="0.2">
      <c r="A2268" s="13" t="s">
        <v>2022</v>
      </c>
      <c r="B2268" s="11" t="str">
        <f>VLOOKUP(A2268,[2]Feuil1!$A$4:$B$2591,2,FALSE)</f>
        <v>Ethylisme avec dépendance, niveau 2</v>
      </c>
      <c r="C2268" s="22">
        <v>1342</v>
      </c>
      <c r="D2268" s="23">
        <v>2141101.7801999999</v>
      </c>
      <c r="E2268" s="22">
        <v>1459</v>
      </c>
      <c r="F2268" s="23">
        <v>2428408.8117</v>
      </c>
      <c r="G2268" s="22">
        <v>1567</v>
      </c>
      <c r="H2268" s="23">
        <v>2605590.8034000001</v>
      </c>
      <c r="I2268" s="116">
        <v>0.13418653620000001</v>
      </c>
      <c r="J2268" s="116">
        <v>8.7183308500000001E-2</v>
      </c>
      <c r="K2268" s="116">
        <v>4.3233949000000001E-2</v>
      </c>
      <c r="L2268" s="116">
        <v>7.2962176200000006E-2</v>
      </c>
      <c r="M2268" s="116">
        <v>7.4023303600000007E-2</v>
      </c>
      <c r="N2268" s="116">
        <v>-9.8799299999999994E-4</v>
      </c>
      <c r="O2268" s="24">
        <v>-3.8652880000000001E-3</v>
      </c>
      <c r="P2268" s="24">
        <v>1.0705705100000001E-2</v>
      </c>
      <c r="Q2268" s="24">
        <v>2.4936430000000001E-4</v>
      </c>
      <c r="R2268" s="24">
        <v>3.8863279999999998E-4</v>
      </c>
    </row>
    <row r="2269" spans="1:18" x14ac:dyDescent="0.2">
      <c r="A2269" s="13" t="s">
        <v>2023</v>
      </c>
      <c r="B2269" s="11" t="str">
        <f>VLOOKUP(A2269,[2]Feuil1!$A$4:$B$2591,2,FALSE)</f>
        <v>Ethylisme avec dépendance, niveau 3</v>
      </c>
      <c r="C2269" s="22">
        <v>169</v>
      </c>
      <c r="D2269" s="23">
        <v>395710.201</v>
      </c>
      <c r="E2269" s="22">
        <v>133</v>
      </c>
      <c r="F2269" s="23">
        <v>329090.10350000003</v>
      </c>
      <c r="G2269" s="22">
        <v>178</v>
      </c>
      <c r="H2269" s="23">
        <v>442219.62929999997</v>
      </c>
      <c r="I2269" s="116">
        <v>-0.16835577500000001</v>
      </c>
      <c r="J2269" s="116">
        <v>-0.21301775100000001</v>
      </c>
      <c r="K2269" s="116">
        <v>5.6750932699999999E-2</v>
      </c>
      <c r="L2269" s="116">
        <v>0.34376459390000003</v>
      </c>
      <c r="M2269" s="116">
        <v>0.3383458647</v>
      </c>
      <c r="N2269" s="116">
        <v>4.0488258000000001E-3</v>
      </c>
      <c r="O2269" s="24">
        <v>-1.6105360000000001E-3</v>
      </c>
      <c r="P2269" s="24">
        <v>6.8355216E-3</v>
      </c>
      <c r="Q2269" s="24">
        <v>2.8326E-5</v>
      </c>
      <c r="R2269" s="24">
        <v>6.5958599999999996E-5</v>
      </c>
    </row>
    <row r="2270" spans="1:18" x14ac:dyDescent="0.2">
      <c r="A2270" s="13" t="s">
        <v>2024</v>
      </c>
      <c r="B2270" s="11" t="str">
        <f>VLOOKUP(A2270,[2]Feuil1!$A$4:$B$2591,2,FALSE)</f>
        <v>Ethylisme avec dépendance, niveau 4</v>
      </c>
      <c r="C2270" s="22">
        <v>32</v>
      </c>
      <c r="D2270" s="23">
        <v>140338.32</v>
      </c>
      <c r="E2270" s="22">
        <v>19</v>
      </c>
      <c r="F2270" s="23">
        <v>93801.033599999995</v>
      </c>
      <c r="G2270" s="22">
        <v>20</v>
      </c>
      <c r="H2270" s="23">
        <v>77459.432000000001</v>
      </c>
      <c r="I2270" s="116">
        <v>-0.33160783500000002</v>
      </c>
      <c r="J2270" s="116">
        <v>-0.40625</v>
      </c>
      <c r="K2270" s="116">
        <v>0.12571312079999999</v>
      </c>
      <c r="L2270" s="116">
        <v>-0.17421558100000001</v>
      </c>
      <c r="M2270" s="116">
        <v>5.2631578900000003E-2</v>
      </c>
      <c r="N2270" s="116">
        <v>-0.215504802</v>
      </c>
      <c r="O2270" s="24">
        <v>-3.5790000000000001E-5</v>
      </c>
      <c r="P2270" s="24">
        <v>-9.8739399999999995E-4</v>
      </c>
      <c r="Q2270" s="24">
        <v>3.1826963000000002E-6</v>
      </c>
      <c r="R2270" s="24">
        <v>1.15533E-5</v>
      </c>
    </row>
    <row r="2271" spans="1:18" ht="22.5" x14ac:dyDescent="0.2">
      <c r="A2271" s="13" t="s">
        <v>2025</v>
      </c>
      <c r="B2271" s="11" t="str">
        <f>VLOOKUP(A2271,[2]Feuil1!$A$4:$B$2591,2,FALSE)</f>
        <v>Ethylisme avec dépendance, très courte durée</v>
      </c>
      <c r="C2271" s="22">
        <v>2577</v>
      </c>
      <c r="D2271" s="23">
        <v>557231.18400000001</v>
      </c>
      <c r="E2271" s="22">
        <v>3774</v>
      </c>
      <c r="F2271" s="23">
        <v>815388.23400000005</v>
      </c>
      <c r="G2271" s="22">
        <v>3839</v>
      </c>
      <c r="H2271" s="23">
        <v>828833.95860000001</v>
      </c>
      <c r="I2271" s="116">
        <v>0.46328536059999997</v>
      </c>
      <c r="J2271" s="116">
        <v>0.4644935972</v>
      </c>
      <c r="K2271" s="116">
        <v>-8.2501999999999999E-4</v>
      </c>
      <c r="L2271" s="116">
        <v>1.64899664E-2</v>
      </c>
      <c r="M2271" s="116">
        <v>1.7223105499999999E-2</v>
      </c>
      <c r="N2271" s="116">
        <v>-7.2072599999999998E-4</v>
      </c>
      <c r="O2271" s="24">
        <v>-2.3263300000000002E-3</v>
      </c>
      <c r="P2271" s="24">
        <v>8.1241869999999999E-4</v>
      </c>
      <c r="Q2271" s="24">
        <v>6.109186E-4</v>
      </c>
      <c r="R2271" s="24">
        <v>1.2362340000000001E-4</v>
      </c>
    </row>
    <row r="2272" spans="1:18" x14ac:dyDescent="0.2">
      <c r="A2272" s="13" t="s">
        <v>2026</v>
      </c>
      <c r="B2272" s="11" t="str">
        <f>VLOOKUP(A2272,[2]Feuil1!$A$4:$B$2591,2,FALSE)</f>
        <v>Ethylisme aigu, niveau 1</v>
      </c>
      <c r="C2272" s="22">
        <v>887</v>
      </c>
      <c r="D2272" s="23">
        <v>350122.31170000002</v>
      </c>
      <c r="E2272" s="22">
        <v>837</v>
      </c>
      <c r="F2272" s="23">
        <v>329445.90350000001</v>
      </c>
      <c r="G2272" s="22">
        <v>821</v>
      </c>
      <c r="H2272" s="23">
        <v>322551.19669999997</v>
      </c>
      <c r="I2272" s="116">
        <v>-5.9054814999999997E-2</v>
      </c>
      <c r="J2272" s="116">
        <v>-5.6369785999999998E-2</v>
      </c>
      <c r="K2272" s="116">
        <v>-2.845425E-3</v>
      </c>
      <c r="L2272" s="116">
        <v>-2.0928190999999999E-2</v>
      </c>
      <c r="M2272" s="116">
        <v>-1.911589E-2</v>
      </c>
      <c r="N2272" s="116">
        <v>-1.8476199999999999E-3</v>
      </c>
      <c r="O2272" s="24">
        <v>5.7263520000000001E-4</v>
      </c>
      <c r="P2272" s="24">
        <v>-4.1659299999999999E-4</v>
      </c>
      <c r="Q2272" s="24">
        <v>1.3064970000000001E-4</v>
      </c>
      <c r="R2272" s="24">
        <v>4.8109599999999998E-5</v>
      </c>
    </row>
    <row r="2273" spans="1:18" x14ac:dyDescent="0.2">
      <c r="A2273" s="13" t="s">
        <v>2027</v>
      </c>
      <c r="B2273" s="11" t="str">
        <f>VLOOKUP(A2273,[2]Feuil1!$A$4:$B$2591,2,FALSE)</f>
        <v>Ethylisme aigu, niveau 2</v>
      </c>
      <c r="C2273" s="22">
        <v>44</v>
      </c>
      <c r="D2273" s="23">
        <v>75387.572499999995</v>
      </c>
      <c r="E2273" s="22">
        <v>43</v>
      </c>
      <c r="F2273" s="23">
        <v>72514.976500000004</v>
      </c>
      <c r="G2273" s="22">
        <v>25</v>
      </c>
      <c r="H2273" s="23">
        <v>41821.741199999997</v>
      </c>
      <c r="I2273" s="116">
        <v>-3.8104370999999998E-2</v>
      </c>
      <c r="J2273" s="116">
        <v>-2.2727272999999999E-2</v>
      </c>
      <c r="K2273" s="116">
        <v>-1.5734705000000002E-2</v>
      </c>
      <c r="L2273" s="116">
        <v>-0.423267534</v>
      </c>
      <c r="M2273" s="116">
        <v>-0.41860465099999999</v>
      </c>
      <c r="N2273" s="116">
        <v>-8.0201590000000007E-3</v>
      </c>
      <c r="O2273" s="24">
        <v>6.4421460000000004E-4</v>
      </c>
      <c r="P2273" s="24">
        <v>-1.854549E-3</v>
      </c>
      <c r="Q2273" s="24">
        <v>3.9783704000000001E-6</v>
      </c>
      <c r="R2273" s="24">
        <v>6.2378564000000003E-6</v>
      </c>
    </row>
    <row r="2274" spans="1:18" x14ac:dyDescent="0.2">
      <c r="A2274" s="13" t="s">
        <v>2028</v>
      </c>
      <c r="B2274" s="11" t="str">
        <f>VLOOKUP(A2274,[2]Feuil1!$A$4:$B$2591,2,FALSE)</f>
        <v>Ethylisme aigu, niveau 3</v>
      </c>
      <c r="C2274" s="22">
        <v>19</v>
      </c>
      <c r="D2274" s="23">
        <v>49264.9925</v>
      </c>
      <c r="E2274" s="22">
        <v>15</v>
      </c>
      <c r="F2274" s="23">
        <v>38114.890399999997</v>
      </c>
      <c r="G2274" s="22">
        <v>14</v>
      </c>
      <c r="H2274" s="23">
        <v>35795.070500000002</v>
      </c>
      <c r="I2274" s="116">
        <v>-0.226329114</v>
      </c>
      <c r="J2274" s="116">
        <v>-0.21052631599999999</v>
      </c>
      <c r="K2274" s="116">
        <v>-2.0016877999999998E-2</v>
      </c>
      <c r="L2274" s="116">
        <v>-6.0863873999999998E-2</v>
      </c>
      <c r="M2274" s="116">
        <v>-6.6666666999999999E-2</v>
      </c>
      <c r="N2274" s="116">
        <v>6.2172775E-3</v>
      </c>
      <c r="O2274" s="24">
        <v>3.5789700000000001E-5</v>
      </c>
      <c r="P2274" s="24">
        <v>-1.40168E-4</v>
      </c>
      <c r="Q2274" s="24">
        <v>2.2278873999999999E-6</v>
      </c>
      <c r="R2274" s="24">
        <v>5.3389578000000003E-6</v>
      </c>
    </row>
    <row r="2275" spans="1:18" x14ac:dyDescent="0.2">
      <c r="A2275" s="13" t="s">
        <v>2029</v>
      </c>
      <c r="B2275" s="11" t="str">
        <f>VLOOKUP(A2275,[2]Feuil1!$A$4:$B$2591,2,FALSE)</f>
        <v>Ethylisme aigu, niveau 4</v>
      </c>
      <c r="C2275" s="22">
        <v>10</v>
      </c>
      <c r="D2275" s="23">
        <v>36233.049200000001</v>
      </c>
      <c r="E2275" s="22">
        <v>8</v>
      </c>
      <c r="F2275" s="23">
        <v>29035.120999999999</v>
      </c>
      <c r="G2275" s="22">
        <v>13</v>
      </c>
      <c r="H2275" s="23">
        <v>46908.237399999998</v>
      </c>
      <c r="I2275" s="116">
        <v>-0.19865642999999999</v>
      </c>
      <c r="J2275" s="116">
        <v>-0.2</v>
      </c>
      <c r="K2275" s="116">
        <v>1.6794626E-3</v>
      </c>
      <c r="L2275" s="116">
        <v>0.61556886229999996</v>
      </c>
      <c r="M2275" s="116">
        <v>0.625</v>
      </c>
      <c r="N2275" s="116">
        <v>-5.8037770000000004E-3</v>
      </c>
      <c r="O2275" s="24">
        <v>-1.7894800000000001E-4</v>
      </c>
      <c r="P2275" s="24">
        <v>1.0799309000000001E-3</v>
      </c>
      <c r="Q2275" s="24">
        <v>2.0687526E-6</v>
      </c>
      <c r="R2275" s="24">
        <v>6.9965248E-6</v>
      </c>
    </row>
    <row r="2276" spans="1:18" ht="22.5" x14ac:dyDescent="0.2">
      <c r="A2276" s="13" t="s">
        <v>2030</v>
      </c>
      <c r="B2276" s="11" t="str">
        <f>VLOOKUP(A2276,[2]Feuil1!$A$4:$B$2591,2,FALSE)</f>
        <v>Troubles mentaux organiques induits par l'alcool ou d'autres substances, niveau 1</v>
      </c>
      <c r="C2276" s="22">
        <v>21</v>
      </c>
      <c r="D2276" s="23">
        <v>23146.625</v>
      </c>
      <c r="E2276" s="22">
        <v>27</v>
      </c>
      <c r="F2276" s="23">
        <v>28520.875</v>
      </c>
      <c r="G2276" s="22">
        <v>14</v>
      </c>
      <c r="H2276" s="23">
        <v>13994.635</v>
      </c>
      <c r="I2276" s="116">
        <v>0.2321828776</v>
      </c>
      <c r="J2276" s="116">
        <v>0.28571428570000001</v>
      </c>
      <c r="K2276" s="116">
        <v>-4.1635539999999999E-2</v>
      </c>
      <c r="L2276" s="116">
        <v>-0.50931957699999997</v>
      </c>
      <c r="M2276" s="116">
        <v>-0.48148148099999999</v>
      </c>
      <c r="N2276" s="116">
        <v>-5.3687756000000003E-2</v>
      </c>
      <c r="O2276" s="24">
        <v>4.6526610000000002E-4</v>
      </c>
      <c r="P2276" s="24">
        <v>-8.7770600000000002E-4</v>
      </c>
      <c r="Q2276" s="24">
        <v>2.2278873999999999E-6</v>
      </c>
      <c r="R2276" s="24">
        <v>2.0873479E-6</v>
      </c>
    </row>
    <row r="2277" spans="1:18" ht="22.5" x14ac:dyDescent="0.2">
      <c r="A2277" s="13" t="s">
        <v>2031</v>
      </c>
      <c r="B2277" s="11" t="str">
        <f>VLOOKUP(A2277,[2]Feuil1!$A$4:$B$2591,2,FALSE)</f>
        <v>Troubles mentaux organiques induits par l'alcool ou d'autres substances, niveau 2</v>
      </c>
      <c r="C2277" s="22">
        <v>26</v>
      </c>
      <c r="D2277" s="23">
        <v>34975.155599999998</v>
      </c>
      <c r="E2277" s="22">
        <v>21</v>
      </c>
      <c r="F2277" s="23">
        <v>28978.2588</v>
      </c>
      <c r="G2277" s="22">
        <v>16</v>
      </c>
      <c r="H2277" s="23">
        <v>21990.404399999999</v>
      </c>
      <c r="I2277" s="116">
        <v>-0.17146161900000001</v>
      </c>
      <c r="J2277" s="116">
        <v>-0.192307692</v>
      </c>
      <c r="K2277" s="116">
        <v>2.58094242E-2</v>
      </c>
      <c r="L2277" s="116">
        <v>-0.24114127899999999</v>
      </c>
      <c r="M2277" s="116">
        <v>-0.23809523799999999</v>
      </c>
      <c r="N2277" s="116">
        <v>-3.9979289999999999E-3</v>
      </c>
      <c r="O2277" s="24">
        <v>1.7894849999999999E-4</v>
      </c>
      <c r="P2277" s="24">
        <v>-4.2222100000000002E-4</v>
      </c>
      <c r="Q2277" s="24">
        <v>2.5461571000000001E-6</v>
      </c>
      <c r="R2277" s="24">
        <v>3.2799443999999998E-6</v>
      </c>
    </row>
    <row r="2278" spans="1:18" ht="22.5" x14ac:dyDescent="0.2">
      <c r="A2278" s="13" t="s">
        <v>2032</v>
      </c>
      <c r="B2278" s="11" t="str">
        <f>VLOOKUP(A2278,[2]Feuil1!$A$4:$B$2591,2,FALSE)</f>
        <v>Troubles mentaux organiques induits par l'alcool ou d'autres substances, niveau 3</v>
      </c>
      <c r="C2278" s="22">
        <v>18</v>
      </c>
      <c r="D2278" s="23">
        <v>37302.381399999998</v>
      </c>
      <c r="E2278" s="22">
        <v>17</v>
      </c>
      <c r="F2278" s="23">
        <v>34757.660199999998</v>
      </c>
      <c r="G2278" s="22">
        <v>14</v>
      </c>
      <c r="H2278" s="23">
        <v>29789.395</v>
      </c>
      <c r="I2278" s="116">
        <v>-6.8218733000000004E-2</v>
      </c>
      <c r="J2278" s="116">
        <v>-5.5555555999999999E-2</v>
      </c>
      <c r="K2278" s="116">
        <v>-1.3408069999999999E-2</v>
      </c>
      <c r="L2278" s="116">
        <v>-0.14294015099999999</v>
      </c>
      <c r="M2278" s="116">
        <v>-0.17647058800000001</v>
      </c>
      <c r="N2278" s="116">
        <v>4.0715530799999997E-2</v>
      </c>
      <c r="O2278" s="24">
        <v>1.073691E-4</v>
      </c>
      <c r="P2278" s="24">
        <v>-3.0019299999999998E-4</v>
      </c>
      <c r="Q2278" s="24">
        <v>2.2278873999999999E-6</v>
      </c>
      <c r="R2278" s="24">
        <v>4.4431905999999999E-6</v>
      </c>
    </row>
    <row r="2279" spans="1:18" ht="22.5" x14ac:dyDescent="0.2">
      <c r="A2279" s="13" t="s">
        <v>2033</v>
      </c>
      <c r="B2279" s="11" t="str">
        <f>VLOOKUP(A2279,[2]Feuil1!$A$4:$B$2591,2,FALSE)</f>
        <v>Troubles mentaux organiques induits par l'alcool ou d'autres substances, niveau 4</v>
      </c>
      <c r="C2279" s="22">
        <v>2</v>
      </c>
      <c r="D2279" s="23">
        <v>5201.82</v>
      </c>
      <c r="E2279" s="22">
        <v>1</v>
      </c>
      <c r="F2279" s="23">
        <v>2782.9737</v>
      </c>
      <c r="G2279" s="22">
        <v>3</v>
      </c>
      <c r="H2279" s="23">
        <v>7802.73</v>
      </c>
      <c r="I2279" s="116">
        <v>-0.46500000000000002</v>
      </c>
      <c r="J2279" s="116">
        <v>-0.5</v>
      </c>
      <c r="K2279" s="116">
        <v>7.0000000000000007E-2</v>
      </c>
      <c r="L2279" s="116">
        <v>1.8037383177999999</v>
      </c>
      <c r="M2279" s="116">
        <v>2</v>
      </c>
      <c r="N2279" s="116">
        <v>-6.5420561000000002E-2</v>
      </c>
      <c r="O2279" s="24">
        <v>-7.1579E-5</v>
      </c>
      <c r="P2279" s="24">
        <v>3.0330409999999999E-4</v>
      </c>
      <c r="Q2279" s="24">
        <v>4.7740445000000002E-7</v>
      </c>
      <c r="R2279" s="24">
        <v>1.1638040000000001E-6</v>
      </c>
    </row>
    <row r="2280" spans="1:18" ht="33.75" x14ac:dyDescent="0.2">
      <c r="A2280" s="13" t="s">
        <v>2034</v>
      </c>
      <c r="B2280" s="11" t="str">
        <f>VLOOKUP(A2280,[2]Feuil1!$A$4:$B$2591,2,FALSE)</f>
        <v>Troubles mentaux organiques induits par l'alcool ou d'autres substances, très courte durée</v>
      </c>
      <c r="C2280" s="22">
        <v>23</v>
      </c>
      <c r="D2280" s="23">
        <v>6760.0061999999998</v>
      </c>
      <c r="E2280" s="22">
        <v>60</v>
      </c>
      <c r="F2280" s="23">
        <v>17532.048599999998</v>
      </c>
      <c r="G2280" s="22">
        <v>132</v>
      </c>
      <c r="H2280" s="23">
        <v>38454.224399999999</v>
      </c>
      <c r="I2280" s="116">
        <v>1.593495935</v>
      </c>
      <c r="J2280" s="116">
        <v>1.6086956522</v>
      </c>
      <c r="K2280" s="116">
        <v>-5.8265579999999999E-3</v>
      </c>
      <c r="L2280" s="116">
        <v>1.1933674311</v>
      </c>
      <c r="M2280" s="116">
        <v>1.2</v>
      </c>
      <c r="N2280" s="116">
        <v>-3.0148039999999998E-3</v>
      </c>
      <c r="O2280" s="24">
        <v>-2.576858E-3</v>
      </c>
      <c r="P2280" s="24">
        <v>1.2641614999999999E-3</v>
      </c>
      <c r="Q2280" s="24">
        <v>2.1005800000000001E-5</v>
      </c>
      <c r="R2280" s="24">
        <v>5.7355797000000002E-6</v>
      </c>
    </row>
    <row r="2281" spans="1:18" ht="22.5" x14ac:dyDescent="0.2">
      <c r="A2281" s="13" t="s">
        <v>2035</v>
      </c>
      <c r="B2281" s="11" t="str">
        <f>VLOOKUP(A2281,[2]Feuil1!$A$4:$B$2591,2,FALSE)</f>
        <v>Interventions sur la main ou le poignet à la suite de blessures, niveau 1</v>
      </c>
      <c r="C2281" s="22">
        <v>1264</v>
      </c>
      <c r="D2281" s="23">
        <v>1199119.5984</v>
      </c>
      <c r="E2281" s="22">
        <v>1097</v>
      </c>
      <c r="F2281" s="23">
        <v>1037066.7698</v>
      </c>
      <c r="G2281" s="22">
        <v>811</v>
      </c>
      <c r="H2281" s="23">
        <v>767667.24459999998</v>
      </c>
      <c r="I2281" s="116">
        <v>-0.135143174</v>
      </c>
      <c r="J2281" s="116">
        <v>-0.13212025299999999</v>
      </c>
      <c r="K2281" s="116">
        <v>-3.4831100000000002E-3</v>
      </c>
      <c r="L2281" s="116">
        <v>-0.25977066599999998</v>
      </c>
      <c r="M2281" s="116">
        <v>-0.26071103000000001</v>
      </c>
      <c r="N2281" s="116">
        <v>1.2719847999999999E-3</v>
      </c>
      <c r="O2281" s="24">
        <v>1.02358541E-2</v>
      </c>
      <c r="P2281" s="24">
        <v>-1.6277680999999999E-2</v>
      </c>
      <c r="Q2281" s="24">
        <v>1.290583E-4</v>
      </c>
      <c r="R2281" s="24">
        <v>1.1450020000000001E-4</v>
      </c>
    </row>
    <row r="2282" spans="1:18" ht="22.5" x14ac:dyDescent="0.2">
      <c r="A2282" s="13" t="s">
        <v>2036</v>
      </c>
      <c r="B2282" s="11" t="str">
        <f>VLOOKUP(A2282,[2]Feuil1!$A$4:$B$2591,2,FALSE)</f>
        <v>Interventions sur la main ou le poignet à la suite de blessures, niveau 2</v>
      </c>
      <c r="C2282" s="22">
        <v>46</v>
      </c>
      <c r="D2282" s="23">
        <v>134688.52249999999</v>
      </c>
      <c r="E2282" s="22">
        <v>46</v>
      </c>
      <c r="F2282" s="23">
        <v>135083.16570000001</v>
      </c>
      <c r="G2282" s="22">
        <v>52</v>
      </c>
      <c r="H2282" s="23">
        <v>161874.53169999999</v>
      </c>
      <c r="I2282" s="116">
        <v>2.9300432999999999E-3</v>
      </c>
      <c r="J2282" s="116">
        <v>0</v>
      </c>
      <c r="K2282" s="116">
        <v>2.9300432999999999E-3</v>
      </c>
      <c r="L2282" s="116">
        <v>0.19833238180000001</v>
      </c>
      <c r="M2282" s="116">
        <v>0.13043478259999999</v>
      </c>
      <c r="N2282" s="116">
        <v>6.0063260899999998E-2</v>
      </c>
      <c r="O2282" s="24">
        <v>-2.1473799999999999E-4</v>
      </c>
      <c r="P2282" s="24">
        <v>1.6187902E-3</v>
      </c>
      <c r="Q2282" s="24">
        <v>8.2750104E-6</v>
      </c>
      <c r="R2282" s="24">
        <v>2.4144100000000001E-5</v>
      </c>
    </row>
    <row r="2283" spans="1:18" ht="22.5" x14ac:dyDescent="0.2">
      <c r="A2283" s="13" t="s">
        <v>2037</v>
      </c>
      <c r="B2283" s="11" t="str">
        <f>VLOOKUP(A2283,[2]Feuil1!$A$4:$B$2591,2,FALSE)</f>
        <v>Interventions sur la main ou le poignet à la suite de blessures, niveau 3</v>
      </c>
      <c r="C2283" s="22">
        <v>14</v>
      </c>
      <c r="D2283" s="23">
        <v>71806.28</v>
      </c>
      <c r="E2283" s="22">
        <v>22</v>
      </c>
      <c r="F2283" s="23">
        <v>114633.59699999999</v>
      </c>
      <c r="G2283" s="22">
        <v>17</v>
      </c>
      <c r="H2283" s="23">
        <v>88270.434200000003</v>
      </c>
      <c r="I2283" s="116">
        <v>0.59642857140000005</v>
      </c>
      <c r="J2283" s="116">
        <v>0.57142857140000003</v>
      </c>
      <c r="K2283" s="116">
        <v>1.5909090899999999E-2</v>
      </c>
      <c r="L2283" s="116">
        <v>-0.22997762899999999</v>
      </c>
      <c r="M2283" s="116">
        <v>-0.22727272700000001</v>
      </c>
      <c r="N2283" s="116">
        <v>-3.5004609999999999E-3</v>
      </c>
      <c r="O2283" s="24">
        <v>1.7894849999999999E-4</v>
      </c>
      <c r="P2283" s="24">
        <v>-1.5929169999999999E-3</v>
      </c>
      <c r="Q2283" s="24">
        <v>2.7052919E-6</v>
      </c>
      <c r="R2283" s="24">
        <v>1.31658E-5</v>
      </c>
    </row>
    <row r="2284" spans="1:18" ht="22.5" x14ac:dyDescent="0.2">
      <c r="A2284" s="13" t="s">
        <v>2038</v>
      </c>
      <c r="B2284" s="11" t="str">
        <f>VLOOKUP(A2284,[2]Feuil1!$A$4:$B$2591,2,FALSE)</f>
        <v>Interventions sur la main ou le poignet à la suite de blessures, niveau 4</v>
      </c>
      <c r="C2284" s="22">
        <v>3</v>
      </c>
      <c r="D2284" s="23">
        <v>28488.340800000002</v>
      </c>
      <c r="E2284" s="22">
        <v>4</v>
      </c>
      <c r="F2284" s="23">
        <v>36925.970399999998</v>
      </c>
      <c r="G2284" s="22">
        <v>3</v>
      </c>
      <c r="H2284" s="23">
        <v>27853.250400000001</v>
      </c>
      <c r="I2284" s="116">
        <v>0.29617834389999997</v>
      </c>
      <c r="J2284" s="116">
        <v>0.33333333329999998</v>
      </c>
      <c r="K2284" s="116">
        <v>-2.7866241999999999E-2</v>
      </c>
      <c r="L2284" s="116">
        <v>-0.24570024600000001</v>
      </c>
      <c r="M2284" s="116">
        <v>-0.25</v>
      </c>
      <c r="N2284" s="116">
        <v>5.7330057E-3</v>
      </c>
      <c r="O2284" s="24">
        <v>3.5789700000000001E-5</v>
      </c>
      <c r="P2284" s="24">
        <v>-5.4819299999999999E-4</v>
      </c>
      <c r="Q2284" s="24">
        <v>4.7740445000000002E-7</v>
      </c>
      <c r="R2284" s="24">
        <v>4.1544079999999998E-6</v>
      </c>
    </row>
    <row r="2285" spans="1:18" ht="22.5" x14ac:dyDescent="0.2">
      <c r="A2285" s="13" t="s">
        <v>2039</v>
      </c>
      <c r="B2285" s="11" t="str">
        <f>VLOOKUP(A2285,[2]Feuil1!$A$4:$B$2591,2,FALSE)</f>
        <v>Interventions sur la main ou le poignet à la suite de blessures, en ambulatoire</v>
      </c>
      <c r="C2285" s="22">
        <v>3957</v>
      </c>
      <c r="D2285" s="23">
        <v>3750779.9736000001</v>
      </c>
      <c r="E2285" s="22">
        <v>3490</v>
      </c>
      <c r="F2285" s="23">
        <v>3308584.3361999998</v>
      </c>
      <c r="G2285" s="22">
        <v>4952</v>
      </c>
      <c r="H2285" s="23">
        <v>4688373.0124000004</v>
      </c>
      <c r="I2285" s="116">
        <v>-0.117894315</v>
      </c>
      <c r="J2285" s="116">
        <v>-0.118018701</v>
      </c>
      <c r="K2285" s="116">
        <v>1.410297E-4</v>
      </c>
      <c r="L2285" s="116">
        <v>0.41703294699999999</v>
      </c>
      <c r="M2285" s="116">
        <v>0.41891117480000001</v>
      </c>
      <c r="N2285" s="116">
        <v>-1.323711E-3</v>
      </c>
      <c r="O2285" s="24">
        <v>-5.2324541000000002E-2</v>
      </c>
      <c r="P2285" s="24">
        <v>8.3369706500000001E-2</v>
      </c>
      <c r="Q2285" s="24">
        <v>7.8803559999999996E-4</v>
      </c>
      <c r="R2285" s="24">
        <v>6.9928690000000001E-4</v>
      </c>
    </row>
    <row r="2286" spans="1:18" ht="22.5" x14ac:dyDescent="0.2">
      <c r="A2286" s="13" t="s">
        <v>2040</v>
      </c>
      <c r="B2286" s="11" t="str">
        <f>VLOOKUP(A2286,[2]Feuil1!$A$4:$B$2591,2,FALSE)</f>
        <v>Autres interventions pour blessures ou complications d'acte, niveau 1</v>
      </c>
      <c r="C2286" s="22">
        <v>2174</v>
      </c>
      <c r="D2286" s="23">
        <v>3139279.139</v>
      </c>
      <c r="E2286" s="22">
        <v>1996</v>
      </c>
      <c r="F2286" s="23">
        <v>2880035.0022</v>
      </c>
      <c r="G2286" s="22">
        <v>1924</v>
      </c>
      <c r="H2286" s="23">
        <v>2775269.8598000002</v>
      </c>
      <c r="I2286" s="116">
        <v>-8.2580785000000004E-2</v>
      </c>
      <c r="J2286" s="116">
        <v>-8.1876724999999997E-2</v>
      </c>
      <c r="K2286" s="116">
        <v>-7.6684699999999997E-4</v>
      </c>
      <c r="L2286" s="116">
        <v>-3.6376342999999998E-2</v>
      </c>
      <c r="M2286" s="116">
        <v>-3.6072144E-2</v>
      </c>
      <c r="N2286" s="116">
        <v>-3.1558299999999998E-4</v>
      </c>
      <c r="O2286" s="24">
        <v>2.5768584000000001E-3</v>
      </c>
      <c r="P2286" s="24">
        <v>-6.330128E-3</v>
      </c>
      <c r="Q2286" s="24">
        <v>3.0617539999999998E-4</v>
      </c>
      <c r="R2286" s="24">
        <v>4.1394100000000003E-4</v>
      </c>
    </row>
    <row r="2287" spans="1:18" ht="22.5" x14ac:dyDescent="0.2">
      <c r="A2287" s="13" t="s">
        <v>2041</v>
      </c>
      <c r="B2287" s="11" t="str">
        <f>VLOOKUP(A2287,[2]Feuil1!$A$4:$B$2591,2,FALSE)</f>
        <v>Autres interventions pour blessures ou complications d'acte, niveau 2</v>
      </c>
      <c r="C2287" s="22">
        <v>904</v>
      </c>
      <c r="D2287" s="23">
        <v>2867634.0762</v>
      </c>
      <c r="E2287" s="22">
        <v>852</v>
      </c>
      <c r="F2287" s="23">
        <v>2689631.2533</v>
      </c>
      <c r="G2287" s="22">
        <v>826</v>
      </c>
      <c r="H2287" s="23">
        <v>2593536.7872000001</v>
      </c>
      <c r="I2287" s="116">
        <v>-6.2073059999999999E-2</v>
      </c>
      <c r="J2287" s="116">
        <v>-5.7522124000000001E-2</v>
      </c>
      <c r="K2287" s="116">
        <v>-4.8286930000000002E-3</v>
      </c>
      <c r="L2287" s="116">
        <v>-3.5727746999999997E-2</v>
      </c>
      <c r="M2287" s="116">
        <v>-3.0516432E-2</v>
      </c>
      <c r="N2287" s="116">
        <v>-5.3753519999999999E-3</v>
      </c>
      <c r="O2287" s="24">
        <v>9.3053220000000004E-4</v>
      </c>
      <c r="P2287" s="24">
        <v>-5.8062280000000001E-3</v>
      </c>
      <c r="Q2287" s="24">
        <v>1.314454E-4</v>
      </c>
      <c r="R2287" s="24">
        <v>3.868349E-4</v>
      </c>
    </row>
    <row r="2288" spans="1:18" ht="22.5" x14ac:dyDescent="0.2">
      <c r="A2288" s="13" t="s">
        <v>2042</v>
      </c>
      <c r="B2288" s="11" t="str">
        <f>VLOOKUP(A2288,[2]Feuil1!$A$4:$B$2591,2,FALSE)</f>
        <v>Autres interventions pour blessures ou complications d'acte, niveau 3</v>
      </c>
      <c r="C2288" s="22">
        <v>1126</v>
      </c>
      <c r="D2288" s="23">
        <v>5468155.1206999999</v>
      </c>
      <c r="E2288" s="22">
        <v>1160</v>
      </c>
      <c r="F2288" s="23">
        <v>5556802.7005000003</v>
      </c>
      <c r="G2288" s="22">
        <v>1329</v>
      </c>
      <c r="H2288" s="23">
        <v>6410491.9934999999</v>
      </c>
      <c r="I2288" s="116">
        <v>1.6211606600000001E-2</v>
      </c>
      <c r="J2288" s="116">
        <v>3.0195381899999998E-2</v>
      </c>
      <c r="K2288" s="116">
        <v>-1.3573906E-2</v>
      </c>
      <c r="L2288" s="116">
        <v>0.15362958500000001</v>
      </c>
      <c r="M2288" s="116">
        <v>0.14568965519999999</v>
      </c>
      <c r="N2288" s="116">
        <v>6.9302623000000001E-3</v>
      </c>
      <c r="O2288" s="24">
        <v>-6.048459E-3</v>
      </c>
      <c r="P2288" s="24">
        <v>5.1581685699999998E-2</v>
      </c>
      <c r="Q2288" s="24">
        <v>2.1149020000000001E-4</v>
      </c>
      <c r="R2288" s="24">
        <v>9.5614690000000004E-4</v>
      </c>
    </row>
    <row r="2289" spans="1:18" ht="22.5" x14ac:dyDescent="0.2">
      <c r="A2289" s="13" t="s">
        <v>2043</v>
      </c>
      <c r="B2289" s="11" t="str">
        <f>VLOOKUP(A2289,[2]Feuil1!$A$4:$B$2591,2,FALSE)</f>
        <v>Autres interventions pour blessures ou complications d'acte, niveau 4</v>
      </c>
      <c r="C2289" s="22">
        <v>290</v>
      </c>
      <c r="D2289" s="23">
        <v>2779278.3509999998</v>
      </c>
      <c r="E2289" s="22">
        <v>320</v>
      </c>
      <c r="F2289" s="23">
        <v>2979883.0762999998</v>
      </c>
      <c r="G2289" s="22">
        <v>353</v>
      </c>
      <c r="H2289" s="23">
        <v>3423237.7322</v>
      </c>
      <c r="I2289" s="116">
        <v>7.2178709699999996E-2</v>
      </c>
      <c r="J2289" s="116">
        <v>0.1034482759</v>
      </c>
      <c r="K2289" s="116">
        <v>-2.8338044E-2</v>
      </c>
      <c r="L2289" s="116">
        <v>0.14878256779999999</v>
      </c>
      <c r="M2289" s="116">
        <v>0.10312499999999999</v>
      </c>
      <c r="N2289" s="116">
        <v>4.13892966E-2</v>
      </c>
      <c r="O2289" s="24">
        <v>-1.1810600000000001E-3</v>
      </c>
      <c r="P2289" s="24">
        <v>2.6788412000000001E-2</v>
      </c>
      <c r="Q2289" s="24">
        <v>5.6174600000000003E-5</v>
      </c>
      <c r="R2289" s="24">
        <v>5.1058769999999998E-4</v>
      </c>
    </row>
    <row r="2290" spans="1:18" ht="22.5" x14ac:dyDescent="0.2">
      <c r="A2290" s="13" t="s">
        <v>2044</v>
      </c>
      <c r="B2290" s="11" t="str">
        <f>VLOOKUP(A2290,[2]Feuil1!$A$4:$B$2591,2,FALSE)</f>
        <v>Autres interventions pour blessures ou complications d'acte, en ambulatoire</v>
      </c>
      <c r="C2290" s="22">
        <v>1202</v>
      </c>
      <c r="D2290" s="23">
        <v>695497.81319999998</v>
      </c>
      <c r="E2290" s="22">
        <v>1184</v>
      </c>
      <c r="F2290" s="23">
        <v>684233.33519999997</v>
      </c>
      <c r="G2290" s="22">
        <v>1167</v>
      </c>
      <c r="H2290" s="23">
        <v>673161.80039999995</v>
      </c>
      <c r="I2290" s="116">
        <v>-1.6196281E-2</v>
      </c>
      <c r="J2290" s="116">
        <v>-1.4975041999999999E-2</v>
      </c>
      <c r="K2290" s="116">
        <v>-1.239806E-3</v>
      </c>
      <c r="L2290" s="116">
        <v>-1.6180935E-2</v>
      </c>
      <c r="M2290" s="116">
        <v>-1.4358108E-2</v>
      </c>
      <c r="N2290" s="116">
        <v>-1.8493800000000001E-3</v>
      </c>
      <c r="O2290" s="24">
        <v>6.0842489999999997E-4</v>
      </c>
      <c r="P2290" s="24">
        <v>-6.6896499999999999E-4</v>
      </c>
      <c r="Q2290" s="24">
        <v>1.857103E-4</v>
      </c>
      <c r="R2290" s="24">
        <v>1.004044E-4</v>
      </c>
    </row>
    <row r="2291" spans="1:18" ht="33.75" x14ac:dyDescent="0.2">
      <c r="A2291" s="13" t="s">
        <v>2457</v>
      </c>
      <c r="B2291" s="11" t="str">
        <f>VLOOKUP(A2291,[2]Feuil1!$A$4:$B$2591,2,FALSE)</f>
        <v>Greffes de peau ou parages de plaies pour lésions autres que des brûlures, niveau 1</v>
      </c>
      <c r="C2291" s="22">
        <v>2014</v>
      </c>
      <c r="D2291" s="23">
        <v>2087693.6725000001</v>
      </c>
      <c r="E2291" s="22">
        <v>1764</v>
      </c>
      <c r="F2291" s="23">
        <v>1813728.5926999999</v>
      </c>
      <c r="G2291" s="22">
        <v>1806</v>
      </c>
      <c r="H2291" s="23">
        <v>1856210.6325999999</v>
      </c>
      <c r="I2291" s="116">
        <v>-0.13122858200000001</v>
      </c>
      <c r="J2291" s="116">
        <v>-0.124131082</v>
      </c>
      <c r="K2291" s="116">
        <v>-8.1033809999999998E-3</v>
      </c>
      <c r="L2291" s="116">
        <v>2.3422490000000001E-2</v>
      </c>
      <c r="M2291" s="116">
        <v>2.3809523799999999E-2</v>
      </c>
      <c r="N2291" s="116">
        <v>-3.78033E-4</v>
      </c>
      <c r="O2291" s="24">
        <v>-1.5031669999999999E-3</v>
      </c>
      <c r="P2291" s="24">
        <v>2.5668534000000002E-3</v>
      </c>
      <c r="Q2291" s="24">
        <v>2.8739750000000001E-4</v>
      </c>
      <c r="R2291" s="24">
        <v>2.7686019999999999E-4</v>
      </c>
    </row>
    <row r="2292" spans="1:18" ht="33.75" x14ac:dyDescent="0.2">
      <c r="A2292" s="13" t="s">
        <v>2458</v>
      </c>
      <c r="B2292" s="11" t="str">
        <f>VLOOKUP(A2292,[2]Feuil1!$A$4:$B$2591,2,FALSE)</f>
        <v>Greffes de peau ou parages de plaies pour lésions autres que des brûlures, niveau 2</v>
      </c>
      <c r="C2292" s="22">
        <v>139</v>
      </c>
      <c r="D2292" s="23">
        <v>419754.45299999998</v>
      </c>
      <c r="E2292" s="22">
        <v>126</v>
      </c>
      <c r="F2292" s="23">
        <v>379514.66950000002</v>
      </c>
      <c r="G2292" s="22">
        <v>153</v>
      </c>
      <c r="H2292" s="23">
        <v>463958.00309999997</v>
      </c>
      <c r="I2292" s="116">
        <v>-9.5865054000000005E-2</v>
      </c>
      <c r="J2292" s="116">
        <v>-9.3525179999999999E-2</v>
      </c>
      <c r="K2292" s="116">
        <v>-2.58129E-3</v>
      </c>
      <c r="L2292" s="116">
        <v>0.22250347719999999</v>
      </c>
      <c r="M2292" s="116">
        <v>0.21428571430000001</v>
      </c>
      <c r="N2292" s="116">
        <v>6.7675694000000003E-3</v>
      </c>
      <c r="O2292" s="24">
        <v>-9.6632200000000004E-4</v>
      </c>
      <c r="P2292" s="24">
        <v>5.1022421000000004E-3</v>
      </c>
      <c r="Q2292" s="24">
        <v>2.43476E-5</v>
      </c>
      <c r="R2292" s="24">
        <v>6.9200899999999997E-5</v>
      </c>
    </row>
    <row r="2293" spans="1:18" ht="33.75" x14ac:dyDescent="0.2">
      <c r="A2293" s="13" t="s">
        <v>2459</v>
      </c>
      <c r="B2293" s="11" t="str">
        <f>VLOOKUP(A2293,[2]Feuil1!$A$4:$B$2591,2,FALSE)</f>
        <v>Greffes de peau ou parages de plaies pour lésions autres que des brûlures, niveau 3</v>
      </c>
      <c r="C2293" s="22">
        <v>93</v>
      </c>
      <c r="D2293" s="23">
        <v>447132.10580000002</v>
      </c>
      <c r="E2293" s="22">
        <v>95</v>
      </c>
      <c r="F2293" s="23">
        <v>466780.647</v>
      </c>
      <c r="G2293" s="22">
        <v>102</v>
      </c>
      <c r="H2293" s="23">
        <v>493605.96789999999</v>
      </c>
      <c r="I2293" s="116">
        <v>4.3943481E-2</v>
      </c>
      <c r="J2293" s="116">
        <v>2.15053763E-2</v>
      </c>
      <c r="K2293" s="116">
        <v>2.1965723499999999E-2</v>
      </c>
      <c r="L2293" s="116">
        <v>5.7468794099999998E-2</v>
      </c>
      <c r="M2293" s="116">
        <v>7.36842105E-2</v>
      </c>
      <c r="N2293" s="116">
        <v>-1.5102594E-2</v>
      </c>
      <c r="O2293" s="24">
        <v>-2.5052800000000002E-4</v>
      </c>
      <c r="P2293" s="24">
        <v>1.6208418000000001E-3</v>
      </c>
      <c r="Q2293" s="24">
        <v>1.6231799999999999E-5</v>
      </c>
      <c r="R2293" s="24">
        <v>7.3622999999999996E-5</v>
      </c>
    </row>
    <row r="2294" spans="1:18" ht="33.75" x14ac:dyDescent="0.2">
      <c r="A2294" s="13" t="s">
        <v>2460</v>
      </c>
      <c r="B2294" s="11" t="str">
        <f>VLOOKUP(A2294,[2]Feuil1!$A$4:$B$2591,2,FALSE)</f>
        <v>Greffes de peau ou parages de plaies pour lésions autres que des brûlures, niveau 4</v>
      </c>
      <c r="C2294" s="22">
        <v>50</v>
      </c>
      <c r="D2294" s="23">
        <v>342989.60590000002</v>
      </c>
      <c r="E2294" s="22">
        <v>43</v>
      </c>
      <c r="F2294" s="23">
        <v>277707.0956</v>
      </c>
      <c r="G2294" s="22">
        <v>50</v>
      </c>
      <c r="H2294" s="23">
        <v>322418.80680000002</v>
      </c>
      <c r="I2294" s="116">
        <v>-0.190333786</v>
      </c>
      <c r="J2294" s="116">
        <v>-0.14000000000000001</v>
      </c>
      <c r="K2294" s="116">
        <v>-5.8527658000000003E-2</v>
      </c>
      <c r="L2294" s="116">
        <v>0.16100312850000001</v>
      </c>
      <c r="M2294" s="116">
        <v>0.16279069769999999</v>
      </c>
      <c r="N2294" s="116">
        <v>-1.5373089999999999E-3</v>
      </c>
      <c r="O2294" s="24">
        <v>-2.5052800000000002E-4</v>
      </c>
      <c r="P2294" s="24">
        <v>2.7015746999999998E-3</v>
      </c>
      <c r="Q2294" s="24">
        <v>7.9567408000000002E-6</v>
      </c>
      <c r="R2294" s="24">
        <v>4.8089900000000002E-5</v>
      </c>
    </row>
    <row r="2295" spans="1:18" ht="33.75" x14ac:dyDescent="0.2">
      <c r="A2295" s="13" t="s">
        <v>2461</v>
      </c>
      <c r="B2295" s="11" t="str">
        <f>VLOOKUP(A2295,[2]Feuil1!$A$4:$B$2591,2,FALSE)</f>
        <v>Greffes de peau ou parages de plaies pour lésions autres que des brûlures, en ambulatoire</v>
      </c>
      <c r="C2295" s="22">
        <v>4263</v>
      </c>
      <c r="D2295" s="23">
        <v>4285722.4620000003</v>
      </c>
      <c r="E2295" s="22">
        <v>4116</v>
      </c>
      <c r="F2295" s="23">
        <v>4135940.659</v>
      </c>
      <c r="G2295" s="22">
        <v>4986</v>
      </c>
      <c r="H2295" s="23">
        <v>5020407.8773999996</v>
      </c>
      <c r="I2295" s="116">
        <v>-3.4949020999999997E-2</v>
      </c>
      <c r="J2295" s="116">
        <v>-3.4482759000000002E-2</v>
      </c>
      <c r="K2295" s="116">
        <v>-4.8291399999999998E-4</v>
      </c>
      <c r="L2295" s="116">
        <v>0.2138491075</v>
      </c>
      <c r="M2295" s="116">
        <v>0.21137026240000001</v>
      </c>
      <c r="N2295" s="116">
        <v>2.0463148999999999E-3</v>
      </c>
      <c r="O2295" s="24">
        <v>-3.1137038999999998E-2</v>
      </c>
      <c r="P2295" s="24">
        <v>5.3441352099999999E-2</v>
      </c>
      <c r="Q2295" s="24">
        <v>7.9344620000000002E-4</v>
      </c>
      <c r="R2295" s="24">
        <v>7.4881109999999998E-4</v>
      </c>
    </row>
    <row r="2296" spans="1:18" ht="33.75" x14ac:dyDescent="0.2">
      <c r="A2296" s="13" t="s">
        <v>2045</v>
      </c>
      <c r="B2296" s="11" t="str">
        <f>VLOOKUP(A2296,[2]Feuil1!$A$4:$B$2591,2,FALSE)</f>
        <v>Traumatismes, allergies et empoisonnements sans acte opératoire, avec anesthésie, en ambulatoire</v>
      </c>
      <c r="C2296" s="22">
        <v>1412</v>
      </c>
      <c r="D2296" s="23">
        <v>590908.30319999997</v>
      </c>
      <c r="E2296" s="22">
        <v>1494</v>
      </c>
      <c r="F2296" s="23">
        <v>625772.07479999994</v>
      </c>
      <c r="G2296" s="22">
        <v>1574</v>
      </c>
      <c r="H2296" s="23">
        <v>659149.11840000004</v>
      </c>
      <c r="I2296" s="116">
        <v>5.9000307500000002E-2</v>
      </c>
      <c r="J2296" s="116">
        <v>5.8073654400000001E-2</v>
      </c>
      <c r="K2296" s="116">
        <v>8.7579260000000001E-4</v>
      </c>
      <c r="L2296" s="116">
        <v>5.3337381000000003E-2</v>
      </c>
      <c r="M2296" s="116">
        <v>5.3547523399999998E-2</v>
      </c>
      <c r="N2296" s="116">
        <v>-1.99462E-4</v>
      </c>
      <c r="O2296" s="24">
        <v>-2.8631759999999998E-3</v>
      </c>
      <c r="P2296" s="24">
        <v>2.0167104999999999E-3</v>
      </c>
      <c r="Q2296" s="24">
        <v>2.5047820000000001E-4</v>
      </c>
      <c r="R2296" s="24">
        <v>9.8314399999999995E-5</v>
      </c>
    </row>
    <row r="2297" spans="1:18" ht="33.75" x14ac:dyDescent="0.2">
      <c r="A2297" s="13" t="s">
        <v>2046</v>
      </c>
      <c r="B2297" s="11" t="str">
        <f>VLOOKUP(A2297,[2]Feuil1!$A$4:$B$2591,2,FALSE)</f>
        <v>Effets toxiques des médicaments et substances biologiques, âge inférieur à 18 ans, niveau 1</v>
      </c>
      <c r="C2297" s="22">
        <v>12</v>
      </c>
      <c r="D2297" s="23">
        <v>10221.627399999999</v>
      </c>
      <c r="E2297" s="22">
        <v>9</v>
      </c>
      <c r="F2297" s="23">
        <v>7710.9097000000002</v>
      </c>
      <c r="G2297" s="22">
        <v>9</v>
      </c>
      <c r="H2297" s="23">
        <v>7654.0325999999995</v>
      </c>
      <c r="I2297" s="116">
        <v>-0.245627981</v>
      </c>
      <c r="J2297" s="116">
        <v>-0.25</v>
      </c>
      <c r="K2297" s="116">
        <v>5.8293588E-3</v>
      </c>
      <c r="L2297" s="116">
        <v>-7.3761850000000004E-3</v>
      </c>
      <c r="M2297" s="116">
        <v>0</v>
      </c>
      <c r="N2297" s="116">
        <v>-7.3761850000000004E-3</v>
      </c>
      <c r="O2297" s="24">
        <v>0</v>
      </c>
      <c r="P2297" s="24">
        <v>-3.4366330000000001E-6</v>
      </c>
      <c r="Q2297" s="24">
        <v>1.4322133E-6</v>
      </c>
      <c r="R2297" s="24">
        <v>1.1416253000000001E-6</v>
      </c>
    </row>
    <row r="2298" spans="1:18" ht="33.75" x14ac:dyDescent="0.2">
      <c r="A2298" s="13" t="s">
        <v>2047</v>
      </c>
      <c r="B2298" s="11" t="str">
        <f>VLOOKUP(A2298,[2]Feuil1!$A$4:$B$2591,2,FALSE)</f>
        <v>Effets toxiques des médicaments et substances biologiques, âge inférieur à 18 ans, niveau 2</v>
      </c>
      <c r="C2298" s="22">
        <v>1</v>
      </c>
      <c r="D2298" s="23">
        <v>3739.8746999999998</v>
      </c>
      <c r="E2298" s="22">
        <v>2</v>
      </c>
      <c r="F2298" s="23">
        <v>7235.0847000000003</v>
      </c>
      <c r="G2298" s="22">
        <v>2</v>
      </c>
      <c r="H2298" s="23">
        <v>6990.42</v>
      </c>
      <c r="I2298" s="116">
        <v>0.93457943929999998</v>
      </c>
      <c r="J2298" s="116">
        <v>1</v>
      </c>
      <c r="K2298" s="116">
        <v>-3.2710280000000001E-2</v>
      </c>
      <c r="L2298" s="116">
        <v>-3.3816424999999997E-2</v>
      </c>
      <c r="M2298" s="116">
        <v>0</v>
      </c>
      <c r="N2298" s="116">
        <v>-3.3816424999999997E-2</v>
      </c>
      <c r="O2298" s="24">
        <v>0</v>
      </c>
      <c r="P2298" s="24">
        <v>-1.4783000000000001E-5</v>
      </c>
      <c r="Q2298" s="24">
        <v>3.1826962999999999E-7</v>
      </c>
      <c r="R2298" s="24">
        <v>1.0426452E-6</v>
      </c>
    </row>
    <row r="2299" spans="1:18" ht="33.75" x14ac:dyDescent="0.2">
      <c r="A2299" s="13" t="s">
        <v>2048</v>
      </c>
      <c r="B2299" s="11" t="str">
        <f>VLOOKUP(A2299,[2]Feuil1!$A$4:$B$2591,2,FALSE)</f>
        <v>Effets toxiques des médicaments et substances biologiques, âge inférieur à 18 ans, niveau 3</v>
      </c>
      <c r="C2299" s="22">
        <v>1</v>
      </c>
      <c r="D2299" s="23">
        <v>4857.7700000000004</v>
      </c>
      <c r="E2299" s="22" t="s">
        <v>3213</v>
      </c>
      <c r="F2299" s="23" t="s">
        <v>3213</v>
      </c>
      <c r="G2299" s="22">
        <v>1</v>
      </c>
      <c r="H2299" s="23">
        <v>4857.7700000000004</v>
      </c>
      <c r="I2299" s="116" t="s">
        <v>3213</v>
      </c>
      <c r="J2299" s="116" t="s">
        <v>3213</v>
      </c>
      <c r="K2299" s="116" t="s">
        <v>3213</v>
      </c>
      <c r="L2299" s="116" t="s">
        <v>3213</v>
      </c>
      <c r="M2299" s="116" t="s">
        <v>3213</v>
      </c>
      <c r="N2299" s="116" t="s">
        <v>3213</v>
      </c>
      <c r="O2299" s="24" t="s">
        <v>3213</v>
      </c>
      <c r="P2299" s="24" t="s">
        <v>3213</v>
      </c>
      <c r="Q2299" s="24">
        <v>1.5913482000000001E-7</v>
      </c>
      <c r="R2299" s="24">
        <v>7.2455309E-7</v>
      </c>
    </row>
    <row r="2300" spans="1:18" ht="33.75" x14ac:dyDescent="0.2">
      <c r="A2300" s="13" t="s">
        <v>2049</v>
      </c>
      <c r="B2300" s="11" t="str">
        <f>VLOOKUP(A2300,[2]Feuil1!$A$4:$B$2591,2,FALSE)</f>
        <v>Effets toxiques des médicaments et substances biologiques, âge inférieur à 18 ans, très courte durée</v>
      </c>
      <c r="C2300" s="22">
        <v>70</v>
      </c>
      <c r="D2300" s="23">
        <v>18800.519199999999</v>
      </c>
      <c r="E2300" s="22">
        <v>87</v>
      </c>
      <c r="F2300" s="23">
        <v>23196.258399999999</v>
      </c>
      <c r="G2300" s="22">
        <v>62</v>
      </c>
      <c r="H2300" s="23">
        <v>16605.256799999999</v>
      </c>
      <c r="I2300" s="116">
        <v>0.23380945780000001</v>
      </c>
      <c r="J2300" s="116">
        <v>0.24285714289999999</v>
      </c>
      <c r="K2300" s="116">
        <v>-7.2797469999999996E-3</v>
      </c>
      <c r="L2300" s="116">
        <v>-0.28414072200000001</v>
      </c>
      <c r="M2300" s="116">
        <v>-0.287356322</v>
      </c>
      <c r="N2300" s="116">
        <v>4.5122132999999998E-3</v>
      </c>
      <c r="O2300" s="24">
        <v>8.9474249999999997E-4</v>
      </c>
      <c r="P2300" s="24">
        <v>-3.9824199999999999E-4</v>
      </c>
      <c r="Q2300" s="24">
        <v>9.8663586000000007E-6</v>
      </c>
      <c r="R2300" s="24">
        <v>2.4767311000000001E-6</v>
      </c>
    </row>
    <row r="2301" spans="1:18" ht="22.5" x14ac:dyDescent="0.2">
      <c r="A2301" s="13" t="s">
        <v>2050</v>
      </c>
      <c r="B2301" s="11" t="str">
        <f>VLOOKUP(A2301,[2]Feuil1!$A$4:$B$2591,2,FALSE)</f>
        <v>Réactions allergiques non classées ailleurs, âge inférieur à 18 ans, niveau 1</v>
      </c>
      <c r="C2301" s="22">
        <v>29</v>
      </c>
      <c r="D2301" s="23">
        <v>11834.788500000001</v>
      </c>
      <c r="E2301" s="22">
        <v>15</v>
      </c>
      <c r="F2301" s="23">
        <v>6893.7683999999999</v>
      </c>
      <c r="G2301" s="22">
        <v>23</v>
      </c>
      <c r="H2301" s="23">
        <v>7173.4152000000004</v>
      </c>
      <c r="I2301" s="116">
        <v>-0.417499654</v>
      </c>
      <c r="J2301" s="116">
        <v>-0.482758621</v>
      </c>
      <c r="K2301" s="116">
        <v>0.12616733620000001</v>
      </c>
      <c r="L2301" s="116">
        <v>4.0565157400000003E-2</v>
      </c>
      <c r="M2301" s="116">
        <v>0.53333333329999999</v>
      </c>
      <c r="N2301" s="116">
        <v>-0.32137054999999998</v>
      </c>
      <c r="O2301" s="24">
        <v>-2.8631799999999998E-4</v>
      </c>
      <c r="P2301" s="24">
        <v>1.6896800000000001E-5</v>
      </c>
      <c r="Q2301" s="24">
        <v>3.6601007999999998E-6</v>
      </c>
      <c r="R2301" s="24">
        <v>1.0699395E-6</v>
      </c>
    </row>
    <row r="2302" spans="1:18" ht="22.5" x14ac:dyDescent="0.2">
      <c r="A2302" s="13" t="s">
        <v>2051</v>
      </c>
      <c r="B2302" s="11" t="str">
        <f>VLOOKUP(A2302,[2]Feuil1!$A$4:$B$2591,2,FALSE)</f>
        <v>Réactions allergiques non classées ailleurs, âge inférieur à 18 ans, niveau 2</v>
      </c>
      <c r="C2302" s="22">
        <v>2</v>
      </c>
      <c r="D2302" s="23">
        <v>1746.98</v>
      </c>
      <c r="E2302" s="22" t="s">
        <v>3213</v>
      </c>
      <c r="F2302" s="23" t="s">
        <v>3213</v>
      </c>
      <c r="G2302" s="22" t="s">
        <v>3213</v>
      </c>
      <c r="H2302" s="23" t="s">
        <v>3213</v>
      </c>
      <c r="I2302" s="116" t="s">
        <v>3213</v>
      </c>
      <c r="J2302" s="116" t="s">
        <v>3213</v>
      </c>
      <c r="K2302" s="116" t="s">
        <v>3213</v>
      </c>
      <c r="L2302" s="116" t="s">
        <v>3213</v>
      </c>
      <c r="M2302" s="116" t="s">
        <v>3213</v>
      </c>
      <c r="N2302" s="116" t="s">
        <v>3213</v>
      </c>
      <c r="O2302" s="24" t="s">
        <v>3213</v>
      </c>
      <c r="P2302" s="24" t="s">
        <v>3213</v>
      </c>
      <c r="Q2302" s="24" t="s">
        <v>3213</v>
      </c>
      <c r="R2302" s="24" t="s">
        <v>3214</v>
      </c>
    </row>
    <row r="2303" spans="1:18" ht="22.5" x14ac:dyDescent="0.2">
      <c r="A2303" s="13" t="s">
        <v>2052</v>
      </c>
      <c r="B2303" s="11" t="str">
        <f>VLOOKUP(A2303,[2]Feuil1!$A$4:$B$2591,2,FALSE)</f>
        <v>Réactions allergiques non classées ailleurs, âge inférieur à 18 ans, niveau 3</v>
      </c>
      <c r="C2303" s="22">
        <v>1</v>
      </c>
      <c r="D2303" s="23">
        <v>1779.92</v>
      </c>
      <c r="E2303" s="22" t="s">
        <v>3213</v>
      </c>
      <c r="F2303" s="23" t="s">
        <v>3213</v>
      </c>
      <c r="G2303" s="22" t="s">
        <v>3213</v>
      </c>
      <c r="H2303" s="23" t="s">
        <v>3213</v>
      </c>
      <c r="I2303" s="116" t="s">
        <v>3213</v>
      </c>
      <c r="J2303" s="116" t="s">
        <v>3213</v>
      </c>
      <c r="K2303" s="116" t="s">
        <v>3213</v>
      </c>
      <c r="L2303" s="116" t="s">
        <v>3213</v>
      </c>
      <c r="M2303" s="116" t="s">
        <v>3213</v>
      </c>
      <c r="N2303" s="116" t="s">
        <v>3213</v>
      </c>
      <c r="O2303" s="24" t="s">
        <v>3213</v>
      </c>
      <c r="P2303" s="24" t="s">
        <v>3213</v>
      </c>
      <c r="Q2303" s="24" t="s">
        <v>3213</v>
      </c>
      <c r="R2303" s="24" t="s">
        <v>3214</v>
      </c>
    </row>
    <row r="2304" spans="1:18" ht="33.75" x14ac:dyDescent="0.2">
      <c r="A2304" s="13" t="s">
        <v>2322</v>
      </c>
      <c r="B2304" s="11" t="str">
        <f>VLOOKUP(A2304,[2]Feuil1!$A$4:$B$2591,2,FALSE)</f>
        <v>Réactions allergiques non classées ailleurs, âge inférieur à 18 ans, très courte durée</v>
      </c>
      <c r="C2304" s="22">
        <v>130</v>
      </c>
      <c r="D2304" s="23">
        <v>28142.778300000002</v>
      </c>
      <c r="E2304" s="22">
        <v>111</v>
      </c>
      <c r="F2304" s="23">
        <v>24178.7637</v>
      </c>
      <c r="G2304" s="22">
        <v>21</v>
      </c>
      <c r="H2304" s="23">
        <v>4615.3379999999997</v>
      </c>
      <c r="I2304" s="116">
        <v>-0.140853705</v>
      </c>
      <c r="J2304" s="116">
        <v>-0.146153846</v>
      </c>
      <c r="K2304" s="116">
        <v>6.2073722000000001E-3</v>
      </c>
      <c r="L2304" s="116">
        <v>-0.80911604699999995</v>
      </c>
      <c r="M2304" s="116">
        <v>-0.81081081099999996</v>
      </c>
      <c r="N2304" s="116">
        <v>8.9580387000000004E-3</v>
      </c>
      <c r="O2304" s="24">
        <v>3.2210730000000001E-3</v>
      </c>
      <c r="P2304" s="24">
        <v>-1.1820629999999999E-3</v>
      </c>
      <c r="Q2304" s="24">
        <v>3.3418311000000001E-6</v>
      </c>
      <c r="R2304" s="24">
        <v>6.8839352000000005E-7</v>
      </c>
    </row>
    <row r="2305" spans="1:18" ht="22.5" x14ac:dyDescent="0.2">
      <c r="A2305" s="13" t="s">
        <v>2053</v>
      </c>
      <c r="B2305" s="11" t="str">
        <f>VLOOKUP(A2305,[2]Feuil1!$A$4:$B$2591,2,FALSE)</f>
        <v>Réactions allergiques non classées ailleurs, âge supérieur à 17 ans, niveau 1</v>
      </c>
      <c r="C2305" s="22">
        <v>91</v>
      </c>
      <c r="D2305" s="23">
        <v>76489.539499999999</v>
      </c>
      <c r="E2305" s="22">
        <v>99</v>
      </c>
      <c r="F2305" s="23">
        <v>168827.2199</v>
      </c>
      <c r="G2305" s="22">
        <v>98</v>
      </c>
      <c r="H2305" s="23">
        <v>84837.661399999997</v>
      </c>
      <c r="I2305" s="116">
        <v>1.2071935719</v>
      </c>
      <c r="J2305" s="116">
        <v>8.7912087900000005E-2</v>
      </c>
      <c r="K2305" s="116">
        <v>1.0288344953999999</v>
      </c>
      <c r="L2305" s="116">
        <v>-0.49748825200000002</v>
      </c>
      <c r="M2305" s="116">
        <v>-1.0101010000000001E-2</v>
      </c>
      <c r="N2305" s="116">
        <v>-0.49236058100000002</v>
      </c>
      <c r="O2305" s="24">
        <v>3.5789700000000001E-5</v>
      </c>
      <c r="P2305" s="24">
        <v>-5.0748240000000003E-3</v>
      </c>
      <c r="Q2305" s="24">
        <v>1.5595199999999999E-5</v>
      </c>
      <c r="R2305" s="24">
        <v>1.2653800000000001E-5</v>
      </c>
    </row>
    <row r="2306" spans="1:18" ht="22.5" x14ac:dyDescent="0.2">
      <c r="A2306" s="13" t="s">
        <v>2054</v>
      </c>
      <c r="B2306" s="11" t="str">
        <f>VLOOKUP(A2306,[2]Feuil1!$A$4:$B$2591,2,FALSE)</f>
        <v>Réactions allergiques non classées ailleurs, âge supérieur à 17 ans, niveau 2</v>
      </c>
      <c r="C2306" s="22">
        <v>38</v>
      </c>
      <c r="D2306" s="23">
        <v>32413.014899999998</v>
      </c>
      <c r="E2306" s="22">
        <v>25</v>
      </c>
      <c r="F2306" s="23">
        <v>21566.505099999998</v>
      </c>
      <c r="G2306" s="22">
        <v>30</v>
      </c>
      <c r="H2306" s="23">
        <v>26011.3812</v>
      </c>
      <c r="I2306" s="116">
        <v>-0.3346344</v>
      </c>
      <c r="J2306" s="116">
        <v>-0.34210526299999999</v>
      </c>
      <c r="K2306" s="116">
        <v>1.13557117E-2</v>
      </c>
      <c r="L2306" s="116">
        <v>0.20610089949999999</v>
      </c>
      <c r="M2306" s="116">
        <v>0.2</v>
      </c>
      <c r="N2306" s="116">
        <v>5.0840829000000001E-3</v>
      </c>
      <c r="O2306" s="24">
        <v>-1.7894800000000001E-4</v>
      </c>
      <c r="P2306" s="24">
        <v>2.6856869999999998E-4</v>
      </c>
      <c r="Q2306" s="24">
        <v>4.7740444999999996E-6</v>
      </c>
      <c r="R2306" s="24">
        <v>3.8796868999999998E-6</v>
      </c>
    </row>
    <row r="2307" spans="1:18" ht="22.5" x14ac:dyDescent="0.2">
      <c r="A2307" s="13" t="s">
        <v>2055</v>
      </c>
      <c r="B2307" s="11" t="str">
        <f>VLOOKUP(A2307,[2]Feuil1!$A$4:$B$2591,2,FALSE)</f>
        <v>Réactions allergiques non classées ailleurs, âge supérieur à 17 ans, niveau 3</v>
      </c>
      <c r="C2307" s="22">
        <v>4</v>
      </c>
      <c r="D2307" s="23">
        <v>5467.6787000000004</v>
      </c>
      <c r="E2307" s="22">
        <v>10</v>
      </c>
      <c r="F2307" s="23">
        <v>13716.2161</v>
      </c>
      <c r="G2307" s="22">
        <v>14</v>
      </c>
      <c r="H2307" s="23">
        <v>18995.8174</v>
      </c>
      <c r="I2307" s="116">
        <v>1.5085995085999999</v>
      </c>
      <c r="J2307" s="116">
        <v>1.5</v>
      </c>
      <c r="K2307" s="116">
        <v>3.4398034000000001E-3</v>
      </c>
      <c r="L2307" s="116">
        <v>0.3849167483</v>
      </c>
      <c r="M2307" s="116">
        <v>0.4</v>
      </c>
      <c r="N2307" s="116">
        <v>-1.0773751E-2</v>
      </c>
      <c r="O2307" s="24">
        <v>-1.4315899999999999E-4</v>
      </c>
      <c r="P2307" s="24">
        <v>3.1900450000000002E-4</v>
      </c>
      <c r="Q2307" s="24">
        <v>2.2278873999999999E-6</v>
      </c>
      <c r="R2307" s="24">
        <v>2.8332914000000002E-6</v>
      </c>
    </row>
    <row r="2308" spans="1:18" ht="22.5" x14ac:dyDescent="0.2">
      <c r="A2308" s="13" t="s">
        <v>2056</v>
      </c>
      <c r="B2308" s="11" t="str">
        <f>VLOOKUP(A2308,[2]Feuil1!$A$4:$B$2591,2,FALSE)</f>
        <v>Réactions allergiques non classées ailleurs, âge supérieur à 17 ans, niveau 4</v>
      </c>
      <c r="C2308" s="22">
        <v>4</v>
      </c>
      <c r="D2308" s="23">
        <v>8425.68</v>
      </c>
      <c r="E2308" s="22">
        <v>3</v>
      </c>
      <c r="F2308" s="23">
        <v>6614.1588000000002</v>
      </c>
      <c r="G2308" s="22">
        <v>5</v>
      </c>
      <c r="H2308" s="23">
        <v>10532.1</v>
      </c>
      <c r="I2308" s="116">
        <v>-0.215</v>
      </c>
      <c r="J2308" s="116">
        <v>-0.25</v>
      </c>
      <c r="K2308" s="116">
        <v>4.6666666699999998E-2</v>
      </c>
      <c r="L2308" s="116">
        <v>0.59235668789999996</v>
      </c>
      <c r="M2308" s="116">
        <v>0.66666666669999997</v>
      </c>
      <c r="N2308" s="116">
        <v>-4.4585987000000001E-2</v>
      </c>
      <c r="O2308" s="24">
        <v>-7.1579E-5</v>
      </c>
      <c r="P2308" s="24">
        <v>2.3673020000000001E-4</v>
      </c>
      <c r="Q2308" s="24">
        <v>7.9567407999999995E-7</v>
      </c>
      <c r="R2308" s="24">
        <v>1.5708989000000001E-6</v>
      </c>
    </row>
    <row r="2309" spans="1:18" ht="33.75" x14ac:dyDescent="0.2">
      <c r="A2309" s="13" t="s">
        <v>2323</v>
      </c>
      <c r="B2309" s="11" t="str">
        <f>VLOOKUP(A2309,[2]Feuil1!$A$4:$B$2591,2,FALSE)</f>
        <v>Réactions allergiques non classées ailleurs, âge supérieur à 17 ans, très courte durée</v>
      </c>
      <c r="C2309" s="22">
        <v>945</v>
      </c>
      <c r="D2309" s="23">
        <v>275145.3126</v>
      </c>
      <c r="E2309" s="22">
        <v>837</v>
      </c>
      <c r="F2309" s="23">
        <v>245204.2836</v>
      </c>
      <c r="G2309" s="22">
        <v>618</v>
      </c>
      <c r="H2309" s="23">
        <v>180714.3714</v>
      </c>
      <c r="I2309" s="116">
        <v>-0.108818968</v>
      </c>
      <c r="J2309" s="116">
        <v>-0.114285714</v>
      </c>
      <c r="K2309" s="116">
        <v>6.1721327999999997E-3</v>
      </c>
      <c r="L2309" s="116">
        <v>-0.26300483499999999</v>
      </c>
      <c r="M2309" s="116">
        <v>-0.26164874599999999</v>
      </c>
      <c r="N2309" s="116">
        <v>-1.8366459999999999E-3</v>
      </c>
      <c r="O2309" s="24">
        <v>7.8379442000000004E-3</v>
      </c>
      <c r="P2309" s="24">
        <v>-3.896615E-3</v>
      </c>
      <c r="Q2309" s="24">
        <v>9.8345300000000002E-5</v>
      </c>
      <c r="R2309" s="24">
        <v>2.69542E-5</v>
      </c>
    </row>
    <row r="2310" spans="1:18" ht="22.5" x14ac:dyDescent="0.2">
      <c r="A2310" s="13" t="s">
        <v>2057</v>
      </c>
      <c r="B2310" s="11" t="str">
        <f>VLOOKUP(A2310,[2]Feuil1!$A$4:$B$2591,2,FALSE)</f>
        <v>Traumatismes imprécis, âge inférieur à 18 ans, niveau 1</v>
      </c>
      <c r="C2310" s="22">
        <v>62</v>
      </c>
      <c r="D2310" s="23">
        <v>18968.039799999999</v>
      </c>
      <c r="E2310" s="22">
        <v>70</v>
      </c>
      <c r="F2310" s="23">
        <v>21212.831200000001</v>
      </c>
      <c r="G2310" s="22">
        <v>66</v>
      </c>
      <c r="H2310" s="23">
        <v>19982.928800000002</v>
      </c>
      <c r="I2310" s="116">
        <v>0.11834598740000001</v>
      </c>
      <c r="J2310" s="116">
        <v>0.12903225809999999</v>
      </c>
      <c r="K2310" s="116">
        <v>-9.4649829999999997E-3</v>
      </c>
      <c r="L2310" s="116">
        <v>-5.7979173000000002E-2</v>
      </c>
      <c r="M2310" s="116">
        <v>-5.7142856999999998E-2</v>
      </c>
      <c r="N2310" s="116">
        <v>-8.87001E-4</v>
      </c>
      <c r="O2310" s="24">
        <v>1.431588E-4</v>
      </c>
      <c r="P2310" s="24">
        <v>-7.4313000000000005E-5</v>
      </c>
      <c r="Q2310" s="24">
        <v>1.0502900000000001E-5</v>
      </c>
      <c r="R2310" s="24">
        <v>2.9805225E-6</v>
      </c>
    </row>
    <row r="2311" spans="1:18" ht="22.5" x14ac:dyDescent="0.2">
      <c r="A2311" s="13" t="s">
        <v>2058</v>
      </c>
      <c r="B2311" s="11" t="str">
        <f>VLOOKUP(A2311,[2]Feuil1!$A$4:$B$2591,2,FALSE)</f>
        <v>Traumatismes imprécis, âge inférieur à 18 ans, niveau 2</v>
      </c>
      <c r="C2311" s="22">
        <v>3</v>
      </c>
      <c r="D2311" s="23">
        <v>3378.18</v>
      </c>
      <c r="E2311" s="22" t="s">
        <v>3213</v>
      </c>
      <c r="F2311" s="23" t="s">
        <v>3213</v>
      </c>
      <c r="G2311" s="22">
        <v>1</v>
      </c>
      <c r="H2311" s="23">
        <v>1216.1448</v>
      </c>
      <c r="I2311" s="116" t="s">
        <v>3213</v>
      </c>
      <c r="J2311" s="116" t="s">
        <v>3213</v>
      </c>
      <c r="K2311" s="116" t="s">
        <v>3213</v>
      </c>
      <c r="L2311" s="116" t="s">
        <v>3213</v>
      </c>
      <c r="M2311" s="116" t="s">
        <v>3213</v>
      </c>
      <c r="N2311" s="116" t="s">
        <v>3213</v>
      </c>
      <c r="O2311" s="24" t="s">
        <v>3213</v>
      </c>
      <c r="P2311" s="24" t="s">
        <v>3213</v>
      </c>
      <c r="Q2311" s="24">
        <v>1.5913482000000001E-7</v>
      </c>
      <c r="R2311" s="24">
        <v>1.8139218000000001E-7</v>
      </c>
    </row>
    <row r="2312" spans="1:18" ht="22.5" x14ac:dyDescent="0.2">
      <c r="A2312" s="13" t="s">
        <v>2059</v>
      </c>
      <c r="B2312" s="11" t="str">
        <f>VLOOKUP(A2312,[2]Feuil1!$A$4:$B$2591,2,FALSE)</f>
        <v>Traumatismes imprécis, âge supérieur à 17 ans, niveau 1</v>
      </c>
      <c r="C2312" s="22">
        <v>233</v>
      </c>
      <c r="D2312" s="23">
        <v>174284.3063</v>
      </c>
      <c r="E2312" s="22">
        <v>191</v>
      </c>
      <c r="F2312" s="23">
        <v>137202.8518</v>
      </c>
      <c r="G2312" s="22">
        <v>173</v>
      </c>
      <c r="H2312" s="23">
        <v>125746.4761</v>
      </c>
      <c r="I2312" s="116">
        <v>-0.21276416300000001</v>
      </c>
      <c r="J2312" s="116">
        <v>-0.18025751100000001</v>
      </c>
      <c r="K2312" s="116">
        <v>-3.9654712000000002E-2</v>
      </c>
      <c r="L2312" s="116">
        <v>-8.3499544999999994E-2</v>
      </c>
      <c r="M2312" s="116">
        <v>-9.4240837999999993E-2</v>
      </c>
      <c r="N2312" s="116">
        <v>1.1858883799999999E-2</v>
      </c>
      <c r="O2312" s="24">
        <v>6.4421460000000004E-4</v>
      </c>
      <c r="P2312" s="24">
        <v>-6.9221799999999998E-4</v>
      </c>
      <c r="Q2312" s="24">
        <v>2.75303E-5</v>
      </c>
      <c r="R2312" s="24">
        <v>1.87555E-5</v>
      </c>
    </row>
    <row r="2313" spans="1:18" ht="22.5" x14ac:dyDescent="0.2">
      <c r="A2313" s="13" t="s">
        <v>2060</v>
      </c>
      <c r="B2313" s="11" t="str">
        <f>VLOOKUP(A2313,[2]Feuil1!$A$4:$B$2591,2,FALSE)</f>
        <v>Traumatismes imprécis, âge supérieur à 17 ans, niveau 2</v>
      </c>
      <c r="C2313" s="22">
        <v>165</v>
      </c>
      <c r="D2313" s="23">
        <v>290986.103</v>
      </c>
      <c r="E2313" s="22">
        <v>185</v>
      </c>
      <c r="F2313" s="23">
        <v>319755.19150000002</v>
      </c>
      <c r="G2313" s="22">
        <v>167</v>
      </c>
      <c r="H2313" s="23">
        <v>283652.89929999999</v>
      </c>
      <c r="I2313" s="116">
        <v>9.8867568599999997E-2</v>
      </c>
      <c r="J2313" s="116">
        <v>0.12121212119999999</v>
      </c>
      <c r="K2313" s="116">
        <v>-1.9928925E-2</v>
      </c>
      <c r="L2313" s="116">
        <v>-0.112906039</v>
      </c>
      <c r="M2313" s="116">
        <v>-9.7297297000000005E-2</v>
      </c>
      <c r="N2313" s="116">
        <v>-1.7291121E-2</v>
      </c>
      <c r="O2313" s="24">
        <v>6.4421460000000004E-4</v>
      </c>
      <c r="P2313" s="24">
        <v>-2.1813760000000001E-3</v>
      </c>
      <c r="Q2313" s="24">
        <v>2.65755E-5</v>
      </c>
      <c r="R2313" s="24">
        <v>4.2307800000000002E-5</v>
      </c>
    </row>
    <row r="2314" spans="1:18" ht="22.5" x14ac:dyDescent="0.2">
      <c r="A2314" s="13" t="s">
        <v>2061</v>
      </c>
      <c r="B2314" s="11" t="str">
        <f>VLOOKUP(A2314,[2]Feuil1!$A$4:$B$2591,2,FALSE)</f>
        <v>Traumatismes imprécis, âge supérieur à 17 ans, niveau 3</v>
      </c>
      <c r="C2314" s="22">
        <v>51</v>
      </c>
      <c r="D2314" s="23">
        <v>135977.8187</v>
      </c>
      <c r="E2314" s="22">
        <v>55</v>
      </c>
      <c r="F2314" s="23">
        <v>147952.1483</v>
      </c>
      <c r="G2314" s="22">
        <v>56</v>
      </c>
      <c r="H2314" s="23">
        <v>147735.21840000001</v>
      </c>
      <c r="I2314" s="116">
        <v>8.8060903699999998E-2</v>
      </c>
      <c r="J2314" s="116">
        <v>7.8431372499999999E-2</v>
      </c>
      <c r="K2314" s="116">
        <v>8.9292016000000005E-3</v>
      </c>
      <c r="L2314" s="116">
        <v>-1.4662169999999999E-3</v>
      </c>
      <c r="M2314" s="116">
        <v>1.8181818200000002E-2</v>
      </c>
      <c r="N2314" s="116">
        <v>-1.9297176999999999E-2</v>
      </c>
      <c r="O2314" s="24">
        <v>-3.5790000000000001E-5</v>
      </c>
      <c r="P2314" s="24">
        <v>-1.3107E-5</v>
      </c>
      <c r="Q2314" s="24">
        <v>8.9115496999999996E-6</v>
      </c>
      <c r="R2314" s="24">
        <v>2.2035199999999999E-5</v>
      </c>
    </row>
    <row r="2315" spans="1:18" ht="22.5" x14ac:dyDescent="0.2">
      <c r="A2315" s="13" t="s">
        <v>2062</v>
      </c>
      <c r="B2315" s="11" t="str">
        <f>VLOOKUP(A2315,[2]Feuil1!$A$4:$B$2591,2,FALSE)</f>
        <v>Traumatismes imprécis, âge supérieur à 17 ans, niveau 4</v>
      </c>
      <c r="C2315" s="22">
        <v>10</v>
      </c>
      <c r="D2315" s="23">
        <v>38412.921300000002</v>
      </c>
      <c r="E2315" s="22">
        <v>10</v>
      </c>
      <c r="F2315" s="23">
        <v>39481.006500000003</v>
      </c>
      <c r="G2315" s="22">
        <v>7</v>
      </c>
      <c r="H2315" s="23">
        <v>27007.297200000001</v>
      </c>
      <c r="I2315" s="116">
        <v>2.78053625E-2</v>
      </c>
      <c r="J2315" s="116">
        <v>0</v>
      </c>
      <c r="K2315" s="116">
        <v>2.78053625E-2</v>
      </c>
      <c r="L2315" s="116">
        <v>-0.31594202900000001</v>
      </c>
      <c r="M2315" s="116">
        <v>-0.3</v>
      </c>
      <c r="N2315" s="116">
        <v>-2.2774327E-2</v>
      </c>
      <c r="O2315" s="24">
        <v>1.073691E-4</v>
      </c>
      <c r="P2315" s="24">
        <v>-7.5368799999999997E-4</v>
      </c>
      <c r="Q2315" s="24">
        <v>1.1139437E-6</v>
      </c>
      <c r="R2315" s="24">
        <v>4.0282312000000003E-6</v>
      </c>
    </row>
    <row r="2316" spans="1:18" ht="22.5" x14ac:dyDescent="0.2">
      <c r="A2316" s="13" t="s">
        <v>2063</v>
      </c>
      <c r="B2316" s="11" t="str">
        <f>VLOOKUP(A2316,[2]Feuil1!$A$4:$B$2591,2,FALSE)</f>
        <v>Traumatismes imprécis, âge supérieur à 17 ans, très courte durée</v>
      </c>
      <c r="C2316" s="22">
        <v>461</v>
      </c>
      <c r="D2316" s="23">
        <v>118723.5048</v>
      </c>
      <c r="E2316" s="22">
        <v>449</v>
      </c>
      <c r="F2316" s="23">
        <v>115450.6496</v>
      </c>
      <c r="G2316" s="22">
        <v>496</v>
      </c>
      <c r="H2316" s="23">
        <v>128054.9088</v>
      </c>
      <c r="I2316" s="116">
        <v>-2.7567036999999999E-2</v>
      </c>
      <c r="J2316" s="116">
        <v>-2.6030369000000001E-2</v>
      </c>
      <c r="K2316" s="116">
        <v>-1.5777370000000001E-3</v>
      </c>
      <c r="L2316" s="116">
        <v>0.10917443290000001</v>
      </c>
      <c r="M2316" s="116">
        <v>0.1046770601</v>
      </c>
      <c r="N2316" s="116">
        <v>4.0712103999999997E-3</v>
      </c>
      <c r="O2316" s="24">
        <v>-1.682116E-3</v>
      </c>
      <c r="P2316" s="24">
        <v>7.615756E-4</v>
      </c>
      <c r="Q2316" s="24">
        <v>7.89309E-5</v>
      </c>
      <c r="R2316" s="24">
        <v>1.90998E-5</v>
      </c>
    </row>
    <row r="2317" spans="1:18" ht="33.75" x14ac:dyDescent="0.2">
      <c r="A2317" s="13" t="s">
        <v>2064</v>
      </c>
      <c r="B2317" s="11" t="str">
        <f>VLOOKUP(A2317,[2]Feuil1!$A$4:$B$2591,2,FALSE)</f>
        <v>Effets toxiques des médicaments et substances biologiques, âge supérieur à 17 ans, niveau 1</v>
      </c>
      <c r="C2317" s="22">
        <v>297</v>
      </c>
      <c r="D2317" s="23">
        <v>146803.8659</v>
      </c>
      <c r="E2317" s="22">
        <v>282</v>
      </c>
      <c r="F2317" s="23">
        <v>138310.57999999999</v>
      </c>
      <c r="G2317" s="22">
        <v>241</v>
      </c>
      <c r="H2317" s="23">
        <v>117744.614</v>
      </c>
      <c r="I2317" s="116">
        <v>-5.7854647000000002E-2</v>
      </c>
      <c r="J2317" s="116">
        <v>-5.0505051000000002E-2</v>
      </c>
      <c r="K2317" s="116">
        <v>-7.740533E-3</v>
      </c>
      <c r="L2317" s="116">
        <v>-0.148694091</v>
      </c>
      <c r="M2317" s="116">
        <v>-0.14539007100000001</v>
      </c>
      <c r="N2317" s="116">
        <v>-3.8661149999999998E-3</v>
      </c>
      <c r="O2317" s="24">
        <v>1.4673777E-3</v>
      </c>
      <c r="P2317" s="24">
        <v>-1.242639E-3</v>
      </c>
      <c r="Q2317" s="24">
        <v>3.83515E-5</v>
      </c>
      <c r="R2317" s="24">
        <v>1.7561999999999999E-5</v>
      </c>
    </row>
    <row r="2318" spans="1:18" ht="33.75" x14ac:dyDescent="0.2">
      <c r="A2318" s="13" t="s">
        <v>2065</v>
      </c>
      <c r="B2318" s="11" t="str">
        <f>VLOOKUP(A2318,[2]Feuil1!$A$4:$B$2591,2,FALSE)</f>
        <v>Effets toxiques des médicaments et substances biologiques, âge supérieur à 17 ans, niveau 2</v>
      </c>
      <c r="C2318" s="22">
        <v>199</v>
      </c>
      <c r="D2318" s="23">
        <v>200936.21170000001</v>
      </c>
      <c r="E2318" s="22">
        <v>181</v>
      </c>
      <c r="F2318" s="23">
        <v>181516.8241</v>
      </c>
      <c r="G2318" s="22">
        <v>148</v>
      </c>
      <c r="H2318" s="23">
        <v>150513.8474</v>
      </c>
      <c r="I2318" s="116">
        <v>-9.6644539000000002E-2</v>
      </c>
      <c r="J2318" s="116">
        <v>-9.0452261000000006E-2</v>
      </c>
      <c r="K2318" s="116">
        <v>-6.8080850000000002E-3</v>
      </c>
      <c r="L2318" s="116">
        <v>-0.17079946600000001</v>
      </c>
      <c r="M2318" s="116">
        <v>-0.182320442</v>
      </c>
      <c r="N2318" s="116">
        <v>1.4089841800000001E-2</v>
      </c>
      <c r="O2318" s="24">
        <v>1.1810601000000001E-3</v>
      </c>
      <c r="P2318" s="24">
        <v>-1.8732639999999999E-3</v>
      </c>
      <c r="Q2318" s="24">
        <v>2.3552000000000001E-5</v>
      </c>
      <c r="R2318" s="24">
        <v>2.24497E-5</v>
      </c>
    </row>
    <row r="2319" spans="1:18" ht="33.75" x14ac:dyDescent="0.2">
      <c r="A2319" s="13" t="s">
        <v>2066</v>
      </c>
      <c r="B2319" s="11" t="str">
        <f>VLOOKUP(A2319,[2]Feuil1!$A$4:$B$2591,2,FALSE)</f>
        <v>Effets toxiques des médicaments et substances biologiques, âge supérieur à 17 ans, niveau 3</v>
      </c>
      <c r="C2319" s="22">
        <v>300</v>
      </c>
      <c r="D2319" s="23">
        <v>438648.64449999999</v>
      </c>
      <c r="E2319" s="22">
        <v>301</v>
      </c>
      <c r="F2319" s="23">
        <v>450999.84700000001</v>
      </c>
      <c r="G2319" s="22">
        <v>258</v>
      </c>
      <c r="H2319" s="23">
        <v>396527.52269999997</v>
      </c>
      <c r="I2319" s="116">
        <v>2.8157393499999999E-2</v>
      </c>
      <c r="J2319" s="116">
        <v>3.3333333000000001E-3</v>
      </c>
      <c r="K2319" s="116">
        <v>2.4741588200000001E-2</v>
      </c>
      <c r="L2319" s="116">
        <v>-0.12078124799999999</v>
      </c>
      <c r="M2319" s="116">
        <v>-0.14285714299999999</v>
      </c>
      <c r="N2319" s="116">
        <v>2.5755210800000001E-2</v>
      </c>
      <c r="O2319" s="24">
        <v>1.5389570999999999E-3</v>
      </c>
      <c r="P2319" s="24">
        <v>-3.2913310000000002E-3</v>
      </c>
      <c r="Q2319" s="24">
        <v>4.1056800000000003E-5</v>
      </c>
      <c r="R2319" s="24">
        <v>5.91434E-5</v>
      </c>
    </row>
    <row r="2320" spans="1:18" ht="33.75" x14ac:dyDescent="0.2">
      <c r="A2320" s="13" t="s">
        <v>2067</v>
      </c>
      <c r="B2320" s="11" t="str">
        <f>VLOOKUP(A2320,[2]Feuil1!$A$4:$B$2591,2,FALSE)</f>
        <v>Effets toxiques des médicaments et substances biologiques, âge supérieur à 17 ans, niveau 4</v>
      </c>
      <c r="C2320" s="22">
        <v>40</v>
      </c>
      <c r="D2320" s="23">
        <v>107834.103</v>
      </c>
      <c r="E2320" s="22">
        <v>44</v>
      </c>
      <c r="F2320" s="23">
        <v>118583.595</v>
      </c>
      <c r="G2320" s="22">
        <v>33</v>
      </c>
      <c r="H2320" s="23">
        <v>88448.49</v>
      </c>
      <c r="I2320" s="116">
        <v>9.9685458500000004E-2</v>
      </c>
      <c r="J2320" s="116">
        <v>0.1</v>
      </c>
      <c r="K2320" s="116">
        <v>-2.8594699999999999E-4</v>
      </c>
      <c r="L2320" s="116">
        <v>-0.25412541300000002</v>
      </c>
      <c r="M2320" s="116">
        <v>-0.25</v>
      </c>
      <c r="N2320" s="116">
        <v>-5.5005499999999999E-3</v>
      </c>
      <c r="O2320" s="24">
        <v>3.9368669999999999E-4</v>
      </c>
      <c r="P2320" s="24">
        <v>-1.820826E-3</v>
      </c>
      <c r="Q2320" s="24">
        <v>5.2514489000000002E-6</v>
      </c>
      <c r="R2320" s="24">
        <v>1.3192399999999999E-5</v>
      </c>
    </row>
    <row r="2321" spans="1:18" ht="33.75" x14ac:dyDescent="0.2">
      <c r="A2321" s="13" t="s">
        <v>2068</v>
      </c>
      <c r="B2321" s="11" t="str">
        <f>VLOOKUP(A2321,[2]Feuil1!$A$4:$B$2591,2,FALSE)</f>
        <v>Effets toxiques des médicaments et substances biologiques, âge supérieur à 17 ans, très courte durée</v>
      </c>
      <c r="C2321" s="22">
        <v>1032</v>
      </c>
      <c r="D2321" s="23">
        <v>396365.2365</v>
      </c>
      <c r="E2321" s="22">
        <v>1034</v>
      </c>
      <c r="F2321" s="23">
        <v>397082.03490000003</v>
      </c>
      <c r="G2321" s="22">
        <v>959</v>
      </c>
      <c r="H2321" s="23">
        <v>367015.97610000003</v>
      </c>
      <c r="I2321" s="116">
        <v>1.8084290000000001E-3</v>
      </c>
      <c r="J2321" s="116">
        <v>1.9379845E-3</v>
      </c>
      <c r="K2321" s="116">
        <v>-1.29305E-4</v>
      </c>
      <c r="L2321" s="116">
        <v>-7.5717499999999993E-2</v>
      </c>
      <c r="M2321" s="116">
        <v>-7.2533848999999997E-2</v>
      </c>
      <c r="N2321" s="116">
        <v>-3.4326320000000001E-3</v>
      </c>
      <c r="O2321" s="24">
        <v>2.6842275000000001E-3</v>
      </c>
      <c r="P2321" s="24">
        <v>-1.816654E-3</v>
      </c>
      <c r="Q2321" s="24">
        <v>1.5261030000000001E-4</v>
      </c>
      <c r="R2321" s="24">
        <v>5.4741699999999998E-5</v>
      </c>
    </row>
    <row r="2322" spans="1:18" ht="22.5" x14ac:dyDescent="0.2">
      <c r="A2322" s="13" t="s">
        <v>2069</v>
      </c>
      <c r="B2322" s="11" t="str">
        <f>VLOOKUP(A2322,[2]Feuil1!$A$4:$B$2591,2,FALSE)</f>
        <v>Effets toxiques des autres substances chimiques, niveau 1</v>
      </c>
      <c r="C2322" s="22">
        <v>8</v>
      </c>
      <c r="D2322" s="23">
        <v>2144.1235999999999</v>
      </c>
      <c r="E2322" s="22">
        <v>1</v>
      </c>
      <c r="F2322" s="23">
        <v>261.16000000000003</v>
      </c>
      <c r="G2322" s="22">
        <v>4</v>
      </c>
      <c r="H2322" s="23">
        <v>959.08240000000001</v>
      </c>
      <c r="I2322" s="116">
        <v>-0.87819731999999995</v>
      </c>
      <c r="J2322" s="116">
        <v>-0.875</v>
      </c>
      <c r="K2322" s="116">
        <v>-2.5578562999999999E-2</v>
      </c>
      <c r="L2322" s="116">
        <v>2.6723939348000001</v>
      </c>
      <c r="M2322" s="116">
        <v>3</v>
      </c>
      <c r="N2322" s="116">
        <v>-8.1901515999999994E-2</v>
      </c>
      <c r="O2322" s="24">
        <v>-1.0736899999999999E-4</v>
      </c>
      <c r="P2322" s="24">
        <v>4.2169899999999998E-5</v>
      </c>
      <c r="Q2322" s="24">
        <v>6.3653925999999997E-7</v>
      </c>
      <c r="R2322" s="24">
        <v>1.4305044000000001E-7</v>
      </c>
    </row>
    <row r="2323" spans="1:18" ht="22.5" x14ac:dyDescent="0.2">
      <c r="A2323" s="13" t="s">
        <v>2070</v>
      </c>
      <c r="B2323" s="11" t="str">
        <f>VLOOKUP(A2323,[2]Feuil1!$A$4:$B$2591,2,FALSE)</f>
        <v>Effets toxiques des autres substances chimiques, niveau 2</v>
      </c>
      <c r="C2323" s="22">
        <v>3</v>
      </c>
      <c r="D2323" s="23">
        <v>9605.1658000000007</v>
      </c>
      <c r="E2323" s="22">
        <v>5</v>
      </c>
      <c r="F2323" s="23">
        <v>59153.732799999998</v>
      </c>
      <c r="G2323" s="22">
        <v>3</v>
      </c>
      <c r="H2323" s="23">
        <v>15128.4416</v>
      </c>
      <c r="I2323" s="116">
        <v>5.1585332343000001</v>
      </c>
      <c r="J2323" s="116">
        <v>0.66666666669999997</v>
      </c>
      <c r="K2323" s="116">
        <v>2.6951199406000002</v>
      </c>
      <c r="L2323" s="116">
        <v>-0.74425212299999999</v>
      </c>
      <c r="M2323" s="116">
        <v>-0.4</v>
      </c>
      <c r="N2323" s="116">
        <v>-0.57375353799999995</v>
      </c>
      <c r="O2323" s="24">
        <v>7.1579400000000001E-5</v>
      </c>
      <c r="P2323" s="24">
        <v>-2.6600999999999999E-3</v>
      </c>
      <c r="Q2323" s="24">
        <v>4.7740445000000002E-7</v>
      </c>
      <c r="R2323" s="24">
        <v>2.2564591000000002E-6</v>
      </c>
    </row>
    <row r="2324" spans="1:18" ht="22.5" x14ac:dyDescent="0.2">
      <c r="A2324" s="13" t="s">
        <v>2071</v>
      </c>
      <c r="B2324" s="11" t="str">
        <f>VLOOKUP(A2324,[2]Feuil1!$A$4:$B$2591,2,FALSE)</f>
        <v>Effets toxiques des autres substances chimiques, niveau 3</v>
      </c>
      <c r="C2324" s="22">
        <v>4</v>
      </c>
      <c r="D2324" s="23">
        <v>18023.572800000002</v>
      </c>
      <c r="E2324" s="22">
        <v>1</v>
      </c>
      <c r="F2324" s="23">
        <v>4353.5200000000004</v>
      </c>
      <c r="G2324" s="22" t="s">
        <v>3213</v>
      </c>
      <c r="H2324" s="23" t="s">
        <v>3213</v>
      </c>
      <c r="I2324" s="116">
        <v>-0.75845410599999996</v>
      </c>
      <c r="J2324" s="116">
        <v>-0.75</v>
      </c>
      <c r="K2324" s="116">
        <v>-3.3816424999999997E-2</v>
      </c>
      <c r="L2324" s="116" t="s">
        <v>3213</v>
      </c>
      <c r="M2324" s="116" t="s">
        <v>3213</v>
      </c>
      <c r="N2324" s="116" t="s">
        <v>3213</v>
      </c>
      <c r="O2324" s="24" t="s">
        <v>3213</v>
      </c>
      <c r="P2324" s="24" t="s">
        <v>3213</v>
      </c>
      <c r="Q2324" s="24" t="s">
        <v>3213</v>
      </c>
      <c r="R2324" s="24" t="s">
        <v>3214</v>
      </c>
    </row>
    <row r="2325" spans="1:18" ht="22.5" x14ac:dyDescent="0.2">
      <c r="A2325" s="13" t="s">
        <v>2072</v>
      </c>
      <c r="B2325" s="11" t="str">
        <f>VLOOKUP(A2325,[2]Feuil1!$A$4:$B$2591,2,FALSE)</f>
        <v>Effets toxiques des autres substances chimiques, niveau 4</v>
      </c>
      <c r="C2325" s="22" t="s">
        <v>3213</v>
      </c>
      <c r="D2325" s="23" t="s">
        <v>3213</v>
      </c>
      <c r="E2325" s="22">
        <v>3</v>
      </c>
      <c r="F2325" s="23">
        <v>19103.669999999998</v>
      </c>
      <c r="G2325" s="22">
        <v>2</v>
      </c>
      <c r="H2325" s="23">
        <v>12735.78</v>
      </c>
      <c r="I2325" s="116" t="s">
        <v>3213</v>
      </c>
      <c r="J2325" s="116" t="s">
        <v>3213</v>
      </c>
      <c r="K2325" s="116" t="s">
        <v>3213</v>
      </c>
      <c r="L2325" s="116">
        <v>-0.33333333300000001</v>
      </c>
      <c r="M2325" s="116">
        <v>-0.33333333300000001</v>
      </c>
      <c r="N2325" s="116">
        <v>-8.3266699999999998E-17</v>
      </c>
      <c r="O2325" s="24">
        <v>3.5789700000000001E-5</v>
      </c>
      <c r="P2325" s="24">
        <v>-3.8476100000000001E-4</v>
      </c>
      <c r="Q2325" s="24">
        <v>3.1826962999999999E-7</v>
      </c>
      <c r="R2325" s="24">
        <v>1.8995854E-6</v>
      </c>
    </row>
    <row r="2326" spans="1:18" ht="22.5" x14ac:dyDescent="0.2">
      <c r="A2326" s="13" t="s">
        <v>2073</v>
      </c>
      <c r="B2326" s="11" t="str">
        <f>VLOOKUP(A2326,[2]Feuil1!$A$4:$B$2591,2,FALSE)</f>
        <v>Effets toxiques des autres substances chimiques, très courte durée</v>
      </c>
      <c r="C2326" s="22">
        <v>25</v>
      </c>
      <c r="D2326" s="23">
        <v>3596.9648000000002</v>
      </c>
      <c r="E2326" s="22">
        <v>34</v>
      </c>
      <c r="F2326" s="23">
        <v>4777.4143999999997</v>
      </c>
      <c r="G2326" s="22">
        <v>34</v>
      </c>
      <c r="H2326" s="23">
        <v>5109.7511999999997</v>
      </c>
      <c r="I2326" s="116">
        <v>0.3281793583</v>
      </c>
      <c r="J2326" s="116">
        <v>0.36</v>
      </c>
      <c r="K2326" s="116">
        <v>-2.3397530999999999E-2</v>
      </c>
      <c r="L2326" s="116">
        <v>6.9564155899999994E-2</v>
      </c>
      <c r="M2326" s="116">
        <v>0</v>
      </c>
      <c r="N2326" s="116">
        <v>6.9564155899999994E-2</v>
      </c>
      <c r="O2326" s="24">
        <v>0</v>
      </c>
      <c r="P2326" s="24">
        <v>2.0080499999999999E-5</v>
      </c>
      <c r="Q2326" s="24">
        <v>5.4105837000000001E-6</v>
      </c>
      <c r="R2326" s="24">
        <v>7.6213694999999997E-7</v>
      </c>
    </row>
    <row r="2327" spans="1:18" x14ac:dyDescent="0.2">
      <c r="A2327" s="13" t="s">
        <v>2074</v>
      </c>
      <c r="B2327" s="11" t="str">
        <f>VLOOKUP(A2327,[2]Feuil1!$A$4:$B$2591,2,FALSE)</f>
        <v>Autres effets toxiques, niveau 1</v>
      </c>
      <c r="C2327" s="22">
        <v>234</v>
      </c>
      <c r="D2327" s="23">
        <v>35479.583400000003</v>
      </c>
      <c r="E2327" s="22">
        <v>144</v>
      </c>
      <c r="F2327" s="23">
        <v>21876.899399999998</v>
      </c>
      <c r="G2327" s="22">
        <v>147</v>
      </c>
      <c r="H2327" s="23">
        <v>22768.731</v>
      </c>
      <c r="I2327" s="116">
        <v>-0.38339469300000001</v>
      </c>
      <c r="J2327" s="116">
        <v>-0.38461538499999998</v>
      </c>
      <c r="K2327" s="116">
        <v>1.9836232E-3</v>
      </c>
      <c r="L2327" s="116">
        <v>4.0765904899999997E-2</v>
      </c>
      <c r="M2327" s="116">
        <v>2.08333333E-2</v>
      </c>
      <c r="N2327" s="116">
        <v>1.9525784399999999E-2</v>
      </c>
      <c r="O2327" s="24">
        <v>-1.0736899999999999E-4</v>
      </c>
      <c r="P2327" s="24">
        <v>5.3886299999999999E-5</v>
      </c>
      <c r="Q2327" s="24">
        <v>2.3392800000000001E-5</v>
      </c>
      <c r="R2327" s="24">
        <v>3.3960345E-6</v>
      </c>
    </row>
    <row r="2328" spans="1:18" x14ac:dyDescent="0.2">
      <c r="A2328" s="13" t="s">
        <v>2075</v>
      </c>
      <c r="B2328" s="11" t="str">
        <f>VLOOKUP(A2328,[2]Feuil1!$A$4:$B$2591,2,FALSE)</f>
        <v>Autres effets toxiques, niveau 2</v>
      </c>
      <c r="C2328" s="22">
        <v>4</v>
      </c>
      <c r="D2328" s="23">
        <v>10251.6381</v>
      </c>
      <c r="E2328" s="22">
        <v>5</v>
      </c>
      <c r="F2328" s="23">
        <v>13626.8703</v>
      </c>
      <c r="G2328" s="22">
        <v>3</v>
      </c>
      <c r="H2328" s="23">
        <v>7556.49</v>
      </c>
      <c r="I2328" s="116">
        <v>0.32923832920000001</v>
      </c>
      <c r="J2328" s="116">
        <v>0.25</v>
      </c>
      <c r="K2328" s="116">
        <v>6.3390663400000005E-2</v>
      </c>
      <c r="L2328" s="116">
        <v>-0.44547134900000002</v>
      </c>
      <c r="M2328" s="116">
        <v>-0.4</v>
      </c>
      <c r="N2328" s="116">
        <v>-7.5785582000000004E-2</v>
      </c>
      <c r="O2328" s="24">
        <v>7.1579400000000001E-5</v>
      </c>
      <c r="P2328" s="24">
        <v>-3.6678500000000001E-4</v>
      </c>
      <c r="Q2328" s="24">
        <v>4.7740445000000002E-7</v>
      </c>
      <c r="R2328" s="24">
        <v>1.1270765000000001E-6</v>
      </c>
    </row>
    <row r="2329" spans="1:18" x14ac:dyDescent="0.2">
      <c r="A2329" s="13" t="s">
        <v>2076</v>
      </c>
      <c r="B2329" s="11" t="str">
        <f>VLOOKUP(A2329,[2]Feuil1!$A$4:$B$2591,2,FALSE)</f>
        <v>Autres effets toxiques, niveau 3</v>
      </c>
      <c r="C2329" s="22">
        <v>2</v>
      </c>
      <c r="D2329" s="23">
        <v>8292.7800000000007</v>
      </c>
      <c r="E2329" s="22">
        <v>4</v>
      </c>
      <c r="F2329" s="23">
        <v>16875.8073</v>
      </c>
      <c r="G2329" s="22">
        <v>2</v>
      </c>
      <c r="H2329" s="23">
        <v>8583.0272999999997</v>
      </c>
      <c r="I2329" s="116">
        <v>1.0349999999999999</v>
      </c>
      <c r="J2329" s="116">
        <v>1</v>
      </c>
      <c r="K2329" s="116">
        <v>1.7500000000000002E-2</v>
      </c>
      <c r="L2329" s="116">
        <v>-0.49140049099999999</v>
      </c>
      <c r="M2329" s="116">
        <v>-0.5</v>
      </c>
      <c r="N2329" s="116">
        <v>1.71990172E-2</v>
      </c>
      <c r="O2329" s="24">
        <v>7.1579400000000001E-5</v>
      </c>
      <c r="P2329" s="24">
        <v>-5.0106700000000001E-4</v>
      </c>
      <c r="Q2329" s="24">
        <v>3.1826962999999999E-7</v>
      </c>
      <c r="R2329" s="24">
        <v>1.2801879999999999E-6</v>
      </c>
    </row>
    <row r="2330" spans="1:18" x14ac:dyDescent="0.2">
      <c r="A2330" s="13" t="s">
        <v>2077</v>
      </c>
      <c r="B2330" s="11" t="str">
        <f>VLOOKUP(A2330,[2]Feuil1!$A$4:$B$2591,2,FALSE)</f>
        <v>Autres effets toxiques, niveau 4</v>
      </c>
      <c r="C2330" s="22">
        <v>2</v>
      </c>
      <c r="D2330" s="23">
        <v>15259.22</v>
      </c>
      <c r="E2330" s="22">
        <v>2</v>
      </c>
      <c r="F2330" s="23">
        <v>15259.22</v>
      </c>
      <c r="G2330" s="22">
        <v>2</v>
      </c>
      <c r="H2330" s="23">
        <v>15259.22</v>
      </c>
      <c r="I2330" s="116">
        <v>0</v>
      </c>
      <c r="J2330" s="116">
        <v>0</v>
      </c>
      <c r="K2330" s="116">
        <v>0</v>
      </c>
      <c r="L2330" s="116">
        <v>0</v>
      </c>
      <c r="M2330" s="116">
        <v>0</v>
      </c>
      <c r="N2330" s="116">
        <v>0</v>
      </c>
      <c r="O2330" s="24">
        <v>0</v>
      </c>
      <c r="P2330" s="24">
        <v>0</v>
      </c>
      <c r="Q2330" s="24">
        <v>3.1826962999999999E-7</v>
      </c>
      <c r="R2330" s="24">
        <v>2.2759650999999999E-6</v>
      </c>
    </row>
    <row r="2331" spans="1:18" x14ac:dyDescent="0.2">
      <c r="A2331" s="13" t="s">
        <v>2078</v>
      </c>
      <c r="B2331" s="11" t="str">
        <f>VLOOKUP(A2331,[2]Feuil1!$A$4:$B$2591,2,FALSE)</f>
        <v>Maltraitance, niveau 1</v>
      </c>
      <c r="C2331" s="22" t="s">
        <v>3213</v>
      </c>
      <c r="D2331" s="23" t="s">
        <v>3213</v>
      </c>
      <c r="E2331" s="22">
        <v>3</v>
      </c>
      <c r="F2331" s="23">
        <v>1585.5015000000001</v>
      </c>
      <c r="G2331" s="22">
        <v>1</v>
      </c>
      <c r="H2331" s="23">
        <v>516.45000000000005</v>
      </c>
      <c r="I2331" s="116" t="s">
        <v>3213</v>
      </c>
      <c r="J2331" s="116" t="s">
        <v>3213</v>
      </c>
      <c r="K2331" s="116" t="s">
        <v>3213</v>
      </c>
      <c r="L2331" s="116">
        <v>-0.67426710099999998</v>
      </c>
      <c r="M2331" s="116">
        <v>-0.66666666699999999</v>
      </c>
      <c r="N2331" s="116">
        <v>-2.2801302999999998E-2</v>
      </c>
      <c r="O2331" s="24">
        <v>7.1579400000000001E-5</v>
      </c>
      <c r="P2331" s="24">
        <v>-6.4593999999999999E-5</v>
      </c>
      <c r="Q2331" s="24">
        <v>1.5913482000000001E-7</v>
      </c>
      <c r="R2331" s="24">
        <v>7.7030291999999996E-8</v>
      </c>
    </row>
    <row r="2332" spans="1:18" x14ac:dyDescent="0.2">
      <c r="A2332" s="13" t="s">
        <v>2079</v>
      </c>
      <c r="B2332" s="11" t="str">
        <f>VLOOKUP(A2332,[2]Feuil1!$A$4:$B$2591,2,FALSE)</f>
        <v>Maltraitance, niveau 2</v>
      </c>
      <c r="C2332" s="22">
        <v>2</v>
      </c>
      <c r="D2332" s="23">
        <v>3311.8</v>
      </c>
      <c r="E2332" s="22" t="s">
        <v>3213</v>
      </c>
      <c r="F2332" s="23" t="s">
        <v>3213</v>
      </c>
      <c r="G2332" s="22" t="s">
        <v>3213</v>
      </c>
      <c r="H2332" s="23" t="s">
        <v>3213</v>
      </c>
      <c r="I2332" s="116" t="s">
        <v>3213</v>
      </c>
      <c r="J2332" s="116" t="s">
        <v>3213</v>
      </c>
      <c r="K2332" s="116" t="s">
        <v>3213</v>
      </c>
      <c r="L2332" s="116" t="s">
        <v>3213</v>
      </c>
      <c r="M2332" s="116" t="s">
        <v>3213</v>
      </c>
      <c r="N2332" s="116" t="s">
        <v>3213</v>
      </c>
      <c r="O2332" s="24" t="s">
        <v>3213</v>
      </c>
      <c r="P2332" s="24" t="s">
        <v>3213</v>
      </c>
      <c r="Q2332" s="24" t="s">
        <v>3213</v>
      </c>
      <c r="R2332" s="24" t="s">
        <v>3214</v>
      </c>
    </row>
    <row r="2333" spans="1:18" x14ac:dyDescent="0.2">
      <c r="A2333" s="13" t="s">
        <v>2080</v>
      </c>
      <c r="B2333" s="11" t="str">
        <f>VLOOKUP(A2333,[2]Feuil1!$A$4:$B$2591,2,FALSE)</f>
        <v>Maltraitance, niveau 3</v>
      </c>
      <c r="C2333" s="22" t="s">
        <v>3213</v>
      </c>
      <c r="D2333" s="23" t="s">
        <v>3213</v>
      </c>
      <c r="E2333" s="22">
        <v>1</v>
      </c>
      <c r="F2333" s="23">
        <v>2640.07</v>
      </c>
      <c r="G2333" s="22" t="s">
        <v>3213</v>
      </c>
      <c r="H2333" s="23" t="s">
        <v>3213</v>
      </c>
      <c r="I2333" s="116" t="s">
        <v>3213</v>
      </c>
      <c r="J2333" s="116" t="s">
        <v>3213</v>
      </c>
      <c r="K2333" s="116" t="s">
        <v>3213</v>
      </c>
      <c r="L2333" s="116" t="s">
        <v>3213</v>
      </c>
      <c r="M2333" s="116" t="s">
        <v>3213</v>
      </c>
      <c r="N2333" s="116" t="s">
        <v>3213</v>
      </c>
      <c r="O2333" s="24" t="s">
        <v>3213</v>
      </c>
      <c r="P2333" s="24" t="s">
        <v>3213</v>
      </c>
      <c r="Q2333" s="24" t="s">
        <v>3213</v>
      </c>
      <c r="R2333" s="24" t="s">
        <v>3214</v>
      </c>
    </row>
    <row r="2334" spans="1:18" x14ac:dyDescent="0.2">
      <c r="A2334" s="13" t="s">
        <v>2081</v>
      </c>
      <c r="B2334" s="11" t="str">
        <f>VLOOKUP(A2334,[2]Feuil1!$A$4:$B$2591,2,FALSE)</f>
        <v>Maltraitance, niveau 4</v>
      </c>
      <c r="C2334" s="22" t="s">
        <v>3213</v>
      </c>
      <c r="D2334" s="23" t="s">
        <v>3213</v>
      </c>
      <c r="E2334" s="22">
        <v>1</v>
      </c>
      <c r="F2334" s="23">
        <v>5092.5168000000003</v>
      </c>
      <c r="G2334" s="22">
        <v>1</v>
      </c>
      <c r="H2334" s="23">
        <v>4041.68</v>
      </c>
      <c r="I2334" s="116" t="s">
        <v>3213</v>
      </c>
      <c r="J2334" s="116" t="s">
        <v>3213</v>
      </c>
      <c r="K2334" s="116" t="s">
        <v>3213</v>
      </c>
      <c r="L2334" s="116">
        <v>-0.20634920600000001</v>
      </c>
      <c r="M2334" s="116">
        <v>0</v>
      </c>
      <c r="N2334" s="116">
        <v>-0.20634920600000001</v>
      </c>
      <c r="O2334" s="24">
        <v>0</v>
      </c>
      <c r="P2334" s="24">
        <v>-6.3493999999999999E-5</v>
      </c>
      <c r="Q2334" s="24">
        <v>1.5913482000000001E-7</v>
      </c>
      <c r="R2334" s="24">
        <v>6.0283046000000003E-7</v>
      </c>
    </row>
    <row r="2335" spans="1:18" ht="22.5" x14ac:dyDescent="0.2">
      <c r="A2335" s="13" t="s">
        <v>2082</v>
      </c>
      <c r="B2335" s="11" t="str">
        <f>VLOOKUP(A2335,[2]Feuil1!$A$4:$B$2591,2,FALSE)</f>
        <v>Autres traumatismes et effets nocifs autres que les intoxications, niveau 1</v>
      </c>
      <c r="C2335" s="22">
        <v>38</v>
      </c>
      <c r="D2335" s="23">
        <v>13939.841399999999</v>
      </c>
      <c r="E2335" s="22">
        <v>50</v>
      </c>
      <c r="F2335" s="23">
        <v>18411.090499999998</v>
      </c>
      <c r="G2335" s="22">
        <v>45</v>
      </c>
      <c r="H2335" s="23">
        <v>16370.0291</v>
      </c>
      <c r="I2335" s="116">
        <v>0.32075322610000001</v>
      </c>
      <c r="J2335" s="116">
        <v>0.31578947369999999</v>
      </c>
      <c r="K2335" s="116">
        <v>3.7724517999999999E-3</v>
      </c>
      <c r="L2335" s="116">
        <v>-0.110860429</v>
      </c>
      <c r="M2335" s="116">
        <v>-0.1</v>
      </c>
      <c r="N2335" s="116">
        <v>-1.2067144E-2</v>
      </c>
      <c r="O2335" s="24">
        <v>1.7894849999999999E-4</v>
      </c>
      <c r="P2335" s="24">
        <v>-1.23325E-4</v>
      </c>
      <c r="Q2335" s="24">
        <v>7.1610666999999998E-6</v>
      </c>
      <c r="R2335" s="24">
        <v>2.4416461E-6</v>
      </c>
    </row>
    <row r="2336" spans="1:18" ht="22.5" x14ac:dyDescent="0.2">
      <c r="A2336" s="13" t="s">
        <v>2083</v>
      </c>
      <c r="B2336" s="11" t="str">
        <f>VLOOKUP(A2336,[2]Feuil1!$A$4:$B$2591,2,FALSE)</f>
        <v>Autres traumatismes et effets nocifs autres que les intoxications, niveau 2</v>
      </c>
      <c r="C2336" s="22">
        <v>27</v>
      </c>
      <c r="D2336" s="23">
        <v>31752.000800000002</v>
      </c>
      <c r="E2336" s="22">
        <v>22</v>
      </c>
      <c r="F2336" s="23">
        <v>26089.003199999999</v>
      </c>
      <c r="G2336" s="22">
        <v>22</v>
      </c>
      <c r="H2336" s="23">
        <v>25627.659199999998</v>
      </c>
      <c r="I2336" s="116">
        <v>-0.17835089000000001</v>
      </c>
      <c r="J2336" s="116">
        <v>-0.185185185</v>
      </c>
      <c r="K2336" s="116">
        <v>8.3875441999999995E-3</v>
      </c>
      <c r="L2336" s="116">
        <v>-1.7683465999999998E-2</v>
      </c>
      <c r="M2336" s="116">
        <v>0</v>
      </c>
      <c r="N2336" s="116">
        <v>-1.7683465999999998E-2</v>
      </c>
      <c r="O2336" s="24">
        <v>0</v>
      </c>
      <c r="P2336" s="24">
        <v>-2.7875E-5</v>
      </c>
      <c r="Q2336" s="24">
        <v>3.5009659E-6</v>
      </c>
      <c r="R2336" s="24">
        <v>3.8224533999999998E-6</v>
      </c>
    </row>
    <row r="2337" spans="1:18" ht="22.5" x14ac:dyDescent="0.2">
      <c r="A2337" s="13" t="s">
        <v>2084</v>
      </c>
      <c r="B2337" s="11" t="str">
        <f>VLOOKUP(A2337,[2]Feuil1!$A$4:$B$2591,2,FALSE)</f>
        <v>Autres traumatismes et effets nocifs autres que les intoxications, niveau 3</v>
      </c>
      <c r="C2337" s="22">
        <v>19</v>
      </c>
      <c r="D2337" s="23">
        <v>35378.9928</v>
      </c>
      <c r="E2337" s="22">
        <v>25</v>
      </c>
      <c r="F2337" s="23">
        <v>46425.752999999997</v>
      </c>
      <c r="G2337" s="22">
        <v>33</v>
      </c>
      <c r="H2337" s="23">
        <v>61582.935599999997</v>
      </c>
      <c r="I2337" s="116">
        <v>0.31224066389999999</v>
      </c>
      <c r="J2337" s="116">
        <v>0.31578947369999999</v>
      </c>
      <c r="K2337" s="116">
        <v>-2.697095E-3</v>
      </c>
      <c r="L2337" s="116">
        <v>0.3264822134</v>
      </c>
      <c r="M2337" s="116">
        <v>0.32</v>
      </c>
      <c r="N2337" s="116">
        <v>4.9107678000000002E-3</v>
      </c>
      <c r="O2337" s="24">
        <v>-2.8631799999999998E-4</v>
      </c>
      <c r="P2337" s="24">
        <v>9.1582860000000003E-4</v>
      </c>
      <c r="Q2337" s="24">
        <v>5.2514489000000002E-6</v>
      </c>
      <c r="R2337" s="24">
        <v>9.1853064999999994E-6</v>
      </c>
    </row>
    <row r="2338" spans="1:18" ht="22.5" x14ac:dyDescent="0.2">
      <c r="A2338" s="13" t="s">
        <v>2085</v>
      </c>
      <c r="B2338" s="11" t="str">
        <f>VLOOKUP(A2338,[2]Feuil1!$A$4:$B$2591,2,FALSE)</f>
        <v>Autres traumatismes et effets nocifs autres que les intoxications, niveau 4</v>
      </c>
      <c r="C2338" s="22">
        <v>10</v>
      </c>
      <c r="D2338" s="23">
        <v>28485.4908</v>
      </c>
      <c r="E2338" s="22">
        <v>9</v>
      </c>
      <c r="F2338" s="23">
        <v>25676.270799999998</v>
      </c>
      <c r="G2338" s="22">
        <v>7</v>
      </c>
      <c r="H2338" s="23">
        <v>20057.8308</v>
      </c>
      <c r="I2338" s="116">
        <v>-9.8619329000000006E-2</v>
      </c>
      <c r="J2338" s="116">
        <v>-0.1</v>
      </c>
      <c r="K2338" s="116">
        <v>1.5340785000000001E-3</v>
      </c>
      <c r="L2338" s="116">
        <v>-0.21881838100000001</v>
      </c>
      <c r="M2338" s="116">
        <v>-0.222222222</v>
      </c>
      <c r="N2338" s="116">
        <v>4.3763676000000001E-3</v>
      </c>
      <c r="O2338" s="24">
        <v>7.1579400000000001E-5</v>
      </c>
      <c r="P2338" s="24">
        <v>-3.3947799999999999E-4</v>
      </c>
      <c r="Q2338" s="24">
        <v>1.1139437E-6</v>
      </c>
      <c r="R2338" s="24">
        <v>2.9916944000000001E-6</v>
      </c>
    </row>
    <row r="2339" spans="1:18" ht="33.75" x14ac:dyDescent="0.2">
      <c r="A2339" s="13" t="s">
        <v>2086</v>
      </c>
      <c r="B2339" s="11" t="str">
        <f>VLOOKUP(A2339,[2]Feuil1!$A$4:$B$2591,2,FALSE)</f>
        <v>Autres traumatismes et effets nocifs autres que les intoxications, très courte durée</v>
      </c>
      <c r="C2339" s="22">
        <v>159</v>
      </c>
      <c r="D2339" s="23">
        <v>33156.668599999997</v>
      </c>
      <c r="E2339" s="22">
        <v>181</v>
      </c>
      <c r="F2339" s="23">
        <v>37813.735099999998</v>
      </c>
      <c r="G2339" s="22">
        <v>197</v>
      </c>
      <c r="H2339" s="23">
        <v>41218.636700000003</v>
      </c>
      <c r="I2339" s="116">
        <v>0.14045640579999999</v>
      </c>
      <c r="J2339" s="116">
        <v>0.13836477990000001</v>
      </c>
      <c r="K2339" s="116">
        <v>1.8373952E-3</v>
      </c>
      <c r="L2339" s="116">
        <v>9.0044043300000001E-2</v>
      </c>
      <c r="M2339" s="116">
        <v>8.8397790099999998E-2</v>
      </c>
      <c r="N2339" s="116">
        <v>1.5125474000000001E-3</v>
      </c>
      <c r="O2339" s="24">
        <v>-5.7263500000000005E-4</v>
      </c>
      <c r="P2339" s="24">
        <v>2.057312E-4</v>
      </c>
      <c r="Q2339" s="24">
        <v>3.1349600000000002E-5</v>
      </c>
      <c r="R2339" s="24">
        <v>6.1479013000000001E-6</v>
      </c>
    </row>
    <row r="2340" spans="1:18" x14ac:dyDescent="0.2">
      <c r="A2340" s="13" t="s">
        <v>2087</v>
      </c>
      <c r="B2340" s="11" t="str">
        <f>VLOOKUP(A2340,[2]Feuil1!$A$4:$B$2591,2,FALSE)</f>
        <v>Rejets de greffe, niveau 1</v>
      </c>
      <c r="C2340" s="22">
        <v>3</v>
      </c>
      <c r="D2340" s="23">
        <v>1285.0406</v>
      </c>
      <c r="E2340" s="22">
        <v>6</v>
      </c>
      <c r="F2340" s="23">
        <v>2649.6113999999998</v>
      </c>
      <c r="G2340" s="22">
        <v>9</v>
      </c>
      <c r="H2340" s="23">
        <v>3796.5205999999998</v>
      </c>
      <c r="I2340" s="116">
        <v>1.0618892508</v>
      </c>
      <c r="J2340" s="116">
        <v>1</v>
      </c>
      <c r="K2340" s="116">
        <v>3.0944625399999998E-2</v>
      </c>
      <c r="L2340" s="116">
        <v>0.43285939969999998</v>
      </c>
      <c r="M2340" s="116">
        <v>0.5</v>
      </c>
      <c r="N2340" s="116">
        <v>-4.4760399999999999E-2</v>
      </c>
      <c r="O2340" s="24">
        <v>-1.0736899999999999E-4</v>
      </c>
      <c r="P2340" s="24">
        <v>6.9298600000000001E-5</v>
      </c>
      <c r="Q2340" s="24">
        <v>1.4322133E-6</v>
      </c>
      <c r="R2340" s="24">
        <v>5.6626409999999999E-7</v>
      </c>
    </row>
    <row r="2341" spans="1:18" x14ac:dyDescent="0.2">
      <c r="A2341" s="13" t="s">
        <v>2088</v>
      </c>
      <c r="B2341" s="11" t="str">
        <f>VLOOKUP(A2341,[2]Feuil1!$A$4:$B$2591,2,FALSE)</f>
        <v>Rejets de greffe, niveau 2</v>
      </c>
      <c r="C2341" s="22">
        <v>7</v>
      </c>
      <c r="D2341" s="23">
        <v>11748.4416</v>
      </c>
      <c r="E2341" s="22">
        <v>4</v>
      </c>
      <c r="F2341" s="23">
        <v>6696.9408000000003</v>
      </c>
      <c r="G2341" s="22">
        <v>5</v>
      </c>
      <c r="H2341" s="23">
        <v>8770.1952000000001</v>
      </c>
      <c r="I2341" s="116">
        <v>-0.429971989</v>
      </c>
      <c r="J2341" s="116">
        <v>-0.428571429</v>
      </c>
      <c r="K2341" s="116">
        <v>-2.4509800000000002E-3</v>
      </c>
      <c r="L2341" s="116">
        <v>0.30958230959999999</v>
      </c>
      <c r="M2341" s="116">
        <v>0.25</v>
      </c>
      <c r="N2341" s="116">
        <v>4.76658477E-2</v>
      </c>
      <c r="O2341" s="24">
        <v>-3.5790000000000001E-5</v>
      </c>
      <c r="P2341" s="24">
        <v>1.252704E-4</v>
      </c>
      <c r="Q2341" s="24">
        <v>7.9567407999999995E-7</v>
      </c>
      <c r="R2341" s="24">
        <v>1.3081048000000001E-6</v>
      </c>
    </row>
    <row r="2342" spans="1:18" x14ac:dyDescent="0.2">
      <c r="A2342" s="13" t="s">
        <v>2089</v>
      </c>
      <c r="B2342" s="11" t="str">
        <f>VLOOKUP(A2342,[2]Feuil1!$A$4:$B$2591,2,FALSE)</f>
        <v>Rejets de greffe, niveau 3</v>
      </c>
      <c r="C2342" s="22">
        <v>5</v>
      </c>
      <c r="D2342" s="23">
        <v>11806.0527</v>
      </c>
      <c r="E2342" s="22">
        <v>2</v>
      </c>
      <c r="F2342" s="23">
        <v>4657.22</v>
      </c>
      <c r="G2342" s="22">
        <v>2</v>
      </c>
      <c r="H2342" s="23">
        <v>4657.22</v>
      </c>
      <c r="I2342" s="116">
        <v>-0.60552268200000003</v>
      </c>
      <c r="J2342" s="116">
        <v>-0.6</v>
      </c>
      <c r="K2342" s="116">
        <v>-1.3806706E-2</v>
      </c>
      <c r="L2342" s="116">
        <v>0</v>
      </c>
      <c r="M2342" s="116">
        <v>0</v>
      </c>
      <c r="N2342" s="116">
        <v>0</v>
      </c>
      <c r="O2342" s="24">
        <v>0</v>
      </c>
      <c r="P2342" s="24">
        <v>0</v>
      </c>
      <c r="Q2342" s="24">
        <v>3.1826962999999999E-7</v>
      </c>
      <c r="R2342" s="24">
        <v>6.9464037E-7</v>
      </c>
    </row>
    <row r="2343" spans="1:18" x14ac:dyDescent="0.2">
      <c r="A2343" s="13" t="s">
        <v>2090</v>
      </c>
      <c r="B2343" s="11" t="str">
        <f>VLOOKUP(A2343,[2]Feuil1!$A$4:$B$2591,2,FALSE)</f>
        <v>Rejets de greffe, très courte durée</v>
      </c>
      <c r="C2343" s="22">
        <v>3</v>
      </c>
      <c r="D2343" s="23">
        <v>777.6617</v>
      </c>
      <c r="E2343" s="22" t="s">
        <v>3213</v>
      </c>
      <c r="F2343" s="23" t="s">
        <v>3213</v>
      </c>
      <c r="G2343" s="22">
        <v>1</v>
      </c>
      <c r="H2343" s="23">
        <v>271.04169999999999</v>
      </c>
      <c r="I2343" s="116" t="s">
        <v>3213</v>
      </c>
      <c r="J2343" s="116" t="s">
        <v>3213</v>
      </c>
      <c r="K2343" s="116" t="s">
        <v>3213</v>
      </c>
      <c r="L2343" s="116" t="s">
        <v>3213</v>
      </c>
      <c r="M2343" s="116" t="s">
        <v>3213</v>
      </c>
      <c r="N2343" s="116" t="s">
        <v>3213</v>
      </c>
      <c r="O2343" s="24" t="s">
        <v>3213</v>
      </c>
      <c r="P2343" s="24" t="s">
        <v>3213</v>
      </c>
      <c r="Q2343" s="24">
        <v>1.5913482000000001E-7</v>
      </c>
      <c r="R2343" s="24">
        <v>4.0426801000000001E-8</v>
      </c>
    </row>
    <row r="2344" spans="1:18" ht="22.5" x14ac:dyDescent="0.2">
      <c r="A2344" s="13" t="s">
        <v>2091</v>
      </c>
      <c r="B2344" s="11" t="str">
        <f>VLOOKUP(A2344,[2]Feuil1!$A$4:$B$2591,2,FALSE)</f>
        <v>Autres complications iatrogéniques non classées ailleurs, niveau 1</v>
      </c>
      <c r="C2344" s="22">
        <v>878</v>
      </c>
      <c r="D2344" s="23">
        <v>752464.69480000006</v>
      </c>
      <c r="E2344" s="22">
        <v>812</v>
      </c>
      <c r="F2344" s="23">
        <v>704636.50060000003</v>
      </c>
      <c r="G2344" s="22">
        <v>719</v>
      </c>
      <c r="H2344" s="23">
        <v>616091.96889999998</v>
      </c>
      <c r="I2344" s="116">
        <v>-6.3562043999999998E-2</v>
      </c>
      <c r="J2344" s="116">
        <v>-7.5170843000000001E-2</v>
      </c>
      <c r="K2344" s="116">
        <v>1.25523709E-2</v>
      </c>
      <c r="L2344" s="116">
        <v>-0.12565987100000001</v>
      </c>
      <c r="M2344" s="116">
        <v>-0.11453202</v>
      </c>
      <c r="N2344" s="116">
        <v>-1.2567198E-2</v>
      </c>
      <c r="O2344" s="24">
        <v>3.3284421000000001E-3</v>
      </c>
      <c r="P2344" s="24">
        <v>-5.3500450000000003E-3</v>
      </c>
      <c r="Q2344" s="24">
        <v>1.1441789999999999E-4</v>
      </c>
      <c r="R2344" s="24">
        <v>9.1892199999999994E-5</v>
      </c>
    </row>
    <row r="2345" spans="1:18" ht="22.5" x14ac:dyDescent="0.2">
      <c r="A2345" s="13" t="s">
        <v>2092</v>
      </c>
      <c r="B2345" s="11" t="str">
        <f>VLOOKUP(A2345,[2]Feuil1!$A$4:$B$2591,2,FALSE)</f>
        <v>Autres complications iatrogéniques non classées ailleurs, niveau 2</v>
      </c>
      <c r="C2345" s="22">
        <v>476</v>
      </c>
      <c r="D2345" s="23">
        <v>856289.79399999999</v>
      </c>
      <c r="E2345" s="22">
        <v>508</v>
      </c>
      <c r="F2345" s="23">
        <v>923082.59129999997</v>
      </c>
      <c r="G2345" s="22">
        <v>522</v>
      </c>
      <c r="H2345" s="23">
        <v>950443.62419999996</v>
      </c>
      <c r="I2345" s="116">
        <v>7.8002561499999998E-2</v>
      </c>
      <c r="J2345" s="116">
        <v>6.7226890799999994E-2</v>
      </c>
      <c r="K2345" s="116">
        <v>1.0096888300000001E-2</v>
      </c>
      <c r="L2345" s="116">
        <v>2.9640936999999999E-2</v>
      </c>
      <c r="M2345" s="116">
        <v>2.75590551E-2</v>
      </c>
      <c r="N2345" s="116">
        <v>2.0260459000000001E-3</v>
      </c>
      <c r="O2345" s="24">
        <v>-5.0105600000000005E-4</v>
      </c>
      <c r="P2345" s="24">
        <v>1.6532106E-3</v>
      </c>
      <c r="Q2345" s="24">
        <v>8.3068399999999999E-5</v>
      </c>
      <c r="R2345" s="24">
        <v>1.417619E-4</v>
      </c>
    </row>
    <row r="2346" spans="1:18" ht="22.5" x14ac:dyDescent="0.2">
      <c r="A2346" s="13" t="s">
        <v>2093</v>
      </c>
      <c r="B2346" s="11" t="str">
        <f>VLOOKUP(A2346,[2]Feuil1!$A$4:$B$2591,2,FALSE)</f>
        <v>Autres complications iatrogéniques non classées ailleurs, niveau 3</v>
      </c>
      <c r="C2346" s="22">
        <v>355</v>
      </c>
      <c r="D2346" s="23">
        <v>1042731.3348</v>
      </c>
      <c r="E2346" s="22">
        <v>355</v>
      </c>
      <c r="F2346" s="23">
        <v>1037736.275</v>
      </c>
      <c r="G2346" s="22">
        <v>381</v>
      </c>
      <c r="H2346" s="23">
        <v>1114720.9956</v>
      </c>
      <c r="I2346" s="116">
        <v>-4.7903609999999999E-3</v>
      </c>
      <c r="J2346" s="116">
        <v>0</v>
      </c>
      <c r="K2346" s="116">
        <v>-4.7903609999999999E-3</v>
      </c>
      <c r="L2346" s="116">
        <v>7.4185245799999994E-2</v>
      </c>
      <c r="M2346" s="116">
        <v>7.3239436599999999E-2</v>
      </c>
      <c r="N2346" s="116">
        <v>8.8126570000000002E-4</v>
      </c>
      <c r="O2346" s="24">
        <v>-9.3053199999999997E-4</v>
      </c>
      <c r="P2346" s="24">
        <v>4.6515771999999997E-3</v>
      </c>
      <c r="Q2346" s="24">
        <v>6.0630400000000001E-5</v>
      </c>
      <c r="R2346" s="24">
        <v>1.6626449999999999E-4</v>
      </c>
    </row>
    <row r="2347" spans="1:18" ht="22.5" x14ac:dyDescent="0.2">
      <c r="A2347" s="13" t="s">
        <v>2094</v>
      </c>
      <c r="B2347" s="11" t="str">
        <f>VLOOKUP(A2347,[2]Feuil1!$A$4:$B$2591,2,FALSE)</f>
        <v>Autres complications iatrogéniques non classées ailleurs, niveau 4</v>
      </c>
      <c r="C2347" s="22">
        <v>248</v>
      </c>
      <c r="D2347" s="23">
        <v>1158708.8178000001</v>
      </c>
      <c r="E2347" s="22">
        <v>275</v>
      </c>
      <c r="F2347" s="23">
        <v>1343979.7711</v>
      </c>
      <c r="G2347" s="22">
        <v>345</v>
      </c>
      <c r="H2347" s="23">
        <v>1630588.9142</v>
      </c>
      <c r="I2347" s="116">
        <v>0.15989431549999999</v>
      </c>
      <c r="J2347" s="116">
        <v>0.1088709677</v>
      </c>
      <c r="K2347" s="116">
        <v>4.6013782699999999E-2</v>
      </c>
      <c r="L2347" s="116">
        <v>0.21325406029999999</v>
      </c>
      <c r="M2347" s="116">
        <v>0.25454545449999999</v>
      </c>
      <c r="N2347" s="116">
        <v>-3.291343E-2</v>
      </c>
      <c r="O2347" s="24">
        <v>-2.505279E-3</v>
      </c>
      <c r="P2347" s="24">
        <v>1.73175216E-2</v>
      </c>
      <c r="Q2347" s="24">
        <v>5.4901500000000003E-5</v>
      </c>
      <c r="R2347" s="24">
        <v>2.4320790000000001E-4</v>
      </c>
    </row>
    <row r="2348" spans="1:18" ht="22.5" x14ac:dyDescent="0.2">
      <c r="A2348" s="13" t="s">
        <v>2095</v>
      </c>
      <c r="B2348" s="11" t="str">
        <f>VLOOKUP(A2348,[2]Feuil1!$A$4:$B$2591,2,FALSE)</f>
        <v>Autres complications iatrogéniques non classées ailleurs, très courte durée</v>
      </c>
      <c r="C2348" s="22">
        <v>859</v>
      </c>
      <c r="D2348" s="23">
        <v>268474.5613</v>
      </c>
      <c r="E2348" s="22">
        <v>840</v>
      </c>
      <c r="F2348" s="23">
        <v>262555.84250000003</v>
      </c>
      <c r="G2348" s="22">
        <v>838</v>
      </c>
      <c r="H2348" s="23">
        <v>262417.47529999999</v>
      </c>
      <c r="I2348" s="116">
        <v>-2.2045734000000001E-2</v>
      </c>
      <c r="J2348" s="116">
        <v>-2.2118743E-2</v>
      </c>
      <c r="K2348" s="116">
        <v>7.4659999999999993E-5</v>
      </c>
      <c r="L2348" s="116">
        <v>-5.2700100000000003E-4</v>
      </c>
      <c r="M2348" s="116">
        <v>-2.380952E-3</v>
      </c>
      <c r="N2348" s="116">
        <v>1.8583760999999999E-3</v>
      </c>
      <c r="O2348" s="24">
        <v>7.1579400000000001E-5</v>
      </c>
      <c r="P2348" s="24">
        <v>-8.3604349999999995E-6</v>
      </c>
      <c r="Q2348" s="24">
        <v>1.3335500000000001E-4</v>
      </c>
      <c r="R2348" s="24">
        <v>3.9140500000000002E-5</v>
      </c>
    </row>
    <row r="2349" spans="1:18" ht="22.5" x14ac:dyDescent="0.2">
      <c r="A2349" s="13" t="s">
        <v>2096</v>
      </c>
      <c r="B2349" s="11" t="str">
        <f>VLOOKUP(A2349,[2]Feuil1!$A$4:$B$2591,2,FALSE)</f>
        <v>Brûlures non étendues avec greffe cutanée, niveau 1</v>
      </c>
      <c r="C2349" s="22">
        <v>25</v>
      </c>
      <c r="D2349" s="23">
        <v>107021.996</v>
      </c>
      <c r="E2349" s="22">
        <v>20</v>
      </c>
      <c r="F2349" s="23">
        <v>84160.098800000007</v>
      </c>
      <c r="G2349" s="22">
        <v>16</v>
      </c>
      <c r="H2349" s="23">
        <v>66919.979600000006</v>
      </c>
      <c r="I2349" s="116">
        <v>-0.21361867700000001</v>
      </c>
      <c r="J2349" s="116">
        <v>-0.2</v>
      </c>
      <c r="K2349" s="116">
        <v>-1.7023346000000002E-2</v>
      </c>
      <c r="L2349" s="116">
        <v>-0.20484908499999999</v>
      </c>
      <c r="M2349" s="116">
        <v>-0.2</v>
      </c>
      <c r="N2349" s="116">
        <v>-6.0613560000000004E-3</v>
      </c>
      <c r="O2349" s="24">
        <v>1.431588E-4</v>
      </c>
      <c r="P2349" s="24">
        <v>-1.041684E-3</v>
      </c>
      <c r="Q2349" s="24">
        <v>2.5461571000000001E-6</v>
      </c>
      <c r="R2349" s="24">
        <v>9.9813449000000003E-6</v>
      </c>
    </row>
    <row r="2350" spans="1:18" ht="22.5" x14ac:dyDescent="0.2">
      <c r="A2350" s="13" t="s">
        <v>2097</v>
      </c>
      <c r="B2350" s="11" t="str">
        <f>VLOOKUP(A2350,[2]Feuil1!$A$4:$B$2591,2,FALSE)</f>
        <v>Brûlures non étendues avec greffe cutanée, niveau 2</v>
      </c>
      <c r="C2350" s="22">
        <v>2</v>
      </c>
      <c r="D2350" s="23">
        <v>18367.5861</v>
      </c>
      <c r="E2350" s="22" t="s">
        <v>3213</v>
      </c>
      <c r="F2350" s="23" t="s">
        <v>3213</v>
      </c>
      <c r="G2350" s="22">
        <v>3</v>
      </c>
      <c r="H2350" s="23">
        <v>27861.942200000001</v>
      </c>
      <c r="I2350" s="116" t="s">
        <v>3213</v>
      </c>
      <c r="J2350" s="116" t="s">
        <v>3213</v>
      </c>
      <c r="K2350" s="116" t="s">
        <v>3213</v>
      </c>
      <c r="L2350" s="116" t="s">
        <v>3213</v>
      </c>
      <c r="M2350" s="116" t="s">
        <v>3213</v>
      </c>
      <c r="N2350" s="116" t="s">
        <v>3213</v>
      </c>
      <c r="O2350" s="24" t="s">
        <v>3213</v>
      </c>
      <c r="P2350" s="24" t="s">
        <v>3213</v>
      </c>
      <c r="Q2350" s="24">
        <v>4.7740445000000002E-7</v>
      </c>
      <c r="R2350" s="24">
        <v>4.1557043999999997E-6</v>
      </c>
    </row>
    <row r="2351" spans="1:18" ht="22.5" x14ac:dyDescent="0.2">
      <c r="A2351" s="13" t="s">
        <v>2098</v>
      </c>
      <c r="B2351" s="11" t="str">
        <f>VLOOKUP(A2351,[2]Feuil1!$A$4:$B$2591,2,FALSE)</f>
        <v>Brûlures non étendues avec greffe cutanée, niveau 3</v>
      </c>
      <c r="C2351" s="22">
        <v>1</v>
      </c>
      <c r="D2351" s="23">
        <v>10056.23</v>
      </c>
      <c r="E2351" s="22" t="s">
        <v>3213</v>
      </c>
      <c r="F2351" s="23" t="s">
        <v>3213</v>
      </c>
      <c r="G2351" s="22" t="s">
        <v>3213</v>
      </c>
      <c r="H2351" s="23" t="s">
        <v>3213</v>
      </c>
      <c r="I2351" s="116" t="s">
        <v>3213</v>
      </c>
      <c r="J2351" s="116" t="s">
        <v>3213</v>
      </c>
      <c r="K2351" s="116" t="s">
        <v>3213</v>
      </c>
      <c r="L2351" s="116" t="s">
        <v>3213</v>
      </c>
      <c r="M2351" s="116" t="s">
        <v>3213</v>
      </c>
      <c r="N2351" s="116" t="s">
        <v>3213</v>
      </c>
      <c r="O2351" s="24" t="s">
        <v>3213</v>
      </c>
      <c r="P2351" s="24" t="s">
        <v>3213</v>
      </c>
      <c r="Q2351" s="24" t="s">
        <v>3213</v>
      </c>
      <c r="R2351" s="24" t="s">
        <v>3214</v>
      </c>
    </row>
    <row r="2352" spans="1:18" ht="22.5" x14ac:dyDescent="0.2">
      <c r="A2352" s="13" t="s">
        <v>2099</v>
      </c>
      <c r="B2352" s="11" t="str">
        <f>VLOOKUP(A2352,[2]Feuil1!$A$4:$B$2591,2,FALSE)</f>
        <v>Brûlures non étendues avec greffe cutanée, niveau 4</v>
      </c>
      <c r="C2352" s="22">
        <v>1</v>
      </c>
      <c r="D2352" s="23">
        <v>16682.759999999998</v>
      </c>
      <c r="E2352" s="22">
        <v>2</v>
      </c>
      <c r="F2352" s="23">
        <v>34533.313199999997</v>
      </c>
      <c r="G2352" s="22">
        <v>1</v>
      </c>
      <c r="H2352" s="23">
        <v>16682.759999999998</v>
      </c>
      <c r="I2352" s="116">
        <v>1.07</v>
      </c>
      <c r="J2352" s="116">
        <v>1</v>
      </c>
      <c r="K2352" s="116">
        <v>3.5000000000000003E-2</v>
      </c>
      <c r="L2352" s="116">
        <v>-0.51690821300000001</v>
      </c>
      <c r="M2352" s="116">
        <v>-0.5</v>
      </c>
      <c r="N2352" s="116">
        <v>-3.3816424999999997E-2</v>
      </c>
      <c r="O2352" s="24">
        <v>3.5789700000000001E-5</v>
      </c>
      <c r="P2352" s="24">
        <v>-1.078568E-3</v>
      </c>
      <c r="Q2352" s="24">
        <v>1.5913482000000001E-7</v>
      </c>
      <c r="R2352" s="24">
        <v>2.4882909999999999E-6</v>
      </c>
    </row>
    <row r="2353" spans="1:18" ht="22.5" x14ac:dyDescent="0.2">
      <c r="A2353" s="13" t="s">
        <v>2324</v>
      </c>
      <c r="B2353" s="11" t="str">
        <f>VLOOKUP(A2353,[2]Feuil1!$A$4:$B$2591,2,FALSE)</f>
        <v>Brûlures non étendues avec greffe cutanée, en ambulatoire</v>
      </c>
      <c r="C2353" s="22">
        <v>21</v>
      </c>
      <c r="D2353" s="23">
        <v>70426.430200000003</v>
      </c>
      <c r="E2353" s="22">
        <v>22</v>
      </c>
      <c r="F2353" s="23">
        <v>74257.574699999997</v>
      </c>
      <c r="G2353" s="22">
        <v>24</v>
      </c>
      <c r="H2353" s="23">
        <v>80220.834400000007</v>
      </c>
      <c r="I2353" s="116">
        <v>5.4399243100000001E-2</v>
      </c>
      <c r="J2353" s="116">
        <v>4.7619047599999999E-2</v>
      </c>
      <c r="K2353" s="116">
        <v>6.4720048000000002E-3</v>
      </c>
      <c r="L2353" s="116">
        <v>8.0305069500000006E-2</v>
      </c>
      <c r="M2353" s="116">
        <v>9.0909090900000003E-2</v>
      </c>
      <c r="N2353" s="116">
        <v>-9.7203529999999993E-3</v>
      </c>
      <c r="O2353" s="24">
        <v>-7.1579E-5</v>
      </c>
      <c r="P2353" s="24">
        <v>3.6031259999999999E-4</v>
      </c>
      <c r="Q2353" s="24">
        <v>3.8192356000000002E-6</v>
      </c>
      <c r="R2353" s="24">
        <v>1.19652E-5</v>
      </c>
    </row>
    <row r="2354" spans="1:18" ht="33.75" x14ac:dyDescent="0.2">
      <c r="A2354" s="13" t="s">
        <v>2100</v>
      </c>
      <c r="B2354" s="11" t="str">
        <f>VLOOKUP(A2354,[2]Feuil1!$A$4:$B$2591,2,FALSE)</f>
        <v>Brûlures non étendues avec parages de plaie ou autres interventions chirurgicales, niveau 1</v>
      </c>
      <c r="C2354" s="22">
        <v>41</v>
      </c>
      <c r="D2354" s="23">
        <v>58171.698900000003</v>
      </c>
      <c r="E2354" s="22">
        <v>51</v>
      </c>
      <c r="F2354" s="23">
        <v>72353.765700000004</v>
      </c>
      <c r="G2354" s="22">
        <v>48</v>
      </c>
      <c r="H2354" s="23">
        <v>67757.2065</v>
      </c>
      <c r="I2354" s="116">
        <v>0.2437966755</v>
      </c>
      <c r="J2354" s="116">
        <v>0.243902439</v>
      </c>
      <c r="K2354" s="116">
        <v>-8.5025999999999995E-5</v>
      </c>
      <c r="L2354" s="116">
        <v>-6.3528955999999998E-2</v>
      </c>
      <c r="M2354" s="116">
        <v>-5.8823528999999999E-2</v>
      </c>
      <c r="N2354" s="116">
        <v>-4.9995159999999999E-3</v>
      </c>
      <c r="O2354" s="24">
        <v>1.073691E-4</v>
      </c>
      <c r="P2354" s="24">
        <v>-2.7773400000000002E-4</v>
      </c>
      <c r="Q2354" s="24">
        <v>7.6384712000000004E-6</v>
      </c>
      <c r="R2354" s="24">
        <v>1.01062E-5</v>
      </c>
    </row>
    <row r="2355" spans="1:18" ht="33.75" x14ac:dyDescent="0.2">
      <c r="A2355" s="13" t="s">
        <v>2101</v>
      </c>
      <c r="B2355" s="11" t="str">
        <f>VLOOKUP(A2355,[2]Feuil1!$A$4:$B$2591,2,FALSE)</f>
        <v>Brûlures non étendues avec parages de plaie ou autres interventions chirurgicales, niveau 2</v>
      </c>
      <c r="C2355" s="22">
        <v>1</v>
      </c>
      <c r="D2355" s="23">
        <v>6248.6</v>
      </c>
      <c r="E2355" s="22">
        <v>4</v>
      </c>
      <c r="F2355" s="23">
        <v>27493.84</v>
      </c>
      <c r="G2355" s="22">
        <v>1</v>
      </c>
      <c r="H2355" s="23">
        <v>6248.6</v>
      </c>
      <c r="I2355" s="116">
        <v>3.4</v>
      </c>
      <c r="J2355" s="116">
        <v>3</v>
      </c>
      <c r="K2355" s="116">
        <v>0.1</v>
      </c>
      <c r="L2355" s="116">
        <v>-0.77272727299999999</v>
      </c>
      <c r="M2355" s="116">
        <v>-0.75</v>
      </c>
      <c r="N2355" s="116">
        <v>-9.0909090999999997E-2</v>
      </c>
      <c r="O2355" s="24">
        <v>1.073691E-4</v>
      </c>
      <c r="P2355" s="24">
        <v>-1.283682E-3</v>
      </c>
      <c r="Q2355" s="24">
        <v>1.5913482000000001E-7</v>
      </c>
      <c r="R2355" s="24">
        <v>9.3200015999999998E-7</v>
      </c>
    </row>
    <row r="2356" spans="1:18" ht="33.75" x14ac:dyDescent="0.2">
      <c r="A2356" s="13" t="s">
        <v>2102</v>
      </c>
      <c r="B2356" s="11" t="str">
        <f>VLOOKUP(A2356,[2]Feuil1!$A$4:$B$2591,2,FALSE)</f>
        <v>Brûlures non étendues avec parages de plaie ou autres interventions chirurgicales, niveau 3</v>
      </c>
      <c r="C2356" s="22">
        <v>1</v>
      </c>
      <c r="D2356" s="23">
        <v>7439.4827999999998</v>
      </c>
      <c r="E2356" s="22">
        <v>3</v>
      </c>
      <c r="F2356" s="23">
        <v>21698.4915</v>
      </c>
      <c r="G2356" s="22">
        <v>3</v>
      </c>
      <c r="H2356" s="23">
        <v>20665.23</v>
      </c>
      <c r="I2356" s="116">
        <v>1.9166666667000001</v>
      </c>
      <c r="J2356" s="116">
        <v>2</v>
      </c>
      <c r="K2356" s="116">
        <v>-2.7777777999999999E-2</v>
      </c>
      <c r="L2356" s="116">
        <v>-4.7619047999999997E-2</v>
      </c>
      <c r="M2356" s="116">
        <v>0</v>
      </c>
      <c r="N2356" s="116">
        <v>-4.7619047999999997E-2</v>
      </c>
      <c r="O2356" s="24">
        <v>0</v>
      </c>
      <c r="P2356" s="24">
        <v>-6.2432000000000001E-5</v>
      </c>
      <c r="Q2356" s="24">
        <v>4.7740445000000002E-7</v>
      </c>
      <c r="R2356" s="24">
        <v>3.0822901000000002E-6</v>
      </c>
    </row>
    <row r="2357" spans="1:18" ht="33.75" x14ac:dyDescent="0.2">
      <c r="A2357" s="13" t="s">
        <v>2103</v>
      </c>
      <c r="B2357" s="11" t="str">
        <f>VLOOKUP(A2357,[2]Feuil1!$A$4:$B$2591,2,FALSE)</f>
        <v>Brûlures non étendues avec parages de plaie ou autres interventions chirurgicales, niveau 4</v>
      </c>
      <c r="C2357" s="22">
        <v>1</v>
      </c>
      <c r="D2357" s="23">
        <v>11653.59</v>
      </c>
      <c r="E2357" s="22">
        <v>1</v>
      </c>
      <c r="F2357" s="23">
        <v>11653.59</v>
      </c>
      <c r="G2357" s="22">
        <v>1</v>
      </c>
      <c r="H2357" s="23">
        <v>11653.59</v>
      </c>
      <c r="I2357" s="116">
        <v>0</v>
      </c>
      <c r="J2357" s="116">
        <v>0</v>
      </c>
      <c r="K2357" s="116">
        <v>0</v>
      </c>
      <c r="L2357" s="116">
        <v>0</v>
      </c>
      <c r="M2357" s="116">
        <v>0</v>
      </c>
      <c r="N2357" s="116">
        <v>0</v>
      </c>
      <c r="O2357" s="24">
        <v>0</v>
      </c>
      <c r="P2357" s="24">
        <v>0</v>
      </c>
      <c r="Q2357" s="24">
        <v>1.5913482000000001E-7</v>
      </c>
      <c r="R2357" s="24">
        <v>1.738173E-6</v>
      </c>
    </row>
    <row r="2358" spans="1:18" ht="22.5" x14ac:dyDescent="0.2">
      <c r="A2358" s="13" t="s">
        <v>2104</v>
      </c>
      <c r="B2358" s="11" t="str">
        <f>VLOOKUP(A2358,[2]Feuil1!$A$4:$B$2591,2,FALSE)</f>
        <v>Brûlures sans acte opératoire, avec anesthésie, en ambulatoire</v>
      </c>
      <c r="C2358" s="22">
        <v>39</v>
      </c>
      <c r="D2358" s="23">
        <v>13210.256799999999</v>
      </c>
      <c r="E2358" s="22">
        <v>83</v>
      </c>
      <c r="F2358" s="23">
        <v>28112.152900000001</v>
      </c>
      <c r="G2358" s="22">
        <v>86</v>
      </c>
      <c r="H2358" s="23">
        <v>28969.743399999999</v>
      </c>
      <c r="I2358" s="116">
        <v>1.1280549898000001</v>
      </c>
      <c r="J2358" s="116">
        <v>1.1282051282000001</v>
      </c>
      <c r="K2358" s="116">
        <v>-7.0547000000000001E-5</v>
      </c>
      <c r="L2358" s="116">
        <v>3.05060414E-2</v>
      </c>
      <c r="M2358" s="116">
        <v>3.6144578300000001E-2</v>
      </c>
      <c r="N2358" s="116">
        <v>-5.4418440000000004E-3</v>
      </c>
      <c r="O2358" s="24">
        <v>-1.0736899999999999E-4</v>
      </c>
      <c r="P2358" s="24">
        <v>5.1817400000000003E-5</v>
      </c>
      <c r="Q2358" s="24">
        <v>1.36856E-5</v>
      </c>
      <c r="R2358" s="24">
        <v>4.3209368000000001E-6</v>
      </c>
    </row>
    <row r="2359" spans="1:18" ht="22.5" x14ac:dyDescent="0.2">
      <c r="A2359" s="13" t="s">
        <v>2105</v>
      </c>
      <c r="B2359" s="11" t="str">
        <f>VLOOKUP(A2359,[2]Feuil1!$A$4:$B$2591,2,FALSE)</f>
        <v>Brûlures et gelures non étendues sans intervention chirurgicale, niveau 1</v>
      </c>
      <c r="C2359" s="22">
        <v>29</v>
      </c>
      <c r="D2359" s="23">
        <v>17847.387599999998</v>
      </c>
      <c r="E2359" s="22">
        <v>26</v>
      </c>
      <c r="F2359" s="23">
        <v>18455.586599999999</v>
      </c>
      <c r="G2359" s="22">
        <v>24</v>
      </c>
      <c r="H2359" s="23">
        <v>16525.482599999999</v>
      </c>
      <c r="I2359" s="116">
        <v>3.4077760499999998E-2</v>
      </c>
      <c r="J2359" s="116">
        <v>-0.10344827600000001</v>
      </c>
      <c r="K2359" s="116">
        <v>0.15339442519999999</v>
      </c>
      <c r="L2359" s="116">
        <v>-0.104581016</v>
      </c>
      <c r="M2359" s="116">
        <v>-7.6923077000000006E-2</v>
      </c>
      <c r="N2359" s="116">
        <v>-2.9962767000000001E-2</v>
      </c>
      <c r="O2359" s="24">
        <v>7.1579400000000001E-5</v>
      </c>
      <c r="P2359" s="24">
        <v>-1.1662099999999999E-4</v>
      </c>
      <c r="Q2359" s="24">
        <v>3.8192356000000002E-6</v>
      </c>
      <c r="R2359" s="24">
        <v>2.4648324999999998E-6</v>
      </c>
    </row>
    <row r="2360" spans="1:18" ht="22.5" x14ac:dyDescent="0.2">
      <c r="A2360" s="13" t="s">
        <v>2106</v>
      </c>
      <c r="B2360" s="11" t="str">
        <f>VLOOKUP(A2360,[2]Feuil1!$A$4:$B$2591,2,FALSE)</f>
        <v>Brûlures et gelures non étendues sans intervention chirurgicale, niveau 2</v>
      </c>
      <c r="C2360" s="22">
        <v>14</v>
      </c>
      <c r="D2360" s="23">
        <v>31655.924999999999</v>
      </c>
      <c r="E2360" s="22">
        <v>19</v>
      </c>
      <c r="F2360" s="23">
        <v>43431.75</v>
      </c>
      <c r="G2360" s="22">
        <v>9</v>
      </c>
      <c r="H2360" s="23">
        <v>20887.537499999999</v>
      </c>
      <c r="I2360" s="116">
        <v>0.3719943423</v>
      </c>
      <c r="J2360" s="116">
        <v>0.35714285709999999</v>
      </c>
      <c r="K2360" s="116">
        <v>1.09431996E-2</v>
      </c>
      <c r="L2360" s="116">
        <v>-0.51907216499999997</v>
      </c>
      <c r="M2360" s="116">
        <v>-0.52631578899999998</v>
      </c>
      <c r="N2360" s="116">
        <v>1.5292096200000001E-2</v>
      </c>
      <c r="O2360" s="24">
        <v>3.5789699999999998E-4</v>
      </c>
      <c r="P2360" s="24">
        <v>-1.362168E-3</v>
      </c>
      <c r="Q2360" s="24">
        <v>1.4322133E-6</v>
      </c>
      <c r="R2360" s="24">
        <v>3.1154479999999999E-6</v>
      </c>
    </row>
    <row r="2361" spans="1:18" ht="22.5" x14ac:dyDescent="0.2">
      <c r="A2361" s="13" t="s">
        <v>2107</v>
      </c>
      <c r="B2361" s="11" t="str">
        <f>VLOOKUP(A2361,[2]Feuil1!$A$4:$B$2591,2,FALSE)</f>
        <v>Brûlures et gelures non étendues sans intervention chirurgicale, niveau 3</v>
      </c>
      <c r="C2361" s="22">
        <v>13</v>
      </c>
      <c r="D2361" s="23">
        <v>43036.390800000001</v>
      </c>
      <c r="E2361" s="22">
        <v>14</v>
      </c>
      <c r="F2361" s="23">
        <v>47032.159200000002</v>
      </c>
      <c r="G2361" s="22">
        <v>8</v>
      </c>
      <c r="H2361" s="23">
        <v>26431.025399999999</v>
      </c>
      <c r="I2361" s="116">
        <v>9.28462709E-2</v>
      </c>
      <c r="J2361" s="116">
        <v>7.6923076899999998E-2</v>
      </c>
      <c r="K2361" s="116">
        <v>1.4785823E-2</v>
      </c>
      <c r="L2361" s="116">
        <v>-0.43802228399999998</v>
      </c>
      <c r="M2361" s="116">
        <v>-0.428571429</v>
      </c>
      <c r="N2361" s="116">
        <v>-1.6538997E-2</v>
      </c>
      <c r="O2361" s="24">
        <v>2.147382E-4</v>
      </c>
      <c r="P2361" s="24">
        <v>-1.2447630000000001E-3</v>
      </c>
      <c r="Q2361" s="24">
        <v>1.2730785000000001E-6</v>
      </c>
      <c r="R2361" s="24">
        <v>3.9422783E-6</v>
      </c>
    </row>
    <row r="2362" spans="1:18" ht="22.5" x14ac:dyDescent="0.2">
      <c r="A2362" s="13" t="s">
        <v>2108</v>
      </c>
      <c r="B2362" s="11" t="str">
        <f>VLOOKUP(A2362,[2]Feuil1!$A$4:$B$2591,2,FALSE)</f>
        <v>Brûlures et gelures non étendues sans intervention chirurgicale, niveau 4</v>
      </c>
      <c r="C2362" s="22">
        <v>1</v>
      </c>
      <c r="D2362" s="23">
        <v>5252.3410999999996</v>
      </c>
      <c r="E2362" s="22" t="s">
        <v>3213</v>
      </c>
      <c r="F2362" s="23" t="s">
        <v>3213</v>
      </c>
      <c r="G2362" s="22">
        <v>3</v>
      </c>
      <c r="H2362" s="23">
        <v>14726.19</v>
      </c>
      <c r="I2362" s="116" t="s">
        <v>3213</v>
      </c>
      <c r="J2362" s="116" t="s">
        <v>3213</v>
      </c>
      <c r="K2362" s="116" t="s">
        <v>3213</v>
      </c>
      <c r="L2362" s="116" t="s">
        <v>3213</v>
      </c>
      <c r="M2362" s="116" t="s">
        <v>3213</v>
      </c>
      <c r="N2362" s="116" t="s">
        <v>3213</v>
      </c>
      <c r="O2362" s="24" t="s">
        <v>3213</v>
      </c>
      <c r="P2362" s="24" t="s">
        <v>3213</v>
      </c>
      <c r="Q2362" s="24">
        <v>4.7740445000000002E-7</v>
      </c>
      <c r="R2362" s="24">
        <v>2.1964618E-6</v>
      </c>
    </row>
    <row r="2363" spans="1:18" ht="22.5" x14ac:dyDescent="0.2">
      <c r="A2363" s="13" t="s">
        <v>2109</v>
      </c>
      <c r="B2363" s="11" t="str">
        <f>VLOOKUP(A2363,[2]Feuil1!$A$4:$B$2591,2,FALSE)</f>
        <v>Brûlures et gelures non étendues sans intervention chirurgicale, très courte durée</v>
      </c>
      <c r="C2363" s="22">
        <v>181</v>
      </c>
      <c r="D2363" s="23">
        <v>42282.241000000002</v>
      </c>
      <c r="E2363" s="22">
        <v>147</v>
      </c>
      <c r="F2363" s="23">
        <v>34345.309500000003</v>
      </c>
      <c r="G2363" s="22">
        <v>90</v>
      </c>
      <c r="H2363" s="23">
        <v>21262.0465</v>
      </c>
      <c r="I2363" s="116">
        <v>-0.18771312300000001</v>
      </c>
      <c r="J2363" s="116">
        <v>-0.18784530399999999</v>
      </c>
      <c r="K2363" s="116">
        <v>1.627535E-4</v>
      </c>
      <c r="L2363" s="116">
        <v>-0.38093303499999998</v>
      </c>
      <c r="M2363" s="116">
        <v>-0.38775510200000002</v>
      </c>
      <c r="N2363" s="116">
        <v>1.11427088E-2</v>
      </c>
      <c r="O2363" s="24">
        <v>2.0400129000000002E-3</v>
      </c>
      <c r="P2363" s="24">
        <v>-7.9051800000000004E-4</v>
      </c>
      <c r="Q2363" s="24">
        <v>1.43221E-5</v>
      </c>
      <c r="R2363" s="24">
        <v>3.1713072999999998E-6</v>
      </c>
    </row>
    <row r="2364" spans="1:18" ht="33.75" x14ac:dyDescent="0.2">
      <c r="A2364" s="13" t="s">
        <v>2110</v>
      </c>
      <c r="B2364" s="11" t="str">
        <f>VLOOKUP(A2364,[2]Feuil1!$A$4:$B$2591,2,FALSE)</f>
        <v>Brûlures avec transfert vers un autre établissement MCO : séjours de moins de 2 jours</v>
      </c>
      <c r="C2364" s="22">
        <v>23</v>
      </c>
      <c r="D2364" s="23">
        <v>9055.4621999999999</v>
      </c>
      <c r="E2364" s="22">
        <v>14</v>
      </c>
      <c r="F2364" s="23">
        <v>5348.2177000000001</v>
      </c>
      <c r="G2364" s="22">
        <v>20</v>
      </c>
      <c r="H2364" s="23">
        <v>7802.1500999999998</v>
      </c>
      <c r="I2364" s="116">
        <v>-0.40939318400000002</v>
      </c>
      <c r="J2364" s="116">
        <v>-0.39130434800000002</v>
      </c>
      <c r="K2364" s="116">
        <v>-2.9717372999999998E-2</v>
      </c>
      <c r="L2364" s="116">
        <v>0.4588318086</v>
      </c>
      <c r="M2364" s="116">
        <v>0.42857142860000003</v>
      </c>
      <c r="N2364" s="116">
        <v>2.1182266000000002E-2</v>
      </c>
      <c r="O2364" s="24">
        <v>-2.1473799999999999E-4</v>
      </c>
      <c r="P2364" s="24">
        <v>1.482717E-4</v>
      </c>
      <c r="Q2364" s="24">
        <v>3.1826963000000002E-6</v>
      </c>
      <c r="R2364" s="24">
        <v>1.1637174999999999E-6</v>
      </c>
    </row>
    <row r="2365" spans="1:18" ht="33.75" x14ac:dyDescent="0.2">
      <c r="A2365" s="13" t="s">
        <v>2111</v>
      </c>
      <c r="B2365" s="11" t="str">
        <f>VLOOKUP(A2365,[2]Feuil1!$A$4:$B$2591,2,FALSE)</f>
        <v>Interventions chirurgicales avec autres motifs de recours aux services de santé, niveau 1</v>
      </c>
      <c r="C2365" s="22">
        <v>2279</v>
      </c>
      <c r="D2365" s="23">
        <v>2483993.8925000001</v>
      </c>
      <c r="E2365" s="22">
        <v>2226</v>
      </c>
      <c r="F2365" s="23">
        <v>2420626.1003</v>
      </c>
      <c r="G2365" s="22">
        <v>1856</v>
      </c>
      <c r="H2365" s="23">
        <v>1982512.6934</v>
      </c>
      <c r="I2365" s="116">
        <v>-2.5510445999999999E-2</v>
      </c>
      <c r="J2365" s="116">
        <v>-2.3255814E-2</v>
      </c>
      <c r="K2365" s="116">
        <v>-2.3083140000000001E-3</v>
      </c>
      <c r="L2365" s="116">
        <v>-0.180991772</v>
      </c>
      <c r="M2365" s="116">
        <v>-0.16621743</v>
      </c>
      <c r="N2365" s="116">
        <v>-1.7719657E-2</v>
      </c>
      <c r="O2365" s="24">
        <v>1.32421889E-2</v>
      </c>
      <c r="P2365" s="24">
        <v>-2.6471725000000002E-2</v>
      </c>
      <c r="Q2365" s="24">
        <v>2.9535420000000002E-4</v>
      </c>
      <c r="R2365" s="24">
        <v>2.9569859999999999E-4</v>
      </c>
    </row>
    <row r="2366" spans="1:18" ht="33.75" x14ac:dyDescent="0.2">
      <c r="A2366" s="13" t="s">
        <v>2112</v>
      </c>
      <c r="B2366" s="11" t="str">
        <f>VLOOKUP(A2366,[2]Feuil1!$A$4:$B$2591,2,FALSE)</f>
        <v>Interventions chirurgicales avec autres motifs de recours aux services de santé, niveau 2</v>
      </c>
      <c r="C2366" s="22">
        <v>433</v>
      </c>
      <c r="D2366" s="23">
        <v>1546770.4362000001</v>
      </c>
      <c r="E2366" s="22">
        <v>394</v>
      </c>
      <c r="F2366" s="23">
        <v>1394648.2224000001</v>
      </c>
      <c r="G2366" s="22">
        <v>365</v>
      </c>
      <c r="H2366" s="23">
        <v>1307842.5856999999</v>
      </c>
      <c r="I2366" s="116">
        <v>-9.8348280999999996E-2</v>
      </c>
      <c r="J2366" s="116">
        <v>-9.0069283999999999E-2</v>
      </c>
      <c r="K2366" s="116">
        <v>-9.0984919999999997E-3</v>
      </c>
      <c r="L2366" s="116">
        <v>-6.2241958E-2</v>
      </c>
      <c r="M2366" s="116">
        <v>-7.3604060999999998E-2</v>
      </c>
      <c r="N2366" s="116">
        <v>1.22648449E-2</v>
      </c>
      <c r="O2366" s="24">
        <v>1.0379013E-3</v>
      </c>
      <c r="P2366" s="24">
        <v>-5.2449769999999996E-3</v>
      </c>
      <c r="Q2366" s="24">
        <v>5.8084200000000002E-5</v>
      </c>
      <c r="R2366" s="24">
        <v>1.9506920000000001E-4</v>
      </c>
    </row>
    <row r="2367" spans="1:18" ht="33.75" x14ac:dyDescent="0.2">
      <c r="A2367" s="13" t="s">
        <v>2113</v>
      </c>
      <c r="B2367" s="11" t="str">
        <f>VLOOKUP(A2367,[2]Feuil1!$A$4:$B$2591,2,FALSE)</f>
        <v>Interventions chirurgicales avec autres motifs de recours aux services de santé, niveau 3</v>
      </c>
      <c r="C2367" s="22">
        <v>213</v>
      </c>
      <c r="D2367" s="23">
        <v>1241910.4627</v>
      </c>
      <c r="E2367" s="22">
        <v>232</v>
      </c>
      <c r="F2367" s="23">
        <v>1307593.4417000001</v>
      </c>
      <c r="G2367" s="22">
        <v>229</v>
      </c>
      <c r="H2367" s="23">
        <v>1297629.6675</v>
      </c>
      <c r="I2367" s="116">
        <v>5.2888658999999998E-2</v>
      </c>
      <c r="J2367" s="116">
        <v>8.9201877900000004E-2</v>
      </c>
      <c r="K2367" s="116">
        <v>-3.3339291E-2</v>
      </c>
      <c r="L2367" s="116">
        <v>-7.6199329999999997E-3</v>
      </c>
      <c r="M2367" s="116">
        <v>-1.2931033999999999E-2</v>
      </c>
      <c r="N2367" s="116">
        <v>5.3806794000000003E-3</v>
      </c>
      <c r="O2367" s="24">
        <v>1.073691E-4</v>
      </c>
      <c r="P2367" s="24">
        <v>-6.0203199999999996E-4</v>
      </c>
      <c r="Q2367" s="24">
        <v>3.6441900000000001E-5</v>
      </c>
      <c r="R2367" s="24">
        <v>1.935459E-4</v>
      </c>
    </row>
    <row r="2368" spans="1:18" ht="33.75" x14ac:dyDescent="0.2">
      <c r="A2368" s="13" t="s">
        <v>2114</v>
      </c>
      <c r="B2368" s="11" t="str">
        <f>VLOOKUP(A2368,[2]Feuil1!$A$4:$B$2591,2,FALSE)</f>
        <v>Interventions chirurgicales avec autres motifs de recours aux services de santé, niveau 4</v>
      </c>
      <c r="C2368" s="22">
        <v>109</v>
      </c>
      <c r="D2368" s="23">
        <v>999497.41559999995</v>
      </c>
      <c r="E2368" s="22">
        <v>101</v>
      </c>
      <c r="F2368" s="23">
        <v>924362.90729999996</v>
      </c>
      <c r="G2368" s="22">
        <v>110</v>
      </c>
      <c r="H2368" s="23">
        <v>1006566.7662</v>
      </c>
      <c r="I2368" s="116">
        <v>-7.5172289000000003E-2</v>
      </c>
      <c r="J2368" s="116">
        <v>-7.3394495000000004E-2</v>
      </c>
      <c r="K2368" s="116">
        <v>-1.9186089999999999E-3</v>
      </c>
      <c r="L2368" s="116">
        <v>8.8930287299999994E-2</v>
      </c>
      <c r="M2368" s="116">
        <v>8.9108910900000005E-2</v>
      </c>
      <c r="N2368" s="116">
        <v>-1.6400900000000001E-4</v>
      </c>
      <c r="O2368" s="24">
        <v>-3.2210700000000002E-4</v>
      </c>
      <c r="P2368" s="24">
        <v>4.9669283999999999E-3</v>
      </c>
      <c r="Q2368" s="24">
        <v>1.7504799999999999E-5</v>
      </c>
      <c r="R2368" s="24">
        <v>1.5013289999999999E-4</v>
      </c>
    </row>
    <row r="2369" spans="1:18" ht="33.75" x14ac:dyDescent="0.2">
      <c r="A2369" s="13" t="s">
        <v>2115</v>
      </c>
      <c r="B2369" s="11" t="str">
        <f>VLOOKUP(A2369,[2]Feuil1!$A$4:$B$2591,2,FALSE)</f>
        <v>Interventions chirurgicales avec autres motifs de recours aux services de santé, en ambulatoire</v>
      </c>
      <c r="C2369" s="22">
        <v>2841</v>
      </c>
      <c r="D2369" s="23">
        <v>1436169.7376000001</v>
      </c>
      <c r="E2369" s="22">
        <v>2519</v>
      </c>
      <c r="F2369" s="23">
        <v>1276330.7439999999</v>
      </c>
      <c r="G2369" s="22">
        <v>2613</v>
      </c>
      <c r="H2369" s="23">
        <v>1319048.2656</v>
      </c>
      <c r="I2369" s="116">
        <v>-0.11129533599999999</v>
      </c>
      <c r="J2369" s="116">
        <v>-0.11334037299999999</v>
      </c>
      <c r="K2369" s="116">
        <v>2.3064511000000002E-3</v>
      </c>
      <c r="L2369" s="116">
        <v>3.3469006199999998E-2</v>
      </c>
      <c r="M2369" s="116">
        <v>3.7316395400000001E-2</v>
      </c>
      <c r="N2369" s="116">
        <v>-3.7089829999999999E-3</v>
      </c>
      <c r="O2369" s="24">
        <v>-3.364232E-3</v>
      </c>
      <c r="P2369" s="24">
        <v>2.5810817000000001E-3</v>
      </c>
      <c r="Q2369" s="24">
        <v>4.1581929999999999E-4</v>
      </c>
      <c r="R2369" s="24">
        <v>1.967406E-4</v>
      </c>
    </row>
    <row r="2370" spans="1:18" ht="22.5" x14ac:dyDescent="0.2">
      <c r="A2370" s="13" t="s">
        <v>2116</v>
      </c>
      <c r="B2370" s="11" t="str">
        <f>VLOOKUP(A2370,[2]Feuil1!$A$4:$B$2591,2,FALSE)</f>
        <v>Explorations nocturnes et apparentées : séjours de moins de 2 jours</v>
      </c>
      <c r="C2370" s="22">
        <v>30719</v>
      </c>
      <c r="D2370" s="23">
        <v>7495747.7631999999</v>
      </c>
      <c r="E2370" s="22">
        <v>33378</v>
      </c>
      <c r="F2370" s="23">
        <v>8132241.1018000003</v>
      </c>
      <c r="G2370" s="22">
        <v>36087</v>
      </c>
      <c r="H2370" s="23">
        <v>8782190.2051999997</v>
      </c>
      <c r="I2370" s="116">
        <v>8.4913921700000006E-2</v>
      </c>
      <c r="J2370" s="116">
        <v>8.6558807299999999E-2</v>
      </c>
      <c r="K2370" s="116">
        <v>-1.5138490000000001E-3</v>
      </c>
      <c r="L2370" s="116">
        <v>7.9922507899999995E-2</v>
      </c>
      <c r="M2370" s="116">
        <v>8.1161243899999999E-2</v>
      </c>
      <c r="N2370" s="116">
        <v>-1.145746E-3</v>
      </c>
      <c r="O2370" s="24">
        <v>-9.6954296999999995E-2</v>
      </c>
      <c r="P2370" s="24">
        <v>3.9271278899999998E-2</v>
      </c>
      <c r="Q2370" s="24">
        <v>5.7426980999999997E-3</v>
      </c>
      <c r="R2370" s="24">
        <v>1.3098939E-3</v>
      </c>
    </row>
    <row r="2371" spans="1:18" ht="33.75" x14ac:dyDescent="0.2">
      <c r="A2371" s="13" t="s">
        <v>2117</v>
      </c>
      <c r="B2371" s="11" t="str">
        <f>VLOOKUP(A2371,[2]Feuil1!$A$4:$B$2591,2,FALSE)</f>
        <v>Motifs de recours de la CMD 23 sans acte opératoire, avec anesthésie, en ambulatoire</v>
      </c>
      <c r="C2371" s="22">
        <v>19436</v>
      </c>
      <c r="D2371" s="23">
        <v>6990865.3070999999</v>
      </c>
      <c r="E2371" s="22">
        <v>20992</v>
      </c>
      <c r="F2371" s="23">
        <v>7547422.4864999996</v>
      </c>
      <c r="G2371" s="22">
        <v>22516</v>
      </c>
      <c r="H2371" s="23">
        <v>8107641.8291999996</v>
      </c>
      <c r="I2371" s="116">
        <v>7.9612058700000002E-2</v>
      </c>
      <c r="J2371" s="116">
        <v>8.0057624999999993E-2</v>
      </c>
      <c r="K2371" s="116">
        <v>-4.1253900000000002E-4</v>
      </c>
      <c r="L2371" s="116">
        <v>7.4226577799999999E-2</v>
      </c>
      <c r="M2371" s="116">
        <v>7.2599085399999999E-2</v>
      </c>
      <c r="N2371" s="116">
        <v>1.5173353E-3</v>
      </c>
      <c r="O2371" s="24">
        <v>-5.4543502000000001E-2</v>
      </c>
      <c r="P2371" s="24">
        <v>3.3849619900000003E-2</v>
      </c>
      <c r="Q2371" s="24">
        <v>3.5830795E-3</v>
      </c>
      <c r="R2371" s="24">
        <v>1.2092826000000001E-3</v>
      </c>
    </row>
    <row r="2372" spans="1:18" x14ac:dyDescent="0.2">
      <c r="A2372" s="13" t="s">
        <v>2118</v>
      </c>
      <c r="B2372" s="11" t="str">
        <f>VLOOKUP(A2372,[2]Feuil1!$A$4:$B$2591,2,FALSE)</f>
        <v>Rééducation, très courte durée</v>
      </c>
      <c r="C2372" s="22">
        <v>120</v>
      </c>
      <c r="D2372" s="23">
        <v>20396.167799999999</v>
      </c>
      <c r="E2372" s="22">
        <v>104</v>
      </c>
      <c r="F2372" s="23">
        <v>17667.963899999999</v>
      </c>
      <c r="G2372" s="22">
        <v>62</v>
      </c>
      <c r="H2372" s="23">
        <v>10537.623900000001</v>
      </c>
      <c r="I2372" s="116">
        <v>-0.133760613</v>
      </c>
      <c r="J2372" s="116">
        <v>-0.133333333</v>
      </c>
      <c r="K2372" s="116">
        <v>-4.9301499999999997E-4</v>
      </c>
      <c r="L2372" s="116">
        <v>-0.40357451700000002</v>
      </c>
      <c r="M2372" s="116">
        <v>-0.40384615400000001</v>
      </c>
      <c r="N2372" s="116">
        <v>4.556486E-4</v>
      </c>
      <c r="O2372" s="24">
        <v>1.5031674000000001E-3</v>
      </c>
      <c r="P2372" s="24">
        <v>-4.3082999999999999E-4</v>
      </c>
      <c r="Q2372" s="24">
        <v>9.8663586000000007E-6</v>
      </c>
      <c r="R2372" s="24">
        <v>1.5717228E-6</v>
      </c>
    </row>
    <row r="2373" spans="1:18" x14ac:dyDescent="0.2">
      <c r="A2373" s="13" t="s">
        <v>2119</v>
      </c>
      <c r="B2373" s="11" t="str">
        <f>VLOOKUP(A2373,[2]Feuil1!$A$4:$B$2591,2,FALSE)</f>
        <v>Rééducation</v>
      </c>
      <c r="C2373" s="22">
        <v>782</v>
      </c>
      <c r="D2373" s="23">
        <v>1480868.7285</v>
      </c>
      <c r="E2373" s="22">
        <v>708</v>
      </c>
      <c r="F2373" s="23">
        <v>1326827.1155999999</v>
      </c>
      <c r="G2373" s="22">
        <v>629</v>
      </c>
      <c r="H2373" s="23">
        <v>1176770.2487999999</v>
      </c>
      <c r="I2373" s="116">
        <v>-0.104021113</v>
      </c>
      <c r="J2373" s="116">
        <v>-9.4629156000000006E-2</v>
      </c>
      <c r="K2373" s="116">
        <v>-1.0373602000000001E-2</v>
      </c>
      <c r="L2373" s="116">
        <v>-0.11309451299999999</v>
      </c>
      <c r="M2373" s="116">
        <v>-0.111581921</v>
      </c>
      <c r="N2373" s="116">
        <v>-1.702568E-3</v>
      </c>
      <c r="O2373" s="24">
        <v>2.8273863E-3</v>
      </c>
      <c r="P2373" s="24">
        <v>-9.0667490000000007E-3</v>
      </c>
      <c r="Q2373" s="24">
        <v>1.000958E-4</v>
      </c>
      <c r="R2373" s="24">
        <v>1.7551930000000001E-4</v>
      </c>
    </row>
    <row r="2374" spans="1:18" ht="22.5" x14ac:dyDescent="0.2">
      <c r="A2374" s="13" t="s">
        <v>2120</v>
      </c>
      <c r="B2374" s="11" t="str">
        <f>VLOOKUP(A2374,[2]Feuil1!$A$4:$B$2591,2,FALSE)</f>
        <v>Autres facteurs influant sur l'état de santé, niveau 1</v>
      </c>
      <c r="C2374" s="22">
        <v>3257</v>
      </c>
      <c r="D2374" s="23">
        <v>3071957.6184</v>
      </c>
      <c r="E2374" s="22">
        <v>3416</v>
      </c>
      <c r="F2374" s="23">
        <v>3278574.5987999998</v>
      </c>
      <c r="G2374" s="22">
        <v>3378</v>
      </c>
      <c r="H2374" s="23">
        <v>3242674.2716999999</v>
      </c>
      <c r="I2374" s="116">
        <v>6.7259059600000004E-2</v>
      </c>
      <c r="J2374" s="116">
        <v>4.8817930599999997E-2</v>
      </c>
      <c r="K2374" s="116">
        <v>1.7582774299999999E-2</v>
      </c>
      <c r="L2374" s="116">
        <v>-1.094998E-2</v>
      </c>
      <c r="M2374" s="116">
        <v>-1.1124122E-2</v>
      </c>
      <c r="N2374" s="116">
        <v>1.7610050000000001E-4</v>
      </c>
      <c r="O2374" s="24">
        <v>1.3600086E-3</v>
      </c>
      <c r="P2374" s="24">
        <v>-2.1691729999999999E-3</v>
      </c>
      <c r="Q2374" s="24">
        <v>5.3755739999999995E-4</v>
      </c>
      <c r="R2374" s="24">
        <v>4.8365600000000001E-4</v>
      </c>
    </row>
    <row r="2375" spans="1:18" ht="22.5" x14ac:dyDescent="0.2">
      <c r="A2375" s="13" t="s">
        <v>2121</v>
      </c>
      <c r="B2375" s="11" t="str">
        <f>VLOOKUP(A2375,[2]Feuil1!$A$4:$B$2591,2,FALSE)</f>
        <v>Autres facteurs influant sur l'état de santé, niveau 2</v>
      </c>
      <c r="C2375" s="22">
        <v>1137</v>
      </c>
      <c r="D2375" s="23">
        <v>1970791.4295999999</v>
      </c>
      <c r="E2375" s="22">
        <v>1239</v>
      </c>
      <c r="F2375" s="23">
        <v>2139855.6338999998</v>
      </c>
      <c r="G2375" s="22">
        <v>1397</v>
      </c>
      <c r="H2375" s="23">
        <v>2425536.5386000001</v>
      </c>
      <c r="I2375" s="116">
        <v>8.5784929699999998E-2</v>
      </c>
      <c r="J2375" s="116">
        <v>8.9709762499999998E-2</v>
      </c>
      <c r="K2375" s="116">
        <v>-3.6017229999999998E-3</v>
      </c>
      <c r="L2375" s="116">
        <v>0.13350475619999999</v>
      </c>
      <c r="M2375" s="116">
        <v>0.1275221953</v>
      </c>
      <c r="N2375" s="116">
        <v>5.3059361999999999E-3</v>
      </c>
      <c r="O2375" s="24">
        <v>-5.6547730000000001E-3</v>
      </c>
      <c r="P2375" s="24">
        <v>1.7261435499999998E-2</v>
      </c>
      <c r="Q2375" s="24">
        <v>2.2231129999999999E-4</v>
      </c>
      <c r="R2375" s="24">
        <v>3.6177710000000001E-4</v>
      </c>
    </row>
    <row r="2376" spans="1:18" ht="22.5" x14ac:dyDescent="0.2">
      <c r="A2376" s="13" t="s">
        <v>2122</v>
      </c>
      <c r="B2376" s="11" t="str">
        <f>VLOOKUP(A2376,[2]Feuil1!$A$4:$B$2591,2,FALSE)</f>
        <v>Autres facteurs influant sur l'état de santé, niveau 3</v>
      </c>
      <c r="C2376" s="22">
        <v>367</v>
      </c>
      <c r="D2376" s="23">
        <v>965365.23479999998</v>
      </c>
      <c r="E2376" s="22">
        <v>418</v>
      </c>
      <c r="F2376" s="23">
        <v>1032173.2112</v>
      </c>
      <c r="G2376" s="22">
        <v>511</v>
      </c>
      <c r="H2376" s="23">
        <v>1257531.57</v>
      </c>
      <c r="I2376" s="116">
        <v>6.9204870900000007E-2</v>
      </c>
      <c r="J2376" s="116">
        <v>0.13896457770000001</v>
      </c>
      <c r="K2376" s="116">
        <v>-6.1248354999999997E-2</v>
      </c>
      <c r="L2376" s="116">
        <v>0.21833385750000001</v>
      </c>
      <c r="M2376" s="116">
        <v>0.2224880383</v>
      </c>
      <c r="N2376" s="116">
        <v>-3.398136E-3</v>
      </c>
      <c r="O2376" s="24">
        <v>-3.328442E-3</v>
      </c>
      <c r="P2376" s="24">
        <v>1.36166216E-2</v>
      </c>
      <c r="Q2376" s="24">
        <v>8.1317900000000003E-5</v>
      </c>
      <c r="R2376" s="24">
        <v>1.8756520000000001E-4</v>
      </c>
    </row>
    <row r="2377" spans="1:18" ht="22.5" x14ac:dyDescent="0.2">
      <c r="A2377" s="13" t="s">
        <v>2123</v>
      </c>
      <c r="B2377" s="11" t="str">
        <f>VLOOKUP(A2377,[2]Feuil1!$A$4:$B$2591,2,FALSE)</f>
        <v>Autres facteurs influant sur l'état de santé, niveau 4</v>
      </c>
      <c r="C2377" s="22">
        <v>197</v>
      </c>
      <c r="D2377" s="23">
        <v>664979.88560000004</v>
      </c>
      <c r="E2377" s="22">
        <v>232</v>
      </c>
      <c r="F2377" s="23">
        <v>787287.26159999997</v>
      </c>
      <c r="G2377" s="22">
        <v>279</v>
      </c>
      <c r="H2377" s="23">
        <v>949710.12749999994</v>
      </c>
      <c r="I2377" s="116">
        <v>0.18392642940000001</v>
      </c>
      <c r="J2377" s="116">
        <v>0.1776649746</v>
      </c>
      <c r="K2377" s="116">
        <v>5.3168388000000002E-3</v>
      </c>
      <c r="L2377" s="116">
        <v>0.20630699089999999</v>
      </c>
      <c r="M2377" s="116">
        <v>0.20258620690000001</v>
      </c>
      <c r="N2377" s="116">
        <v>3.0939852000000001E-3</v>
      </c>
      <c r="O2377" s="24">
        <v>-1.682116E-3</v>
      </c>
      <c r="P2377" s="24">
        <v>9.8139279999999995E-3</v>
      </c>
      <c r="Q2377" s="24">
        <v>4.4398599999999999E-5</v>
      </c>
      <c r="R2377" s="24">
        <v>1.4165250000000001E-4</v>
      </c>
    </row>
    <row r="2378" spans="1:18" ht="22.5" x14ac:dyDescent="0.2">
      <c r="A2378" s="13" t="s">
        <v>2124</v>
      </c>
      <c r="B2378" s="11" t="str">
        <f>VLOOKUP(A2378,[2]Feuil1!$A$4:$B$2591,2,FALSE)</f>
        <v>Autres facteurs influant sur l'état de santé, très courte durée</v>
      </c>
      <c r="C2378" s="22">
        <v>5097</v>
      </c>
      <c r="D2378" s="23">
        <v>1639244.304</v>
      </c>
      <c r="E2378" s="22">
        <v>6629</v>
      </c>
      <c r="F2378" s="23">
        <v>2165648.52</v>
      </c>
      <c r="G2378" s="22">
        <v>6560</v>
      </c>
      <c r="H2378" s="23">
        <v>2167589.1789000002</v>
      </c>
      <c r="I2378" s="116">
        <v>0.32112615230000002</v>
      </c>
      <c r="J2378" s="116">
        <v>0.3005689621</v>
      </c>
      <c r="K2378" s="116">
        <v>1.5806305400000002E-2</v>
      </c>
      <c r="L2378" s="116">
        <v>8.9610980000000002E-4</v>
      </c>
      <c r="M2378" s="116">
        <v>-1.0408809999999999E-2</v>
      </c>
      <c r="N2378" s="116">
        <v>1.1423828E-2</v>
      </c>
      <c r="O2378" s="24">
        <v>2.4694893000000002E-3</v>
      </c>
      <c r="P2378" s="24">
        <v>1.172587E-4</v>
      </c>
      <c r="Q2378" s="24">
        <v>1.0439244E-3</v>
      </c>
      <c r="R2378" s="24">
        <v>3.2330340000000002E-4</v>
      </c>
    </row>
    <row r="2379" spans="1:18" ht="22.5" x14ac:dyDescent="0.2">
      <c r="A2379" s="13" t="s">
        <v>2125</v>
      </c>
      <c r="B2379" s="11" t="str">
        <f>VLOOKUP(A2379,[2]Feuil1!$A$4:$B$2591,2,FALSE)</f>
        <v>Autres motifs de recours chez un patient diabétique, en ambulatoire</v>
      </c>
      <c r="C2379" s="22">
        <v>1027</v>
      </c>
      <c r="D2379" s="23">
        <v>91124.540500000003</v>
      </c>
      <c r="E2379" s="22">
        <v>1302</v>
      </c>
      <c r="F2379" s="23">
        <v>116751.516</v>
      </c>
      <c r="G2379" s="22">
        <v>871</v>
      </c>
      <c r="H2379" s="23">
        <v>78523.465299999996</v>
      </c>
      <c r="I2379" s="116">
        <v>0.28123023019999999</v>
      </c>
      <c r="J2379" s="116">
        <v>0.2677702045</v>
      </c>
      <c r="K2379" s="116">
        <v>1.06170863E-2</v>
      </c>
      <c r="L2379" s="116">
        <v>-0.32743087199999998</v>
      </c>
      <c r="M2379" s="116">
        <v>-0.33102918599999998</v>
      </c>
      <c r="N2379" s="116">
        <v>5.3788801000000004E-3</v>
      </c>
      <c r="O2379" s="24">
        <v>1.54253606E-2</v>
      </c>
      <c r="P2379" s="24">
        <v>-2.3098179999999999E-3</v>
      </c>
      <c r="Q2379" s="24">
        <v>1.3860639999999999E-4</v>
      </c>
      <c r="R2379" s="24">
        <v>1.1712000000000001E-5</v>
      </c>
    </row>
    <row r="2380" spans="1:18" ht="22.5" x14ac:dyDescent="0.2">
      <c r="A2380" s="13" t="s">
        <v>2126</v>
      </c>
      <c r="B2380" s="11" t="str">
        <f>VLOOKUP(A2380,[2]Feuil1!$A$4:$B$2591,2,FALSE)</f>
        <v>Chimiothérapie pour affections non tumorales, niveau 1</v>
      </c>
      <c r="C2380" s="22">
        <v>1234</v>
      </c>
      <c r="D2380" s="23">
        <v>456865.21909999999</v>
      </c>
      <c r="E2380" s="22">
        <v>3250</v>
      </c>
      <c r="F2380" s="23">
        <v>1202537.4735999999</v>
      </c>
      <c r="G2380" s="22">
        <v>1916</v>
      </c>
      <c r="H2380" s="23">
        <v>708098.70420000004</v>
      </c>
      <c r="I2380" s="116">
        <v>1.6321493152</v>
      </c>
      <c r="J2380" s="116">
        <v>1.6337115072999999</v>
      </c>
      <c r="K2380" s="116">
        <v>-5.93152E-4</v>
      </c>
      <c r="L2380" s="116">
        <v>-0.41116287899999998</v>
      </c>
      <c r="M2380" s="116">
        <v>-0.41046153800000001</v>
      </c>
      <c r="N2380" s="116">
        <v>-1.189643E-3</v>
      </c>
      <c r="O2380" s="24">
        <v>4.77434594E-2</v>
      </c>
      <c r="P2380" s="24">
        <v>-2.9875021000000002E-2</v>
      </c>
      <c r="Q2380" s="24">
        <v>3.0490230000000001E-4</v>
      </c>
      <c r="R2380" s="24">
        <v>1.056154E-4</v>
      </c>
    </row>
    <row r="2381" spans="1:18" ht="22.5" x14ac:dyDescent="0.2">
      <c r="A2381" s="13" t="s">
        <v>2127</v>
      </c>
      <c r="B2381" s="11" t="str">
        <f>VLOOKUP(A2381,[2]Feuil1!$A$4:$B$2591,2,FALSE)</f>
        <v>Chimiothérapie pour affections non tumorales, niveau 2</v>
      </c>
      <c r="C2381" s="22">
        <v>89</v>
      </c>
      <c r="D2381" s="23">
        <v>129768.27099999999</v>
      </c>
      <c r="E2381" s="22">
        <v>66</v>
      </c>
      <c r="F2381" s="23">
        <v>92230.38</v>
      </c>
      <c r="G2381" s="22">
        <v>66</v>
      </c>
      <c r="H2381" s="23">
        <v>95266.598499999993</v>
      </c>
      <c r="I2381" s="116">
        <v>-0.28926863800000002</v>
      </c>
      <c r="J2381" s="116">
        <v>-0.25842696599999998</v>
      </c>
      <c r="K2381" s="116">
        <v>-4.1589527000000001E-2</v>
      </c>
      <c r="L2381" s="116">
        <v>3.2919939199999998E-2</v>
      </c>
      <c r="M2381" s="116">
        <v>0</v>
      </c>
      <c r="N2381" s="116">
        <v>3.2919939199999998E-2</v>
      </c>
      <c r="O2381" s="24">
        <v>0</v>
      </c>
      <c r="P2381" s="24">
        <v>1.8345460000000001E-4</v>
      </c>
      <c r="Q2381" s="24">
        <v>1.0502900000000001E-5</v>
      </c>
      <c r="R2381" s="24">
        <v>1.42093E-5</v>
      </c>
    </row>
    <row r="2382" spans="1:18" ht="22.5" x14ac:dyDescent="0.2">
      <c r="A2382" s="13" t="s">
        <v>2128</v>
      </c>
      <c r="B2382" s="11" t="str">
        <f>VLOOKUP(A2382,[2]Feuil1!$A$4:$B$2591,2,FALSE)</f>
        <v>Chimiothérapie pour affections non tumorales, niveau 3</v>
      </c>
      <c r="C2382" s="22">
        <v>10</v>
      </c>
      <c r="D2382" s="23">
        <v>19812.9516</v>
      </c>
      <c r="E2382" s="22">
        <v>11</v>
      </c>
      <c r="F2382" s="23">
        <v>21493.34</v>
      </c>
      <c r="G2382" s="22">
        <v>16</v>
      </c>
      <c r="H2382" s="23">
        <v>31536.5916</v>
      </c>
      <c r="I2382" s="116">
        <v>8.4812623300000001E-2</v>
      </c>
      <c r="J2382" s="116">
        <v>0.1</v>
      </c>
      <c r="K2382" s="116">
        <v>-1.3806706E-2</v>
      </c>
      <c r="L2382" s="116">
        <v>0.46727272730000002</v>
      </c>
      <c r="M2382" s="116">
        <v>0.4545454545</v>
      </c>
      <c r="N2382" s="116">
        <v>8.7500000000000008E-3</v>
      </c>
      <c r="O2382" s="24">
        <v>-1.7894800000000001E-4</v>
      </c>
      <c r="P2382" s="24">
        <v>6.0683419999999996E-4</v>
      </c>
      <c r="Q2382" s="24">
        <v>2.5461571000000001E-6</v>
      </c>
      <c r="R2382" s="24">
        <v>4.7037910000000001E-6</v>
      </c>
    </row>
    <row r="2383" spans="1:18" ht="22.5" x14ac:dyDescent="0.2">
      <c r="A2383" s="13" t="s">
        <v>2129</v>
      </c>
      <c r="B2383" s="11" t="str">
        <f>VLOOKUP(A2383,[2]Feuil1!$A$4:$B$2591,2,FALSE)</f>
        <v>Chimiothérapie pour affections non tumorales, niveau 4</v>
      </c>
      <c r="C2383" s="22">
        <v>4</v>
      </c>
      <c r="D2383" s="23">
        <v>11320.8678</v>
      </c>
      <c r="E2383" s="22">
        <v>2</v>
      </c>
      <c r="F2383" s="23">
        <v>5563.08</v>
      </c>
      <c r="G2383" s="22">
        <v>5</v>
      </c>
      <c r="H2383" s="23">
        <v>13907.7</v>
      </c>
      <c r="I2383" s="116">
        <v>-0.50859950899999995</v>
      </c>
      <c r="J2383" s="116">
        <v>-0.5</v>
      </c>
      <c r="K2383" s="116">
        <v>-1.7199017E-2</v>
      </c>
      <c r="L2383" s="116">
        <v>1.5</v>
      </c>
      <c r="M2383" s="116">
        <v>1.5</v>
      </c>
      <c r="N2383" s="116">
        <v>0</v>
      </c>
      <c r="O2383" s="24">
        <v>-1.0736899999999999E-4</v>
      </c>
      <c r="P2383" s="24">
        <v>5.0419929999999998E-4</v>
      </c>
      <c r="Q2383" s="24">
        <v>7.9567407999999995E-7</v>
      </c>
      <c r="R2383" s="24">
        <v>2.0743812999999999E-6</v>
      </c>
    </row>
    <row r="2384" spans="1:18" x14ac:dyDescent="0.2">
      <c r="A2384" s="13" t="s">
        <v>2130</v>
      </c>
      <c r="B2384" s="11" t="str">
        <f>VLOOKUP(A2384,[2]Feuil1!$A$4:$B$2591,2,FALSE)</f>
        <v>Soins de contrôle chirurgicaux, niveau 1</v>
      </c>
      <c r="C2384" s="22">
        <v>3421</v>
      </c>
      <c r="D2384" s="23">
        <v>2110552.7631999999</v>
      </c>
      <c r="E2384" s="22">
        <v>3141</v>
      </c>
      <c r="F2384" s="23">
        <v>1935794.8851999999</v>
      </c>
      <c r="G2384" s="22">
        <v>2903</v>
      </c>
      <c r="H2384" s="23">
        <v>1778168.0072000001</v>
      </c>
      <c r="I2384" s="116">
        <v>-8.2801947000000001E-2</v>
      </c>
      <c r="J2384" s="116">
        <v>-8.1847412999999994E-2</v>
      </c>
      <c r="K2384" s="116">
        <v>-1.039625E-3</v>
      </c>
      <c r="L2384" s="116">
        <v>-8.1427469000000002E-2</v>
      </c>
      <c r="M2384" s="116">
        <v>-7.5772046999999995E-2</v>
      </c>
      <c r="N2384" s="116">
        <v>-6.1190769999999997E-3</v>
      </c>
      <c r="O2384" s="24">
        <v>8.5179485000000006E-3</v>
      </c>
      <c r="P2384" s="24">
        <v>-9.524144E-3</v>
      </c>
      <c r="Q2384" s="24">
        <v>4.6196840000000002E-4</v>
      </c>
      <c r="R2384" s="24">
        <v>2.652199E-4</v>
      </c>
    </row>
    <row r="2385" spans="1:18" x14ac:dyDescent="0.2">
      <c r="A2385" s="13" t="s">
        <v>2131</v>
      </c>
      <c r="B2385" s="11" t="str">
        <f>VLOOKUP(A2385,[2]Feuil1!$A$4:$B$2591,2,FALSE)</f>
        <v>Soins de contrôle chirurgicaux, niveau 2</v>
      </c>
      <c r="C2385" s="22">
        <v>2542</v>
      </c>
      <c r="D2385" s="23">
        <v>3718166.4514000001</v>
      </c>
      <c r="E2385" s="22">
        <v>2418</v>
      </c>
      <c r="F2385" s="23">
        <v>3542527.5314000002</v>
      </c>
      <c r="G2385" s="22">
        <v>2291</v>
      </c>
      <c r="H2385" s="23">
        <v>3339723.8333999999</v>
      </c>
      <c r="I2385" s="116">
        <v>-4.7238046999999998E-2</v>
      </c>
      <c r="J2385" s="116">
        <v>-4.8780487999999997E-2</v>
      </c>
      <c r="K2385" s="116">
        <v>1.6215407999999999E-3</v>
      </c>
      <c r="L2385" s="116">
        <v>-5.7248304999999999E-2</v>
      </c>
      <c r="M2385" s="116">
        <v>-5.2522746000000002E-2</v>
      </c>
      <c r="N2385" s="116">
        <v>-4.9875170000000003E-3</v>
      </c>
      <c r="O2385" s="24">
        <v>4.5452918999999998E-3</v>
      </c>
      <c r="P2385" s="24">
        <v>-1.2253821999999999E-2</v>
      </c>
      <c r="Q2385" s="24">
        <v>3.6457790000000003E-4</v>
      </c>
      <c r="R2385" s="24">
        <v>4.9813129999999996E-4</v>
      </c>
    </row>
    <row r="2386" spans="1:18" x14ac:dyDescent="0.2">
      <c r="A2386" s="13" t="s">
        <v>2132</v>
      </c>
      <c r="B2386" s="11" t="str">
        <f>VLOOKUP(A2386,[2]Feuil1!$A$4:$B$2591,2,FALSE)</f>
        <v>Soins de contrôle chirurgicaux, niveau 3</v>
      </c>
      <c r="C2386" s="22">
        <v>686</v>
      </c>
      <c r="D2386" s="23">
        <v>1533246.8203</v>
      </c>
      <c r="E2386" s="22">
        <v>680</v>
      </c>
      <c r="F2386" s="23">
        <v>1526035.1052999999</v>
      </c>
      <c r="G2386" s="22">
        <v>724</v>
      </c>
      <c r="H2386" s="23">
        <v>1603313.0514</v>
      </c>
      <c r="I2386" s="116">
        <v>-4.703558E-3</v>
      </c>
      <c r="J2386" s="116">
        <v>-8.7463560000000003E-3</v>
      </c>
      <c r="K2386" s="116">
        <v>4.0784697000000002E-3</v>
      </c>
      <c r="L2386" s="116">
        <v>5.0639690899999999E-2</v>
      </c>
      <c r="M2386" s="116">
        <v>6.4705882399999998E-2</v>
      </c>
      <c r="N2386" s="116">
        <v>-1.321134E-2</v>
      </c>
      <c r="O2386" s="24">
        <v>-1.574747E-3</v>
      </c>
      <c r="P2386" s="24">
        <v>4.6692944999999998E-3</v>
      </c>
      <c r="Q2386" s="24">
        <v>1.152136E-4</v>
      </c>
      <c r="R2386" s="24">
        <v>2.391397E-4</v>
      </c>
    </row>
    <row r="2387" spans="1:18" x14ac:dyDescent="0.2">
      <c r="A2387" s="13" t="s">
        <v>2133</v>
      </c>
      <c r="B2387" s="11" t="str">
        <f>VLOOKUP(A2387,[2]Feuil1!$A$4:$B$2591,2,FALSE)</f>
        <v>Soins de contrôle chirurgicaux, niveau 4</v>
      </c>
      <c r="C2387" s="22">
        <v>265</v>
      </c>
      <c r="D2387" s="23">
        <v>877559.0172</v>
      </c>
      <c r="E2387" s="22">
        <v>252</v>
      </c>
      <c r="F2387" s="23">
        <v>828385.48640000005</v>
      </c>
      <c r="G2387" s="22">
        <v>296</v>
      </c>
      <c r="H2387" s="23">
        <v>976514.76780000003</v>
      </c>
      <c r="I2387" s="116">
        <v>-5.6034443000000003E-2</v>
      </c>
      <c r="J2387" s="116">
        <v>-4.9056603999999997E-2</v>
      </c>
      <c r="K2387" s="116">
        <v>-7.337807E-3</v>
      </c>
      <c r="L2387" s="116">
        <v>0.17881684780000001</v>
      </c>
      <c r="M2387" s="116">
        <v>0.17460317459999999</v>
      </c>
      <c r="N2387" s="116">
        <v>3.5873162999999998E-3</v>
      </c>
      <c r="O2387" s="24">
        <v>-1.574747E-3</v>
      </c>
      <c r="P2387" s="24">
        <v>8.9502798000000005E-3</v>
      </c>
      <c r="Q2387" s="24">
        <v>4.7103900000000001E-5</v>
      </c>
      <c r="R2387" s="24">
        <v>1.456505E-4</v>
      </c>
    </row>
    <row r="2388" spans="1:18" ht="22.5" x14ac:dyDescent="0.2">
      <c r="A2388" s="13" t="s">
        <v>2134</v>
      </c>
      <c r="B2388" s="11" t="str">
        <f>VLOOKUP(A2388,[2]Feuil1!$A$4:$B$2591,2,FALSE)</f>
        <v>Soins de contrôle chirurgicaux, très courte durée</v>
      </c>
      <c r="C2388" s="22">
        <v>229</v>
      </c>
      <c r="D2388" s="23">
        <v>35535.962</v>
      </c>
      <c r="E2388" s="22">
        <v>253</v>
      </c>
      <c r="F2388" s="23">
        <v>39051.866000000002</v>
      </c>
      <c r="G2388" s="22">
        <v>258</v>
      </c>
      <c r="H2388" s="23">
        <v>39767.56</v>
      </c>
      <c r="I2388" s="116">
        <v>9.8939322400000002E-2</v>
      </c>
      <c r="J2388" s="116">
        <v>0.1048034934</v>
      </c>
      <c r="K2388" s="116">
        <v>-5.3078860000000004E-3</v>
      </c>
      <c r="L2388" s="116">
        <v>1.83267555E-2</v>
      </c>
      <c r="M2388" s="116">
        <v>1.9762845800000001E-2</v>
      </c>
      <c r="N2388" s="116">
        <v>-1.408259E-3</v>
      </c>
      <c r="O2388" s="24">
        <v>-1.7894800000000001E-4</v>
      </c>
      <c r="P2388" s="24">
        <v>4.3243700000000001E-5</v>
      </c>
      <c r="Q2388" s="24">
        <v>4.1056800000000003E-5</v>
      </c>
      <c r="R2388" s="24">
        <v>5.9314681999999997E-6</v>
      </c>
    </row>
    <row r="2389" spans="1:18" ht="22.5" x14ac:dyDescent="0.2">
      <c r="A2389" s="13" t="s">
        <v>2135</v>
      </c>
      <c r="B2389" s="11" t="str">
        <f>VLOOKUP(A2389,[2]Feuil1!$A$4:$B$2591,2,FALSE)</f>
        <v>Autres motifs concernant majoritairement la petite enfance, niveau 1</v>
      </c>
      <c r="C2389" s="22">
        <v>27</v>
      </c>
      <c r="D2389" s="23">
        <v>8862.4423999999999</v>
      </c>
      <c r="E2389" s="22">
        <v>17</v>
      </c>
      <c r="F2389" s="23">
        <v>5592.5147999999999</v>
      </c>
      <c r="G2389" s="22">
        <v>18</v>
      </c>
      <c r="H2389" s="23">
        <v>6006.0572000000002</v>
      </c>
      <c r="I2389" s="116">
        <v>-0.36896461000000003</v>
      </c>
      <c r="J2389" s="116">
        <v>-0.37037037</v>
      </c>
      <c r="K2389" s="116">
        <v>2.2326789E-3</v>
      </c>
      <c r="L2389" s="116">
        <v>7.39456961E-2</v>
      </c>
      <c r="M2389" s="116">
        <v>5.8823529399999998E-2</v>
      </c>
      <c r="N2389" s="116">
        <v>1.42820463E-2</v>
      </c>
      <c r="O2389" s="24">
        <v>-3.5790000000000001E-5</v>
      </c>
      <c r="P2389" s="24">
        <v>2.49871E-5</v>
      </c>
      <c r="Q2389" s="24">
        <v>2.8644266999999999E-6</v>
      </c>
      <c r="R2389" s="24">
        <v>8.9582407000000003E-7</v>
      </c>
    </row>
    <row r="2390" spans="1:18" ht="22.5" x14ac:dyDescent="0.2">
      <c r="A2390" s="13" t="s">
        <v>2136</v>
      </c>
      <c r="B2390" s="11" t="str">
        <f>VLOOKUP(A2390,[2]Feuil1!$A$4:$B$2591,2,FALSE)</f>
        <v>Autres motifs concernant majoritairement la petite enfance, niveau 2</v>
      </c>
      <c r="C2390" s="22">
        <v>3</v>
      </c>
      <c r="D2390" s="23">
        <v>21268.007799999999</v>
      </c>
      <c r="E2390" s="22">
        <v>2</v>
      </c>
      <c r="F2390" s="23">
        <v>13025.081700000001</v>
      </c>
      <c r="G2390" s="22">
        <v>3</v>
      </c>
      <c r="H2390" s="23">
        <v>20198.3151</v>
      </c>
      <c r="I2390" s="116">
        <v>-0.38757396399999999</v>
      </c>
      <c r="J2390" s="116">
        <v>-0.33333333300000001</v>
      </c>
      <c r="K2390" s="116">
        <v>-8.1360947000000003E-2</v>
      </c>
      <c r="L2390" s="116">
        <v>0.55072463770000002</v>
      </c>
      <c r="M2390" s="116">
        <v>0.5</v>
      </c>
      <c r="N2390" s="116">
        <v>3.3816425099999999E-2</v>
      </c>
      <c r="O2390" s="24">
        <v>-3.5790000000000001E-5</v>
      </c>
      <c r="P2390" s="24">
        <v>4.3342169999999999E-4</v>
      </c>
      <c r="Q2390" s="24">
        <v>4.7740445000000002E-7</v>
      </c>
      <c r="R2390" s="24">
        <v>3.0126481000000002E-6</v>
      </c>
    </row>
    <row r="2391" spans="1:18" ht="22.5" x14ac:dyDescent="0.2">
      <c r="A2391" s="13" t="s">
        <v>2137</v>
      </c>
      <c r="B2391" s="11" t="str">
        <f>VLOOKUP(A2391,[2]Feuil1!$A$4:$B$2591,2,FALSE)</f>
        <v>Autres motifs concernant majoritairement la petite enfance, niveau 3</v>
      </c>
      <c r="C2391" s="22">
        <v>11</v>
      </c>
      <c r="D2391" s="23">
        <v>108553.03200000001</v>
      </c>
      <c r="E2391" s="22">
        <v>2</v>
      </c>
      <c r="F2391" s="23">
        <v>18461.400000000001</v>
      </c>
      <c r="G2391" s="22">
        <v>3</v>
      </c>
      <c r="H2391" s="23">
        <v>28984.398000000001</v>
      </c>
      <c r="I2391" s="116">
        <v>-0.82993197299999999</v>
      </c>
      <c r="J2391" s="116">
        <v>-0.81818181800000001</v>
      </c>
      <c r="K2391" s="116">
        <v>-6.4625849999999999E-2</v>
      </c>
      <c r="L2391" s="116">
        <v>0.56999999999999995</v>
      </c>
      <c r="M2391" s="116">
        <v>0.5</v>
      </c>
      <c r="N2391" s="116">
        <v>4.6666666699999998E-2</v>
      </c>
      <c r="O2391" s="24">
        <v>-3.5790000000000001E-5</v>
      </c>
      <c r="P2391" s="24">
        <v>6.3582150000000002E-4</v>
      </c>
      <c r="Q2391" s="24">
        <v>4.7740445000000002E-7</v>
      </c>
      <c r="R2391" s="24">
        <v>4.3231226E-6</v>
      </c>
    </row>
    <row r="2392" spans="1:18" ht="22.5" x14ac:dyDescent="0.2">
      <c r="A2392" s="13" t="s">
        <v>2138</v>
      </c>
      <c r="B2392" s="11" t="str">
        <f>VLOOKUP(A2392,[2]Feuil1!$A$4:$B$2591,2,FALSE)</f>
        <v>Autres motifs concernant majoritairement la petite enfance, niveau 4</v>
      </c>
      <c r="C2392" s="22" t="s">
        <v>3213</v>
      </c>
      <c r="D2392" s="23" t="s">
        <v>3213</v>
      </c>
      <c r="E2392" s="22" t="s">
        <v>3213</v>
      </c>
      <c r="F2392" s="23" t="s">
        <v>3213</v>
      </c>
      <c r="G2392" s="22">
        <v>2</v>
      </c>
      <c r="H2392" s="23">
        <v>26189.360000000001</v>
      </c>
      <c r="I2392" s="116" t="s">
        <v>3213</v>
      </c>
      <c r="J2392" s="116" t="s">
        <v>3213</v>
      </c>
      <c r="K2392" s="116" t="s">
        <v>3213</v>
      </c>
      <c r="L2392" s="116" t="s">
        <v>3213</v>
      </c>
      <c r="M2392" s="116" t="s">
        <v>3213</v>
      </c>
      <c r="N2392" s="116" t="s">
        <v>3213</v>
      </c>
      <c r="O2392" s="24" t="s">
        <v>3213</v>
      </c>
      <c r="P2392" s="24" t="s">
        <v>3213</v>
      </c>
      <c r="Q2392" s="24">
        <v>3.1826962999999999E-7</v>
      </c>
      <c r="R2392" s="24">
        <v>3.9062331000000002E-6</v>
      </c>
    </row>
    <row r="2393" spans="1:18" ht="22.5" x14ac:dyDescent="0.2">
      <c r="A2393" s="13" t="s">
        <v>2139</v>
      </c>
      <c r="B2393" s="11" t="str">
        <f>VLOOKUP(A2393,[2]Feuil1!$A$4:$B$2591,2,FALSE)</f>
        <v>Autres motifs concernant majoritairement la petite enfance, très courte durée</v>
      </c>
      <c r="C2393" s="22">
        <v>3</v>
      </c>
      <c r="D2393" s="23">
        <v>631.08000000000004</v>
      </c>
      <c r="E2393" s="22">
        <v>3</v>
      </c>
      <c r="F2393" s="23">
        <v>631.08000000000004</v>
      </c>
      <c r="G2393" s="22">
        <v>3</v>
      </c>
      <c r="H2393" s="23">
        <v>645.80520000000001</v>
      </c>
      <c r="I2393" s="116">
        <v>0</v>
      </c>
      <c r="J2393" s="116">
        <v>0</v>
      </c>
      <c r="K2393" s="116">
        <v>0</v>
      </c>
      <c r="L2393" s="116">
        <v>2.3333333299999998E-2</v>
      </c>
      <c r="M2393" s="116">
        <v>0</v>
      </c>
      <c r="N2393" s="116">
        <v>2.3333333299999998E-2</v>
      </c>
      <c r="O2393" s="24">
        <v>0</v>
      </c>
      <c r="P2393" s="24">
        <v>8.8972726000000003E-7</v>
      </c>
      <c r="Q2393" s="24">
        <v>4.7740445000000002E-7</v>
      </c>
      <c r="R2393" s="24">
        <v>9.6324064999999994E-8</v>
      </c>
    </row>
    <row r="2394" spans="1:18" ht="22.5" x14ac:dyDescent="0.2">
      <c r="A2394" s="13" t="s">
        <v>2140</v>
      </c>
      <c r="B2394" s="11" t="str">
        <f>VLOOKUP(A2394,[2]Feuil1!$A$4:$B$2591,2,FALSE)</f>
        <v>Désensibilisations nécessitant une hospitalisation</v>
      </c>
      <c r="C2394" s="22">
        <v>481</v>
      </c>
      <c r="D2394" s="23">
        <v>144802.10699999999</v>
      </c>
      <c r="E2394" s="22">
        <v>643</v>
      </c>
      <c r="F2394" s="23">
        <v>194050.41</v>
      </c>
      <c r="G2394" s="22">
        <v>651</v>
      </c>
      <c r="H2394" s="23">
        <v>198202.83</v>
      </c>
      <c r="I2394" s="116">
        <v>0.3401076408</v>
      </c>
      <c r="J2394" s="116">
        <v>0.33679833679999999</v>
      </c>
      <c r="K2394" s="116">
        <v>2.4755446999999999E-3</v>
      </c>
      <c r="L2394" s="116">
        <v>2.13986665E-2</v>
      </c>
      <c r="M2394" s="116">
        <v>1.24416796E-2</v>
      </c>
      <c r="N2394" s="116">
        <v>8.8469163000000003E-3</v>
      </c>
      <c r="O2394" s="24">
        <v>-2.8631799999999998E-4</v>
      </c>
      <c r="P2394" s="24">
        <v>2.5089790000000002E-4</v>
      </c>
      <c r="Q2394" s="24">
        <v>1.035968E-4</v>
      </c>
      <c r="R2394" s="24">
        <v>2.9562600000000001E-5</v>
      </c>
    </row>
    <row r="2395" spans="1:18" x14ac:dyDescent="0.2">
      <c r="A2395" s="13" t="s">
        <v>2141</v>
      </c>
      <c r="B2395" s="11" t="str">
        <f>VLOOKUP(A2395,[2]Feuil1!$A$4:$B$2591,2,FALSE)</f>
        <v>Traitements prophylactiques</v>
      </c>
      <c r="C2395" s="22">
        <v>4856</v>
      </c>
      <c r="D2395" s="23">
        <v>1070277.828</v>
      </c>
      <c r="E2395" s="22">
        <v>4443</v>
      </c>
      <c r="F2395" s="23">
        <v>979376.05200000003</v>
      </c>
      <c r="G2395" s="22">
        <v>5401</v>
      </c>
      <c r="H2395" s="23">
        <v>1191090.088</v>
      </c>
      <c r="I2395" s="116">
        <v>-8.4932878000000003E-2</v>
      </c>
      <c r="J2395" s="116">
        <v>-8.5049422999999999E-2</v>
      </c>
      <c r="K2395" s="116">
        <v>1.2737910000000001E-4</v>
      </c>
      <c r="L2395" s="116">
        <v>0.2161723636</v>
      </c>
      <c r="M2395" s="116">
        <v>0.21562007650000001</v>
      </c>
      <c r="N2395" s="116">
        <v>4.5432540000000003E-4</v>
      </c>
      <c r="O2395" s="24">
        <v>-3.4286532000000002E-2</v>
      </c>
      <c r="P2395" s="24">
        <v>1.27922031E-2</v>
      </c>
      <c r="Q2395" s="24">
        <v>8.5948709999999996E-4</v>
      </c>
      <c r="R2395" s="24">
        <v>1.7765519999999999E-4</v>
      </c>
    </row>
    <row r="2396" spans="1:18" ht="22.5" x14ac:dyDescent="0.2">
      <c r="A2396" s="13" t="s">
        <v>2142</v>
      </c>
      <c r="B2396" s="11" t="str">
        <f>VLOOKUP(A2396,[2]Feuil1!$A$4:$B$2591,2,FALSE)</f>
        <v>Actes non effectués en raison d'une contre-indication</v>
      </c>
      <c r="C2396" s="22">
        <v>5274</v>
      </c>
      <c r="D2396" s="23">
        <v>1708137.9251999999</v>
      </c>
      <c r="E2396" s="22">
        <v>5299</v>
      </c>
      <c r="F2396" s="23">
        <v>1714101.6311999999</v>
      </c>
      <c r="G2396" s="22">
        <v>5105</v>
      </c>
      <c r="H2396" s="23">
        <v>1648213.7238</v>
      </c>
      <c r="I2396" s="116">
        <v>3.4913492E-3</v>
      </c>
      <c r="J2396" s="116">
        <v>4.7402351000000002E-3</v>
      </c>
      <c r="K2396" s="116">
        <v>-1.2429940000000001E-3</v>
      </c>
      <c r="L2396" s="116">
        <v>-3.8438739999999999E-2</v>
      </c>
      <c r="M2396" s="116">
        <v>-3.6610680999999999E-2</v>
      </c>
      <c r="N2396" s="116">
        <v>-1.897529E-3</v>
      </c>
      <c r="O2396" s="24">
        <v>6.9432017000000002E-3</v>
      </c>
      <c r="P2396" s="24">
        <v>-3.9810849999999997E-3</v>
      </c>
      <c r="Q2396" s="24">
        <v>8.1238320000000003E-4</v>
      </c>
      <c r="R2396" s="24">
        <v>2.458367E-4</v>
      </c>
    </row>
    <row r="2397" spans="1:18" ht="22.5" x14ac:dyDescent="0.2">
      <c r="A2397" s="13" t="s">
        <v>2325</v>
      </c>
      <c r="B2397" s="11" t="str">
        <f>VLOOKUP(A2397,[2]Feuil1!$A$4:$B$2591,2,FALSE)</f>
        <v>Convalescences et autres motifs sociaux, très courte durée</v>
      </c>
      <c r="C2397" s="22">
        <v>17</v>
      </c>
      <c r="D2397" s="23">
        <v>13876.344999999999</v>
      </c>
      <c r="E2397" s="22">
        <v>24</v>
      </c>
      <c r="F2397" s="23">
        <v>20083.77</v>
      </c>
      <c r="G2397" s="22">
        <v>24</v>
      </c>
      <c r="H2397" s="23">
        <v>19282.305</v>
      </c>
      <c r="I2397" s="116">
        <v>0.44733861829999999</v>
      </c>
      <c r="J2397" s="116">
        <v>0.41176470590000003</v>
      </c>
      <c r="K2397" s="116">
        <v>2.5198188E-2</v>
      </c>
      <c r="L2397" s="116">
        <v>-3.9906102999999998E-2</v>
      </c>
      <c r="M2397" s="116">
        <v>0</v>
      </c>
      <c r="N2397" s="116">
        <v>-3.9906102999999998E-2</v>
      </c>
      <c r="O2397" s="24">
        <v>0</v>
      </c>
      <c r="P2397" s="24">
        <v>-4.8426E-5</v>
      </c>
      <c r="Q2397" s="24">
        <v>3.8192356000000002E-6</v>
      </c>
      <c r="R2397" s="24">
        <v>2.8760221000000002E-6</v>
      </c>
    </row>
    <row r="2398" spans="1:18" x14ac:dyDescent="0.2">
      <c r="A2398" s="13" t="s">
        <v>2143</v>
      </c>
      <c r="B2398" s="11" t="str">
        <f>VLOOKUP(A2398,[2]Feuil1!$A$4:$B$2591,2,FALSE)</f>
        <v>Convalescences et autres motifs sociaux</v>
      </c>
      <c r="C2398" s="22">
        <v>215</v>
      </c>
      <c r="D2398" s="23">
        <v>444915.82199999999</v>
      </c>
      <c r="E2398" s="22">
        <v>179</v>
      </c>
      <c r="F2398" s="23">
        <v>333450.63949999999</v>
      </c>
      <c r="G2398" s="22">
        <v>131</v>
      </c>
      <c r="H2398" s="23">
        <v>227890.85250000001</v>
      </c>
      <c r="I2398" s="116">
        <v>-0.25053094799999998</v>
      </c>
      <c r="J2398" s="116">
        <v>-0.16744186</v>
      </c>
      <c r="K2398" s="116">
        <v>-9.9799741999999997E-2</v>
      </c>
      <c r="L2398" s="116">
        <v>-0.31656795500000001</v>
      </c>
      <c r="M2398" s="116">
        <v>-0.26815642499999998</v>
      </c>
      <c r="N2398" s="116">
        <v>-6.6150106E-2</v>
      </c>
      <c r="O2398" s="24">
        <v>1.7179056E-3</v>
      </c>
      <c r="P2398" s="24">
        <v>-6.3781419999999998E-3</v>
      </c>
      <c r="Q2398" s="24">
        <v>2.0846700000000002E-5</v>
      </c>
      <c r="R2398" s="24">
        <v>3.39907E-5</v>
      </c>
    </row>
    <row r="2399" spans="1:18" ht="22.5" x14ac:dyDescent="0.2">
      <c r="A2399" s="13" t="s">
        <v>2144</v>
      </c>
      <c r="B2399" s="11" t="str">
        <f>VLOOKUP(A2399,[2]Feuil1!$A$4:$B$2591,2,FALSE)</f>
        <v>Tests allergologiques nécessitant une hospitalisation</v>
      </c>
      <c r="C2399" s="22">
        <v>32</v>
      </c>
      <c r="D2399" s="23">
        <v>8027.84</v>
      </c>
      <c r="E2399" s="22">
        <v>86</v>
      </c>
      <c r="F2399" s="23">
        <v>21635.0288</v>
      </c>
      <c r="G2399" s="22">
        <v>172</v>
      </c>
      <c r="H2399" s="23">
        <v>43169.709600000002</v>
      </c>
      <c r="I2399" s="116">
        <v>1.6950000000000001</v>
      </c>
      <c r="J2399" s="116">
        <v>1.6875</v>
      </c>
      <c r="K2399" s="116">
        <v>2.7906977000000002E-3</v>
      </c>
      <c r="L2399" s="116">
        <v>0.99536178109999995</v>
      </c>
      <c r="M2399" s="116">
        <v>1</v>
      </c>
      <c r="N2399" s="116">
        <v>-2.3191090000000002E-3</v>
      </c>
      <c r="O2399" s="24">
        <v>-3.0779140000000002E-3</v>
      </c>
      <c r="P2399" s="24">
        <v>1.3011703E-3</v>
      </c>
      <c r="Q2399" s="24">
        <v>2.73712E-5</v>
      </c>
      <c r="R2399" s="24">
        <v>6.4389105999999998E-6</v>
      </c>
    </row>
    <row r="2400" spans="1:18" ht="22.5" x14ac:dyDescent="0.2">
      <c r="A2400" s="13" t="s">
        <v>2145</v>
      </c>
      <c r="B2400" s="11" t="str">
        <f>VLOOKUP(A2400,[2]Feuil1!$A$4:$B$2591,2,FALSE)</f>
        <v>Explorations et surveillance pour autres motifs de recours aux soins</v>
      </c>
      <c r="C2400" s="22">
        <v>622</v>
      </c>
      <c r="D2400" s="23">
        <v>222032.2231</v>
      </c>
      <c r="E2400" s="22">
        <v>534</v>
      </c>
      <c r="F2400" s="23">
        <v>203396.82060000001</v>
      </c>
      <c r="G2400" s="22">
        <v>561</v>
      </c>
      <c r="H2400" s="23">
        <v>198184.82889999999</v>
      </c>
      <c r="I2400" s="116">
        <v>-8.3931071999999995E-2</v>
      </c>
      <c r="J2400" s="116">
        <v>-0.1414791</v>
      </c>
      <c r="K2400" s="116">
        <v>6.7031597799999995E-2</v>
      </c>
      <c r="L2400" s="116">
        <v>-2.5624745000000001E-2</v>
      </c>
      <c r="M2400" s="116">
        <v>5.0561797800000002E-2</v>
      </c>
      <c r="N2400" s="116">
        <v>-7.2519811000000003E-2</v>
      </c>
      <c r="O2400" s="24">
        <v>-9.6632200000000004E-4</v>
      </c>
      <c r="P2400" s="24">
        <v>-3.1491899999999998E-4</v>
      </c>
      <c r="Q2400" s="24">
        <v>8.9274600000000001E-5</v>
      </c>
      <c r="R2400" s="24">
        <v>2.9559900000000001E-5</v>
      </c>
    </row>
    <row r="2401" spans="1:18" ht="22.5" x14ac:dyDescent="0.2">
      <c r="A2401" s="13" t="s">
        <v>2146</v>
      </c>
      <c r="B2401" s="11" t="str">
        <f>VLOOKUP(A2401,[2]Feuil1!$A$4:$B$2591,2,FALSE)</f>
        <v>Autres symptômes et motifs de recours aux soins de la CMD 23, très courte durée</v>
      </c>
      <c r="C2401" s="22">
        <v>12227</v>
      </c>
      <c r="D2401" s="23">
        <v>3472913.5350000001</v>
      </c>
      <c r="E2401" s="22">
        <v>14155</v>
      </c>
      <c r="F2401" s="23">
        <v>3987305.665</v>
      </c>
      <c r="G2401" s="22">
        <v>14218</v>
      </c>
      <c r="H2401" s="23">
        <v>3986927.6135</v>
      </c>
      <c r="I2401" s="116">
        <v>0.1481154439</v>
      </c>
      <c r="J2401" s="116">
        <v>0.15768381449999999</v>
      </c>
      <c r="K2401" s="116">
        <v>-8.2650980000000002E-3</v>
      </c>
      <c r="L2401" s="116">
        <v>-9.4814000000000004E-5</v>
      </c>
      <c r="M2401" s="116">
        <v>4.4507241000000001E-3</v>
      </c>
      <c r="N2401" s="116">
        <v>-4.5253969999999996E-3</v>
      </c>
      <c r="O2401" s="24">
        <v>-2.2547510000000002E-3</v>
      </c>
      <c r="P2401" s="24">
        <v>-2.2843000000000001E-5</v>
      </c>
      <c r="Q2401" s="24">
        <v>2.2625788000000002E-3</v>
      </c>
      <c r="R2401" s="24">
        <v>5.9466399999999996E-4</v>
      </c>
    </row>
    <row r="2402" spans="1:18" ht="22.5" x14ac:dyDescent="0.2">
      <c r="A2402" s="13" t="s">
        <v>2147</v>
      </c>
      <c r="B2402" s="11" t="str">
        <f>VLOOKUP(A2402,[2]Feuil1!$A$4:$B$2591,2,FALSE)</f>
        <v>Autres symptômes et motifs de recours aux soins de la CMD 23</v>
      </c>
      <c r="C2402" s="22">
        <v>20297</v>
      </c>
      <c r="D2402" s="23">
        <v>30403824.962000001</v>
      </c>
      <c r="E2402" s="22">
        <v>21656</v>
      </c>
      <c r="F2402" s="23">
        <v>32125549.070999999</v>
      </c>
      <c r="G2402" s="22">
        <v>22486</v>
      </c>
      <c r="H2402" s="23">
        <v>33085886.068</v>
      </c>
      <c r="I2402" s="116">
        <v>5.6628536399999999E-2</v>
      </c>
      <c r="J2402" s="116">
        <v>6.6955707700000006E-2</v>
      </c>
      <c r="K2402" s="116">
        <v>-9.6790999999999995E-3</v>
      </c>
      <c r="L2402" s="116">
        <v>2.98932477E-2</v>
      </c>
      <c r="M2402" s="116">
        <v>3.8326560799999999E-2</v>
      </c>
      <c r="N2402" s="116">
        <v>-8.1220240000000003E-3</v>
      </c>
      <c r="O2402" s="24">
        <v>-2.9705451000000001E-2</v>
      </c>
      <c r="P2402" s="24">
        <v>5.8025562199999998E-2</v>
      </c>
      <c r="Q2402" s="24">
        <v>3.5783055000000001E-3</v>
      </c>
      <c r="R2402" s="24">
        <v>4.9348736000000004E-3</v>
      </c>
    </row>
    <row r="2403" spans="1:18" ht="22.5" x14ac:dyDescent="0.2">
      <c r="A2403" s="13" t="s">
        <v>2148</v>
      </c>
      <c r="B2403" s="11" t="str">
        <f>VLOOKUP(A2403,[2]Feuil1!$A$4:$B$2591,2,FALSE)</f>
        <v>Soins Palliatifs, avec ou sans acte, très courte durée</v>
      </c>
      <c r="C2403" s="22">
        <v>222</v>
      </c>
      <c r="D2403" s="23">
        <v>96127.104000000007</v>
      </c>
      <c r="E2403" s="22">
        <v>176</v>
      </c>
      <c r="F2403" s="23">
        <v>74474.423999999999</v>
      </c>
      <c r="G2403" s="22">
        <v>181</v>
      </c>
      <c r="H2403" s="23">
        <v>78709.464000000007</v>
      </c>
      <c r="I2403" s="116">
        <v>-0.22525051800000001</v>
      </c>
      <c r="J2403" s="116">
        <v>-0.207207207</v>
      </c>
      <c r="K2403" s="116">
        <v>-2.2759176999999998E-2</v>
      </c>
      <c r="L2403" s="116">
        <v>5.6865696600000001E-2</v>
      </c>
      <c r="M2403" s="116">
        <v>2.84090909E-2</v>
      </c>
      <c r="N2403" s="116">
        <v>2.7670511599999999E-2</v>
      </c>
      <c r="O2403" s="24">
        <v>-1.7894800000000001E-4</v>
      </c>
      <c r="P2403" s="24">
        <v>2.5588990000000001E-4</v>
      </c>
      <c r="Q2403" s="24">
        <v>2.8803399999999999E-5</v>
      </c>
      <c r="R2403" s="24">
        <v>1.1739800000000001E-5</v>
      </c>
    </row>
    <row r="2404" spans="1:18" x14ac:dyDescent="0.2">
      <c r="A2404" s="13" t="s">
        <v>2149</v>
      </c>
      <c r="B2404" s="11" t="str">
        <f>VLOOKUP(A2404,[2]Feuil1!$A$4:$B$2591,2,FALSE)</f>
        <v>Soins Palliatifs, avec ou sans acte</v>
      </c>
      <c r="C2404" s="22">
        <v>18349</v>
      </c>
      <c r="D2404" s="23">
        <v>94928435.956</v>
      </c>
      <c r="E2404" s="22">
        <v>18538</v>
      </c>
      <c r="F2404" s="23">
        <v>97344461.539000005</v>
      </c>
      <c r="G2404" s="22">
        <v>18065</v>
      </c>
      <c r="H2404" s="23">
        <v>96022467.049999997</v>
      </c>
      <c r="I2404" s="116">
        <v>2.5451020599999999E-2</v>
      </c>
      <c r="J2404" s="116">
        <v>1.03002888E-2</v>
      </c>
      <c r="K2404" s="116">
        <v>1.49962659E-2</v>
      </c>
      <c r="L2404" s="116">
        <v>-1.3580582000000001E-2</v>
      </c>
      <c r="M2404" s="116">
        <v>-2.5515158E-2</v>
      </c>
      <c r="N2404" s="116">
        <v>1.2247061300000001E-2</v>
      </c>
      <c r="O2404" s="24">
        <v>1.6928528000000002E-2</v>
      </c>
      <c r="P2404" s="24">
        <v>-7.9877661000000003E-2</v>
      </c>
      <c r="Q2404" s="24">
        <v>2.8747704000000002E-3</v>
      </c>
      <c r="R2404" s="24">
        <v>1.4322081E-2</v>
      </c>
    </row>
    <row r="2405" spans="1:18" ht="22.5" x14ac:dyDescent="0.2">
      <c r="A2405" s="13" t="s">
        <v>2150</v>
      </c>
      <c r="B2405" s="11" t="str">
        <f>VLOOKUP(A2405,[2]Feuil1!$A$4:$B$2591,2,FALSE)</f>
        <v>Interventions pour maladie due au VIH, niveau 1</v>
      </c>
      <c r="C2405" s="22">
        <v>14</v>
      </c>
      <c r="D2405" s="23">
        <v>25708.0988</v>
      </c>
      <c r="E2405" s="22">
        <v>28</v>
      </c>
      <c r="F2405" s="23">
        <v>43490.678399999997</v>
      </c>
      <c r="G2405" s="22">
        <v>29</v>
      </c>
      <c r="H2405" s="23">
        <v>47807.027000000002</v>
      </c>
      <c r="I2405" s="116">
        <v>0.69171118949999999</v>
      </c>
      <c r="J2405" s="116">
        <v>1</v>
      </c>
      <c r="K2405" s="116">
        <v>-0.15414440500000001</v>
      </c>
      <c r="L2405" s="116">
        <v>9.9247672300000006E-2</v>
      </c>
      <c r="M2405" s="116">
        <v>3.5714285700000001E-2</v>
      </c>
      <c r="N2405" s="116">
        <v>6.1342580200000003E-2</v>
      </c>
      <c r="O2405" s="24">
        <v>-3.5790000000000001E-5</v>
      </c>
      <c r="P2405" s="24">
        <v>2.6080279999999998E-4</v>
      </c>
      <c r="Q2405" s="24">
        <v>4.6149096999999997E-6</v>
      </c>
      <c r="R2405" s="24">
        <v>7.1305823999999996E-6</v>
      </c>
    </row>
    <row r="2406" spans="1:18" ht="22.5" x14ac:dyDescent="0.2">
      <c r="A2406" s="13" t="s">
        <v>2151</v>
      </c>
      <c r="B2406" s="11" t="str">
        <f>VLOOKUP(A2406,[2]Feuil1!$A$4:$B$2591,2,FALSE)</f>
        <v>Interventions pour maladie due au VIH, niveau 2</v>
      </c>
      <c r="C2406" s="22">
        <v>3</v>
      </c>
      <c r="D2406" s="23">
        <v>29174.5962</v>
      </c>
      <c r="E2406" s="22">
        <v>4</v>
      </c>
      <c r="F2406" s="23">
        <v>36271.119599999998</v>
      </c>
      <c r="G2406" s="22">
        <v>9</v>
      </c>
      <c r="H2406" s="23">
        <v>80690.099400000006</v>
      </c>
      <c r="I2406" s="116">
        <v>0.24324324319999999</v>
      </c>
      <c r="J2406" s="116">
        <v>0.33333333329999998</v>
      </c>
      <c r="K2406" s="116">
        <v>-6.7567567999999995E-2</v>
      </c>
      <c r="L2406" s="116">
        <v>1.2246376811999999</v>
      </c>
      <c r="M2406" s="116">
        <v>1.25</v>
      </c>
      <c r="N2406" s="116">
        <v>-1.1272142000000001E-2</v>
      </c>
      <c r="O2406" s="24">
        <v>-1.7894800000000001E-4</v>
      </c>
      <c r="P2406" s="24">
        <v>2.6838872999999999E-3</v>
      </c>
      <c r="Q2406" s="24">
        <v>1.4322133E-6</v>
      </c>
      <c r="R2406" s="24">
        <v>1.20352E-5</v>
      </c>
    </row>
    <row r="2407" spans="1:18" ht="22.5" x14ac:dyDescent="0.2">
      <c r="A2407" s="13" t="s">
        <v>2152</v>
      </c>
      <c r="B2407" s="11" t="str">
        <f>VLOOKUP(A2407,[2]Feuil1!$A$4:$B$2591,2,FALSE)</f>
        <v>Interventions pour maladie due au VIH, niveau 3</v>
      </c>
      <c r="C2407" s="22">
        <v>2</v>
      </c>
      <c r="D2407" s="23">
        <v>31856.799999999999</v>
      </c>
      <c r="E2407" s="22">
        <v>3</v>
      </c>
      <c r="F2407" s="23">
        <v>50015.175999999999</v>
      </c>
      <c r="G2407" s="22">
        <v>3</v>
      </c>
      <c r="H2407" s="23">
        <v>48900.188000000002</v>
      </c>
      <c r="I2407" s="116">
        <v>0.56999999999999995</v>
      </c>
      <c r="J2407" s="116">
        <v>0.5</v>
      </c>
      <c r="K2407" s="116">
        <v>4.6666666699999998E-2</v>
      </c>
      <c r="L2407" s="116">
        <v>-2.2292994E-2</v>
      </c>
      <c r="M2407" s="116">
        <v>0</v>
      </c>
      <c r="N2407" s="116">
        <v>-2.2292994E-2</v>
      </c>
      <c r="O2407" s="24">
        <v>0</v>
      </c>
      <c r="P2407" s="24">
        <v>-6.737E-5</v>
      </c>
      <c r="Q2407" s="24">
        <v>4.7740445000000002E-7</v>
      </c>
      <c r="R2407" s="24">
        <v>7.2936310999999997E-6</v>
      </c>
    </row>
    <row r="2408" spans="1:18" ht="22.5" x14ac:dyDescent="0.2">
      <c r="A2408" s="13" t="s">
        <v>2153</v>
      </c>
      <c r="B2408" s="11" t="str">
        <f>VLOOKUP(A2408,[2]Feuil1!$A$4:$B$2591,2,FALSE)</f>
        <v>Interventions pour maladie due au VIH, niveau 4</v>
      </c>
      <c r="C2408" s="22" t="s">
        <v>3213</v>
      </c>
      <c r="D2408" s="23" t="s">
        <v>3213</v>
      </c>
      <c r="E2408" s="22">
        <v>4</v>
      </c>
      <c r="F2408" s="23">
        <v>97890.051600000006</v>
      </c>
      <c r="G2408" s="22">
        <v>1</v>
      </c>
      <c r="H2408" s="23">
        <v>25300.085800000001</v>
      </c>
      <c r="I2408" s="116" t="s">
        <v>3213</v>
      </c>
      <c r="J2408" s="116" t="s">
        <v>3213</v>
      </c>
      <c r="K2408" s="116" t="s">
        <v>3213</v>
      </c>
      <c r="L2408" s="116">
        <v>-0.74154589400000004</v>
      </c>
      <c r="M2408" s="116">
        <v>-0.75</v>
      </c>
      <c r="N2408" s="116">
        <v>3.3816425099999999E-2</v>
      </c>
      <c r="O2408" s="24">
        <v>1.073691E-4</v>
      </c>
      <c r="P2408" s="24">
        <v>-4.3860369999999997E-3</v>
      </c>
      <c r="Q2408" s="24">
        <v>1.5913482000000001E-7</v>
      </c>
      <c r="R2408" s="24">
        <v>3.7735947E-6</v>
      </c>
    </row>
    <row r="2409" spans="1:18" x14ac:dyDescent="0.2">
      <c r="A2409" s="13" t="s">
        <v>2154</v>
      </c>
      <c r="B2409" s="11" t="str">
        <f>VLOOKUP(A2409,[2]Feuil1!$A$4:$B$2591,2,FALSE)</f>
        <v>Autres maladies dues au VIH</v>
      </c>
      <c r="C2409" s="22">
        <v>28</v>
      </c>
      <c r="D2409" s="23">
        <v>23722.937600000001</v>
      </c>
      <c r="E2409" s="22">
        <v>26</v>
      </c>
      <c r="F2409" s="23">
        <v>21043.0452</v>
      </c>
      <c r="G2409" s="22">
        <v>19</v>
      </c>
      <c r="H2409" s="23">
        <v>16017.046399999999</v>
      </c>
      <c r="I2409" s="116">
        <v>-0.11296629599999999</v>
      </c>
      <c r="J2409" s="116">
        <v>-7.1428570999999996E-2</v>
      </c>
      <c r="K2409" s="116">
        <v>-4.4732935000000001E-2</v>
      </c>
      <c r="L2409" s="116">
        <v>-0.23884370099999999</v>
      </c>
      <c r="M2409" s="116">
        <v>-0.26923076899999998</v>
      </c>
      <c r="N2409" s="116">
        <v>4.1582303600000002E-2</v>
      </c>
      <c r="O2409" s="24">
        <v>2.5052789999999999E-4</v>
      </c>
      <c r="P2409" s="24">
        <v>-3.0368099999999998E-4</v>
      </c>
      <c r="Q2409" s="24">
        <v>3.0235614999999998E-6</v>
      </c>
      <c r="R2409" s="24">
        <v>2.3889975000000002E-6</v>
      </c>
    </row>
    <row r="2410" spans="1:18" ht="22.5" x14ac:dyDescent="0.2">
      <c r="A2410" s="13" t="s">
        <v>2155</v>
      </c>
      <c r="B2410" s="11" t="str">
        <f>VLOOKUP(A2410,[2]Feuil1!$A$4:$B$2591,2,FALSE)</f>
        <v>Maladies dues au VIH, avec une seule complication infectieuse</v>
      </c>
      <c r="C2410" s="22">
        <v>47</v>
      </c>
      <c r="D2410" s="23">
        <v>170851.46299999999</v>
      </c>
      <c r="E2410" s="22">
        <v>35</v>
      </c>
      <c r="F2410" s="23">
        <v>93103.833899999998</v>
      </c>
      <c r="G2410" s="22">
        <v>36</v>
      </c>
      <c r="H2410" s="23">
        <v>97851.897800000006</v>
      </c>
      <c r="I2410" s="116">
        <v>-0.45505978000000002</v>
      </c>
      <c r="J2410" s="116">
        <v>-0.25531914900000002</v>
      </c>
      <c r="K2410" s="116">
        <v>-0.268223133</v>
      </c>
      <c r="L2410" s="116">
        <v>5.0997512100000003E-2</v>
      </c>
      <c r="M2410" s="116">
        <v>2.85714286E-2</v>
      </c>
      <c r="N2410" s="116">
        <v>2.1803136800000001E-2</v>
      </c>
      <c r="O2410" s="24">
        <v>-3.5790000000000001E-5</v>
      </c>
      <c r="P2410" s="24">
        <v>2.8688789999999997E-4</v>
      </c>
      <c r="Q2410" s="24">
        <v>5.7288533999999998E-6</v>
      </c>
      <c r="R2410" s="24">
        <v>1.45949E-5</v>
      </c>
    </row>
    <row r="2411" spans="1:18" ht="22.5" x14ac:dyDescent="0.2">
      <c r="A2411" s="13" t="s">
        <v>2156</v>
      </c>
      <c r="B2411" s="11" t="str">
        <f>VLOOKUP(A2411,[2]Feuil1!$A$4:$B$2591,2,FALSE)</f>
        <v>Maladies dues au VIH, avec plusieurs complications infectieuses</v>
      </c>
      <c r="C2411" s="22">
        <v>14</v>
      </c>
      <c r="D2411" s="23">
        <v>57488.62</v>
      </c>
      <c r="E2411" s="22">
        <v>17</v>
      </c>
      <c r="F2411" s="23">
        <v>70167.02</v>
      </c>
      <c r="G2411" s="22">
        <v>17</v>
      </c>
      <c r="H2411" s="23">
        <v>69850.06</v>
      </c>
      <c r="I2411" s="116">
        <v>0.22053756029999999</v>
      </c>
      <c r="J2411" s="116">
        <v>0.21428571430000001</v>
      </c>
      <c r="K2411" s="116">
        <v>5.1485791E-3</v>
      </c>
      <c r="L2411" s="116">
        <v>-4.5172220000000004E-3</v>
      </c>
      <c r="M2411" s="116">
        <v>0</v>
      </c>
      <c r="N2411" s="116">
        <v>-4.5172220000000004E-3</v>
      </c>
      <c r="O2411" s="24">
        <v>0</v>
      </c>
      <c r="P2411" s="24">
        <v>-1.9151E-5</v>
      </c>
      <c r="Q2411" s="24">
        <v>2.7052919E-6</v>
      </c>
      <c r="R2411" s="24">
        <v>1.04184E-5</v>
      </c>
    </row>
    <row r="2412" spans="1:18" ht="22.5" x14ac:dyDescent="0.2">
      <c r="A2412" s="13" t="s">
        <v>2157</v>
      </c>
      <c r="B2412" s="11" t="str">
        <f>VLOOKUP(A2412,[2]Feuil1!$A$4:$B$2591,2,FALSE)</f>
        <v>Autres maladies dues au VIH, très courte durée</v>
      </c>
      <c r="C2412" s="22">
        <v>31</v>
      </c>
      <c r="D2412" s="23">
        <v>13682.715</v>
      </c>
      <c r="E2412" s="22">
        <v>15</v>
      </c>
      <c r="F2412" s="23">
        <v>6533.3</v>
      </c>
      <c r="G2412" s="22">
        <v>31</v>
      </c>
      <c r="H2412" s="23">
        <v>13360.184999999999</v>
      </c>
      <c r="I2412" s="116">
        <v>-0.52251435499999999</v>
      </c>
      <c r="J2412" s="116">
        <v>-0.51612903200000004</v>
      </c>
      <c r="K2412" s="116">
        <v>-1.3196332999999999E-2</v>
      </c>
      <c r="L2412" s="116">
        <v>1.0449367088999999</v>
      </c>
      <c r="M2412" s="116">
        <v>1.0666666667</v>
      </c>
      <c r="N2412" s="116">
        <v>-1.0514496E-2</v>
      </c>
      <c r="O2412" s="24">
        <v>-5.7263500000000005E-4</v>
      </c>
      <c r="P2412" s="24">
        <v>4.124946E-4</v>
      </c>
      <c r="Q2412" s="24">
        <v>4.9331793000000003E-6</v>
      </c>
      <c r="R2412" s="24">
        <v>1.9927174999999999E-6</v>
      </c>
    </row>
    <row r="2413" spans="1:18" x14ac:dyDescent="0.2">
      <c r="A2413" s="13" t="s">
        <v>2158</v>
      </c>
      <c r="B2413" s="11" t="str">
        <f>VLOOKUP(A2413,[2]Feuil1!$A$4:$B$2591,2,FALSE)</f>
        <v>Maladies dues au VIH, avec décès</v>
      </c>
      <c r="C2413" s="22">
        <v>5</v>
      </c>
      <c r="D2413" s="23">
        <v>18324.143100000001</v>
      </c>
      <c r="E2413" s="22">
        <v>5</v>
      </c>
      <c r="F2413" s="23">
        <v>18324.143100000001</v>
      </c>
      <c r="G2413" s="22">
        <v>7</v>
      </c>
      <c r="H2413" s="23">
        <v>25604.560799999999</v>
      </c>
      <c r="I2413" s="116">
        <v>0</v>
      </c>
      <c r="J2413" s="116">
        <v>0</v>
      </c>
      <c r="K2413" s="116">
        <v>0</v>
      </c>
      <c r="L2413" s="116">
        <v>0.39731285989999998</v>
      </c>
      <c r="M2413" s="116">
        <v>0.4</v>
      </c>
      <c r="N2413" s="116">
        <v>-1.9193859999999999E-3</v>
      </c>
      <c r="O2413" s="24">
        <v>-7.1579E-5</v>
      </c>
      <c r="P2413" s="24">
        <v>4.3989799999999998E-4</v>
      </c>
      <c r="Q2413" s="24">
        <v>1.1139437E-6</v>
      </c>
      <c r="R2413" s="24">
        <v>3.8190082000000003E-6</v>
      </c>
    </row>
    <row r="2414" spans="1:18" ht="22.5" x14ac:dyDescent="0.2">
      <c r="A2414" s="13" t="s">
        <v>2159</v>
      </c>
      <c r="B2414" s="11" t="str">
        <f>VLOOKUP(A2414,[2]Feuil1!$A$4:$B$2591,2,FALSE)</f>
        <v>Interventions pour traumatismes multiples graves, niveau 1</v>
      </c>
      <c r="C2414" s="22">
        <v>48</v>
      </c>
      <c r="D2414" s="23">
        <v>176548.08600000001</v>
      </c>
      <c r="E2414" s="22">
        <v>34</v>
      </c>
      <c r="F2414" s="23">
        <v>123548.8109</v>
      </c>
      <c r="G2414" s="22">
        <v>22</v>
      </c>
      <c r="H2414" s="23">
        <v>81354.581300000005</v>
      </c>
      <c r="I2414" s="116">
        <v>-0.30019739299999998</v>
      </c>
      <c r="J2414" s="116">
        <v>-0.29166666699999999</v>
      </c>
      <c r="K2414" s="116">
        <v>-1.2043378E-2</v>
      </c>
      <c r="L2414" s="116">
        <v>-0.34151870299999998</v>
      </c>
      <c r="M2414" s="116">
        <v>-0.35294117600000002</v>
      </c>
      <c r="N2414" s="116">
        <v>1.7652914200000001E-2</v>
      </c>
      <c r="O2414" s="24">
        <v>4.2947640000000001E-4</v>
      </c>
      <c r="P2414" s="24">
        <v>-2.5494630000000001E-3</v>
      </c>
      <c r="Q2414" s="24">
        <v>3.5009659E-6</v>
      </c>
      <c r="R2414" s="24">
        <v>1.21343E-5</v>
      </c>
    </row>
    <row r="2415" spans="1:18" ht="22.5" x14ac:dyDescent="0.2">
      <c r="A2415" s="13" t="s">
        <v>2160</v>
      </c>
      <c r="B2415" s="11" t="str">
        <f>VLOOKUP(A2415,[2]Feuil1!$A$4:$B$2591,2,FALSE)</f>
        <v>Interventions pour traumatismes multiples graves, niveau 2</v>
      </c>
      <c r="C2415" s="22">
        <v>34</v>
      </c>
      <c r="D2415" s="23">
        <v>252006.3327</v>
      </c>
      <c r="E2415" s="22">
        <v>33</v>
      </c>
      <c r="F2415" s="23">
        <v>213138.8982</v>
      </c>
      <c r="G2415" s="22">
        <v>30</v>
      </c>
      <c r="H2415" s="23">
        <v>221202.32139999999</v>
      </c>
      <c r="I2415" s="116">
        <v>-0.15423197499999999</v>
      </c>
      <c r="J2415" s="116">
        <v>-2.9411764999999999E-2</v>
      </c>
      <c r="K2415" s="116">
        <v>-0.12860264099999999</v>
      </c>
      <c r="L2415" s="116">
        <v>3.78317767E-2</v>
      </c>
      <c r="M2415" s="116">
        <v>-9.0909090999999997E-2</v>
      </c>
      <c r="N2415" s="116">
        <v>0.14161495439999999</v>
      </c>
      <c r="O2415" s="24">
        <v>1.073691E-4</v>
      </c>
      <c r="P2415" s="24">
        <v>4.8720879999999999E-4</v>
      </c>
      <c r="Q2415" s="24">
        <v>4.7740444999999996E-6</v>
      </c>
      <c r="R2415" s="24">
        <v>3.2993100000000001E-5</v>
      </c>
    </row>
    <row r="2416" spans="1:18" ht="22.5" x14ac:dyDescent="0.2">
      <c r="A2416" s="13" t="s">
        <v>2161</v>
      </c>
      <c r="B2416" s="11" t="str">
        <f>VLOOKUP(A2416,[2]Feuil1!$A$4:$B$2591,2,FALSE)</f>
        <v>Interventions pour traumatismes multiples graves, niveau 3</v>
      </c>
      <c r="C2416" s="22">
        <v>29</v>
      </c>
      <c r="D2416" s="23">
        <v>311696.40480000002</v>
      </c>
      <c r="E2416" s="22">
        <v>21</v>
      </c>
      <c r="F2416" s="23">
        <v>226329.36480000001</v>
      </c>
      <c r="G2416" s="22">
        <v>28</v>
      </c>
      <c r="H2416" s="23">
        <v>301879.19520000002</v>
      </c>
      <c r="I2416" s="116">
        <v>-0.273878809</v>
      </c>
      <c r="J2416" s="116">
        <v>-0.27586206899999999</v>
      </c>
      <c r="K2416" s="116">
        <v>2.7387880999999998E-3</v>
      </c>
      <c r="L2416" s="116">
        <v>0.33380480909999999</v>
      </c>
      <c r="M2416" s="116">
        <v>0.33333333329999998</v>
      </c>
      <c r="N2416" s="116">
        <v>3.5360680000000002E-4</v>
      </c>
      <c r="O2416" s="24">
        <v>-2.5052800000000002E-4</v>
      </c>
      <c r="P2416" s="24">
        <v>4.5648781999999997E-3</v>
      </c>
      <c r="Q2416" s="24">
        <v>4.4557747999999998E-6</v>
      </c>
      <c r="R2416" s="24">
        <v>4.50263E-5</v>
      </c>
    </row>
    <row r="2417" spans="1:18" ht="22.5" x14ac:dyDescent="0.2">
      <c r="A2417" s="13" t="s">
        <v>2162</v>
      </c>
      <c r="B2417" s="11" t="str">
        <f>VLOOKUP(A2417,[2]Feuil1!$A$4:$B$2591,2,FALSE)</f>
        <v>Interventions pour traumatismes multiples graves, niveau 4</v>
      </c>
      <c r="C2417" s="22">
        <v>22</v>
      </c>
      <c r="D2417" s="23">
        <v>331895.17619999999</v>
      </c>
      <c r="E2417" s="22">
        <v>12</v>
      </c>
      <c r="F2417" s="23">
        <v>178997.97930000001</v>
      </c>
      <c r="G2417" s="22">
        <v>13</v>
      </c>
      <c r="H2417" s="23">
        <v>193827.9693</v>
      </c>
      <c r="I2417" s="116">
        <v>-0.46067917800000002</v>
      </c>
      <c r="J2417" s="116">
        <v>-0.45454545499999999</v>
      </c>
      <c r="K2417" s="116">
        <v>-1.1245158999999999E-2</v>
      </c>
      <c r="L2417" s="116">
        <v>8.2850041400000005E-2</v>
      </c>
      <c r="M2417" s="116">
        <v>8.3333333300000006E-2</v>
      </c>
      <c r="N2417" s="116">
        <v>-4.4611599999999998E-4</v>
      </c>
      <c r="O2417" s="24">
        <v>-3.5790000000000001E-5</v>
      </c>
      <c r="P2417" s="24">
        <v>8.9605890000000001E-4</v>
      </c>
      <c r="Q2417" s="24">
        <v>2.0687526E-6</v>
      </c>
      <c r="R2417" s="24">
        <v>2.89101E-5</v>
      </c>
    </row>
    <row r="2418" spans="1:18" x14ac:dyDescent="0.2">
      <c r="A2418" s="13" t="s">
        <v>2163</v>
      </c>
      <c r="B2418" s="11" t="str">
        <f>VLOOKUP(A2418,[2]Feuil1!$A$4:$B$2591,2,FALSE)</f>
        <v>Traumatismes multiples graves, niveau 1</v>
      </c>
      <c r="C2418" s="22">
        <v>55</v>
      </c>
      <c r="D2418" s="23">
        <v>105108.7035</v>
      </c>
      <c r="E2418" s="22">
        <v>52</v>
      </c>
      <c r="F2418" s="23">
        <v>100420.3915</v>
      </c>
      <c r="G2418" s="22">
        <v>56</v>
      </c>
      <c r="H2418" s="23">
        <v>109073.95050000001</v>
      </c>
      <c r="I2418" s="116">
        <v>-4.4604413000000002E-2</v>
      </c>
      <c r="J2418" s="116">
        <v>-5.4545455E-2</v>
      </c>
      <c r="K2418" s="116">
        <v>1.0514563399999999E-2</v>
      </c>
      <c r="L2418" s="116">
        <v>8.6173324699999998E-2</v>
      </c>
      <c r="M2418" s="116">
        <v>7.6923076899999998E-2</v>
      </c>
      <c r="N2418" s="116">
        <v>8.5895157999999992E-3</v>
      </c>
      <c r="O2418" s="24">
        <v>-1.4315899999999999E-4</v>
      </c>
      <c r="P2418" s="24">
        <v>5.2286610000000001E-4</v>
      </c>
      <c r="Q2418" s="24">
        <v>8.9115496999999996E-6</v>
      </c>
      <c r="R2418" s="24">
        <v>1.6268799999999999E-5</v>
      </c>
    </row>
    <row r="2419" spans="1:18" x14ac:dyDescent="0.2">
      <c r="A2419" s="13" t="s">
        <v>2164</v>
      </c>
      <c r="B2419" s="11" t="str">
        <f>VLOOKUP(A2419,[2]Feuil1!$A$4:$B$2591,2,FALSE)</f>
        <v>Traumatismes multiples graves, niveau 2</v>
      </c>
      <c r="C2419" s="22">
        <v>27</v>
      </c>
      <c r="D2419" s="23">
        <v>133978.07500000001</v>
      </c>
      <c r="E2419" s="22">
        <v>23</v>
      </c>
      <c r="F2419" s="23">
        <v>114490.355</v>
      </c>
      <c r="G2419" s="22">
        <v>30</v>
      </c>
      <c r="H2419" s="23">
        <v>145871.32010000001</v>
      </c>
      <c r="I2419" s="116">
        <v>-0.14545454499999999</v>
      </c>
      <c r="J2419" s="116">
        <v>-0.14814814800000001</v>
      </c>
      <c r="K2419" s="116">
        <v>3.1620553000000001E-3</v>
      </c>
      <c r="L2419" s="116">
        <v>0.27409265259999999</v>
      </c>
      <c r="M2419" s="116">
        <v>0.3043478261</v>
      </c>
      <c r="N2419" s="116">
        <v>-2.3195633E-2</v>
      </c>
      <c r="O2419" s="24">
        <v>-2.5052800000000002E-4</v>
      </c>
      <c r="P2419" s="24">
        <v>1.8961033E-3</v>
      </c>
      <c r="Q2419" s="24">
        <v>4.7740444999999996E-6</v>
      </c>
      <c r="R2419" s="24">
        <v>2.1757199999999999E-5</v>
      </c>
    </row>
    <row r="2420" spans="1:18" x14ac:dyDescent="0.2">
      <c r="A2420" s="13" t="s">
        <v>2165</v>
      </c>
      <c r="B2420" s="11" t="str">
        <f>VLOOKUP(A2420,[2]Feuil1!$A$4:$B$2591,2,FALSE)</f>
        <v>Traumatismes multiples graves, niveau 3</v>
      </c>
      <c r="C2420" s="22">
        <v>10</v>
      </c>
      <c r="D2420" s="23">
        <v>71629.5</v>
      </c>
      <c r="E2420" s="22">
        <v>21</v>
      </c>
      <c r="F2420" s="23">
        <v>150923.35649999999</v>
      </c>
      <c r="G2420" s="22">
        <v>16</v>
      </c>
      <c r="H2420" s="23">
        <v>115108.60649999999</v>
      </c>
      <c r="I2420" s="116">
        <v>1.107</v>
      </c>
      <c r="J2420" s="116">
        <v>1.1000000000000001</v>
      </c>
      <c r="K2420" s="116">
        <v>3.3333333000000001E-3</v>
      </c>
      <c r="L2420" s="116">
        <v>-0.23730422400000001</v>
      </c>
      <c r="M2420" s="116">
        <v>-0.23809523799999999</v>
      </c>
      <c r="N2420" s="116">
        <v>1.0382060000000001E-3</v>
      </c>
      <c r="O2420" s="24">
        <v>1.7894849999999999E-4</v>
      </c>
      <c r="P2420" s="24">
        <v>-2.1640019999999999E-3</v>
      </c>
      <c r="Q2420" s="24">
        <v>2.5461571000000001E-6</v>
      </c>
      <c r="R2420" s="24">
        <v>1.7168800000000001E-5</v>
      </c>
    </row>
    <row r="2421" spans="1:18" x14ac:dyDescent="0.2">
      <c r="A2421" s="13" t="s">
        <v>2166</v>
      </c>
      <c r="B2421" s="11" t="str">
        <f>VLOOKUP(A2421,[2]Feuil1!$A$4:$B$2591,2,FALSE)</f>
        <v>Traumatismes multiples graves, niveau 4</v>
      </c>
      <c r="C2421" s="22">
        <v>4</v>
      </c>
      <c r="D2421" s="23">
        <v>49145.68</v>
      </c>
      <c r="E2421" s="22">
        <v>2</v>
      </c>
      <c r="F2421" s="23">
        <v>25432.8894</v>
      </c>
      <c r="G2421" s="22">
        <v>9</v>
      </c>
      <c r="H2421" s="23">
        <v>111437.8294</v>
      </c>
      <c r="I2421" s="116">
        <v>-0.48249999999999998</v>
      </c>
      <c r="J2421" s="116">
        <v>-0.5</v>
      </c>
      <c r="K2421" s="116">
        <v>3.5000000000000003E-2</v>
      </c>
      <c r="L2421" s="116">
        <v>3.3816425121</v>
      </c>
      <c r="M2421" s="116">
        <v>3.5</v>
      </c>
      <c r="N2421" s="116">
        <v>-2.6301663999999999E-2</v>
      </c>
      <c r="O2421" s="24">
        <v>-2.5052800000000002E-4</v>
      </c>
      <c r="P2421" s="24">
        <v>5.1965976999999997E-3</v>
      </c>
      <c r="Q2421" s="24">
        <v>1.4322133E-6</v>
      </c>
      <c r="R2421" s="24">
        <v>1.66213E-5</v>
      </c>
    </row>
    <row r="2422" spans="1:18" x14ac:dyDescent="0.2">
      <c r="A2422" s="14" t="s">
        <v>3260</v>
      </c>
      <c r="B2422" s="11"/>
      <c r="C2422" s="35">
        <v>6253975</v>
      </c>
      <c r="D2422" s="36">
        <v>6612289165.3000002</v>
      </c>
      <c r="E2422" s="35">
        <v>6311921</v>
      </c>
      <c r="F2422" s="36">
        <v>6687955011.3999996</v>
      </c>
      <c r="G2422" s="35">
        <v>6283980</v>
      </c>
      <c r="H2422" s="36">
        <v>6704505251.6999998</v>
      </c>
      <c r="I2422" s="120">
        <v>1.14432149E-2</v>
      </c>
      <c r="J2422" s="120">
        <v>9.2654672000000004E-3</v>
      </c>
      <c r="K2422" s="120">
        <v>2.1577552E-3</v>
      </c>
      <c r="L2422" s="120">
        <v>2.4746338999999998E-3</v>
      </c>
      <c r="M2422" s="120">
        <v>-4.4267029999999997E-3</v>
      </c>
      <c r="N2422" s="120">
        <v>6.9320229999999998E-3</v>
      </c>
      <c r="O2422" s="37">
        <v>1</v>
      </c>
      <c r="P2422" s="37">
        <v>0.99999999429999997</v>
      </c>
      <c r="Q2422" s="37">
        <v>1</v>
      </c>
      <c r="R2422" s="37">
        <v>1</v>
      </c>
    </row>
    <row r="2423" spans="1:18" x14ac:dyDescent="0.2">
      <c r="A2423" s="30" t="s">
        <v>3105</v>
      </c>
    </row>
  </sheetData>
  <mergeCells count="1">
    <mergeCell ref="A4:B4"/>
  </mergeCells>
  <pageMargins left="0.70866141732283472" right="0.70866141732283472" top="0.74803149606299213" bottom="0.74803149606299213" header="0.31496062992125984" footer="0.31496062992125984"/>
  <pageSetup paperSize="9" scale="61" fitToHeight="85" orientation="landscape" r:id="rId1"/>
  <headerFooter>
    <oddHeader>&amp;CPartie 1 &amp;K2092C6Analyse de l’activité de MCO&amp;REx OQN</oddHeader>
  </headerFooter>
  <rowBreaks count="3" manualBreakCount="3">
    <brk id="24" max="17" man="1"/>
    <brk id="51" max="17" man="1"/>
    <brk id="2362" max="1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4:R634"/>
  <sheetViews>
    <sheetView tabSelected="1" zoomScaleNormal="100" workbookViewId="0">
      <selection activeCell="F28" sqref="F28"/>
    </sheetView>
  </sheetViews>
  <sheetFormatPr baseColWidth="10" defaultColWidth="9.140625" defaultRowHeight="12.75" customHeight="1" x14ac:dyDescent="0.2"/>
  <cols>
    <col min="1" max="1" width="6.140625" style="12" customWidth="1"/>
    <col min="2" max="2" width="30.7109375" style="12" customWidth="1"/>
    <col min="3" max="8" width="10.7109375" style="12" customWidth="1"/>
    <col min="9" max="14" width="9.7109375" style="15" customWidth="1"/>
    <col min="15" max="16" width="10.7109375" style="15" customWidth="1"/>
    <col min="17" max="18" width="9.7109375" style="15" customWidth="1"/>
    <col min="19" max="16384" width="9.140625" style="12"/>
  </cols>
  <sheetData>
    <row r="4" spans="1:18" ht="56.25" x14ac:dyDescent="0.2">
      <c r="A4" s="186" t="s">
        <v>3277</v>
      </c>
      <c r="B4" s="187"/>
      <c r="C4" s="11" t="s">
        <v>3090</v>
      </c>
      <c r="D4" s="11" t="s">
        <v>3091</v>
      </c>
      <c r="E4" s="11" t="s">
        <v>3092</v>
      </c>
      <c r="F4" s="11" t="s">
        <v>3093</v>
      </c>
      <c r="G4" s="11" t="s">
        <v>3094</v>
      </c>
      <c r="H4" s="11" t="s">
        <v>3095</v>
      </c>
      <c r="I4" s="11" t="s">
        <v>3096</v>
      </c>
      <c r="J4" s="11" t="s">
        <v>3097</v>
      </c>
      <c r="K4" s="11" t="s">
        <v>3098</v>
      </c>
      <c r="L4" s="11" t="s">
        <v>3099</v>
      </c>
      <c r="M4" s="11" t="s">
        <v>3100</v>
      </c>
      <c r="N4" s="11" t="s">
        <v>3101</v>
      </c>
      <c r="O4" s="104" t="s">
        <v>3218</v>
      </c>
      <c r="P4" s="11" t="s">
        <v>3102</v>
      </c>
      <c r="Q4" s="11" t="s">
        <v>3103</v>
      </c>
      <c r="R4" s="11" t="s">
        <v>3104</v>
      </c>
    </row>
    <row r="5" spans="1:18" ht="22.5" x14ac:dyDescent="0.2">
      <c r="A5" s="13" t="s">
        <v>2462</v>
      </c>
      <c r="B5" s="11" t="str">
        <f>VLOOKUP(A5,[3]racine_v11e!$B$4:$C$672,2,FALSE)</f>
        <v>Craniotomies pour traumatisme, âge supérieur à 17 ans</v>
      </c>
      <c r="C5" s="19">
        <v>257</v>
      </c>
      <c r="D5" s="20">
        <v>1079371.1809</v>
      </c>
      <c r="E5" s="19">
        <v>240</v>
      </c>
      <c r="F5" s="20">
        <v>1065652.139</v>
      </c>
      <c r="G5" s="19">
        <v>189</v>
      </c>
      <c r="H5" s="20">
        <v>779711.27099999995</v>
      </c>
      <c r="I5" s="21">
        <v>-1.2710216999999999E-2</v>
      </c>
      <c r="J5" s="21">
        <v>-6.6147860000000003E-2</v>
      </c>
      <c r="K5" s="21">
        <v>5.7222809299999997E-2</v>
      </c>
      <c r="L5" s="21">
        <v>-0.26832477300000002</v>
      </c>
      <c r="M5" s="21">
        <v>-0.21249999999999999</v>
      </c>
      <c r="N5" s="21">
        <v>-7.0888599999999996E-2</v>
      </c>
      <c r="O5" s="21">
        <v>1.8252747E-3</v>
      </c>
      <c r="P5" s="21">
        <v>-1.7277142999999998E-2</v>
      </c>
      <c r="Q5" s="21">
        <v>3.0076499999999999E-5</v>
      </c>
      <c r="R5" s="21">
        <v>1.162966E-4</v>
      </c>
    </row>
    <row r="6" spans="1:18" ht="22.5" x14ac:dyDescent="0.2">
      <c r="A6" s="13" t="s">
        <v>2463</v>
      </c>
      <c r="B6" s="11" t="str">
        <f>VLOOKUP(A6,[3]racine_v11e!$B$4:$C$672,2,FALSE)</f>
        <v>Craniotomies en dehors de tout traumatisme, âge supérieur à 17 ans</v>
      </c>
      <c r="C6" s="22">
        <v>1600</v>
      </c>
      <c r="D6" s="23">
        <v>7120931.2467</v>
      </c>
      <c r="E6" s="22">
        <v>1576</v>
      </c>
      <c r="F6" s="23">
        <v>7034366.6150000002</v>
      </c>
      <c r="G6" s="22">
        <v>1509</v>
      </c>
      <c r="H6" s="23">
        <v>6383475.9195999997</v>
      </c>
      <c r="I6" s="24">
        <v>-1.2156363999999999E-2</v>
      </c>
      <c r="J6" s="24">
        <v>-1.4999999999999999E-2</v>
      </c>
      <c r="K6" s="24">
        <v>2.8869401999999998E-3</v>
      </c>
      <c r="L6" s="24">
        <v>-9.2530107E-2</v>
      </c>
      <c r="M6" s="24">
        <v>-4.2512689999999999E-2</v>
      </c>
      <c r="N6" s="24">
        <v>-5.2238202999999997E-2</v>
      </c>
      <c r="O6" s="24">
        <v>2.3979099E-3</v>
      </c>
      <c r="P6" s="24">
        <v>-3.9328172000000002E-2</v>
      </c>
      <c r="Q6" s="24">
        <v>2.401344E-4</v>
      </c>
      <c r="R6" s="24">
        <v>9.5211739999999997E-4</v>
      </c>
    </row>
    <row r="7" spans="1:18" ht="22.5" x14ac:dyDescent="0.2">
      <c r="A7" s="13" t="s">
        <v>2464</v>
      </c>
      <c r="B7" s="11" t="str">
        <f>VLOOKUP(A7,[3]racine_v11e!$B$4:$C$672,2,FALSE)</f>
        <v>Interventions sur le rachis et la moelle pour des affections neurologiques</v>
      </c>
      <c r="C7" s="22">
        <v>8918</v>
      </c>
      <c r="D7" s="23">
        <v>23869881.618000001</v>
      </c>
      <c r="E7" s="22">
        <v>7718</v>
      </c>
      <c r="F7" s="23">
        <v>21180145.302000001</v>
      </c>
      <c r="G7" s="22">
        <v>7400</v>
      </c>
      <c r="H7" s="23">
        <v>20743900.960999999</v>
      </c>
      <c r="I7" s="24">
        <v>-0.11268327</v>
      </c>
      <c r="J7" s="24">
        <v>-0.13455931800000001</v>
      </c>
      <c r="K7" s="24">
        <v>2.5277351399999998E-2</v>
      </c>
      <c r="L7" s="24">
        <v>-2.0596852999999998E-2</v>
      </c>
      <c r="M7" s="24">
        <v>-4.1202384000000002E-2</v>
      </c>
      <c r="N7" s="24">
        <v>2.1491011800000001E-2</v>
      </c>
      <c r="O7" s="24">
        <v>1.1381124499999999E-2</v>
      </c>
      <c r="P7" s="24">
        <v>-2.6358791999999999E-2</v>
      </c>
      <c r="Q7" s="24">
        <v>1.1775976E-3</v>
      </c>
      <c r="R7" s="24">
        <v>3.0940240999999999E-3</v>
      </c>
    </row>
    <row r="8" spans="1:18" ht="22.5" x14ac:dyDescent="0.2">
      <c r="A8" s="13" t="s">
        <v>2465</v>
      </c>
      <c r="B8" s="11" t="str">
        <f>VLOOKUP(A8,[3]racine_v11e!$B$4:$C$672,2,FALSE)</f>
        <v>Interventions sur le système vasculaire précérébral</v>
      </c>
      <c r="C8" s="22">
        <v>9116</v>
      </c>
      <c r="D8" s="23">
        <v>27525142.557</v>
      </c>
      <c r="E8" s="22">
        <v>9126</v>
      </c>
      <c r="F8" s="23">
        <v>27759884.956</v>
      </c>
      <c r="G8" s="22">
        <v>8910</v>
      </c>
      <c r="H8" s="23">
        <v>27150269.491</v>
      </c>
      <c r="I8" s="24">
        <v>8.5282899999999991E-3</v>
      </c>
      <c r="J8" s="24">
        <v>1.0969724E-3</v>
      </c>
      <c r="K8" s="24">
        <v>7.4231747000000001E-3</v>
      </c>
      <c r="L8" s="24">
        <v>-2.1960302000000001E-2</v>
      </c>
      <c r="M8" s="24">
        <v>-2.3668639000000002E-2</v>
      </c>
      <c r="N8" s="24">
        <v>1.7497509999999999E-3</v>
      </c>
      <c r="O8" s="24">
        <v>7.7305751000000004E-3</v>
      </c>
      <c r="P8" s="24">
        <v>-3.6834235999999999E-2</v>
      </c>
      <c r="Q8" s="24">
        <v>1.4178912E-3</v>
      </c>
      <c r="R8" s="24">
        <v>4.0495560000000002E-3</v>
      </c>
    </row>
    <row r="9" spans="1:18" ht="33.75" x14ac:dyDescent="0.2">
      <c r="A9" s="13" t="s">
        <v>2466</v>
      </c>
      <c r="B9" s="11" t="str">
        <f>VLOOKUP(A9,[3]racine_v11e!$B$4:$C$672,2,FALSE)</f>
        <v>Interventions sur les nerfs crâniens ou périphériques et autres interventions sur le système nerveux</v>
      </c>
      <c r="C9" s="22">
        <v>6597</v>
      </c>
      <c r="D9" s="23">
        <v>6475894.2278000005</v>
      </c>
      <c r="E9" s="22">
        <v>7117</v>
      </c>
      <c r="F9" s="23">
        <v>6838705.4724000003</v>
      </c>
      <c r="G9" s="22">
        <v>6969</v>
      </c>
      <c r="H9" s="23">
        <v>6758965.4901999999</v>
      </c>
      <c r="I9" s="24">
        <v>5.6024887299999999E-2</v>
      </c>
      <c r="J9" s="24">
        <v>7.8823707699999995E-2</v>
      </c>
      <c r="K9" s="24">
        <v>-2.1133036000000001E-2</v>
      </c>
      <c r="L9" s="24">
        <v>-1.1660099E-2</v>
      </c>
      <c r="M9" s="24">
        <v>-2.0795279E-2</v>
      </c>
      <c r="N9" s="24">
        <v>9.3291829999999996E-3</v>
      </c>
      <c r="O9" s="24">
        <v>5.2968755999999997E-3</v>
      </c>
      <c r="P9" s="24">
        <v>-4.8180560000000002E-3</v>
      </c>
      <c r="Q9" s="24">
        <v>1.1090105000000001E-3</v>
      </c>
      <c r="R9" s="24">
        <v>1.0081229000000001E-3</v>
      </c>
    </row>
    <row r="10" spans="1:18" ht="12" x14ac:dyDescent="0.2">
      <c r="A10" s="13" t="s">
        <v>2467</v>
      </c>
      <c r="B10" s="11" t="str">
        <f>VLOOKUP(A10,[3]racine_v11e!$B$4:$C$672,2,FALSE)</f>
        <v>Pose d'un stimulateur cérébral</v>
      </c>
      <c r="C10" s="22">
        <v>6</v>
      </c>
      <c r="D10" s="23">
        <v>36147.65</v>
      </c>
      <c r="E10" s="22">
        <v>2</v>
      </c>
      <c r="F10" s="23">
        <v>10904.82</v>
      </c>
      <c r="G10" s="22">
        <v>4</v>
      </c>
      <c r="H10" s="23">
        <v>21809.64</v>
      </c>
      <c r="I10" s="24">
        <v>-0.69832561699999995</v>
      </c>
      <c r="J10" s="24">
        <v>-0.66666666699999999</v>
      </c>
      <c r="K10" s="24">
        <v>-9.4976852E-2</v>
      </c>
      <c r="L10" s="24">
        <v>1</v>
      </c>
      <c r="M10" s="24">
        <v>1</v>
      </c>
      <c r="N10" s="24">
        <v>0</v>
      </c>
      <c r="O10" s="24">
        <v>-7.1579E-5</v>
      </c>
      <c r="P10" s="24">
        <v>6.5889189999999997E-4</v>
      </c>
      <c r="Q10" s="24">
        <v>6.3653925999999997E-7</v>
      </c>
      <c r="R10" s="24">
        <v>3.2529827999999999E-6</v>
      </c>
    </row>
    <row r="11" spans="1:18" ht="12" x14ac:dyDescent="0.2">
      <c r="A11" s="13" t="s">
        <v>2468</v>
      </c>
      <c r="B11" s="11" t="str">
        <f>VLOOKUP(A11,[3]racine_v11e!$B$4:$C$672,2,FALSE)</f>
        <v>Pose d'un stimulateur médullaire</v>
      </c>
      <c r="C11" s="22">
        <v>1469</v>
      </c>
      <c r="D11" s="23">
        <v>1456716.6610999999</v>
      </c>
      <c r="E11" s="22">
        <v>1637</v>
      </c>
      <c r="F11" s="23">
        <v>1582572.1657</v>
      </c>
      <c r="G11" s="22">
        <v>1468</v>
      </c>
      <c r="H11" s="23">
        <v>1390778.7250999999</v>
      </c>
      <c r="I11" s="24">
        <v>8.6396694699999999E-2</v>
      </c>
      <c r="J11" s="24">
        <v>0.11436351259999999</v>
      </c>
      <c r="K11" s="24">
        <v>-2.5096673999999999E-2</v>
      </c>
      <c r="L11" s="24">
        <v>-0.12119096</v>
      </c>
      <c r="M11" s="24">
        <v>-0.10323763</v>
      </c>
      <c r="N11" s="24">
        <v>-2.0020164999999999E-2</v>
      </c>
      <c r="O11" s="24">
        <v>6.0484592999999996E-3</v>
      </c>
      <c r="P11" s="24">
        <v>-1.1588559E-2</v>
      </c>
      <c r="Q11" s="24">
        <v>2.336099E-4</v>
      </c>
      <c r="R11" s="24">
        <v>2.0743939999999999E-4</v>
      </c>
    </row>
    <row r="12" spans="1:18" ht="22.5" x14ac:dyDescent="0.2">
      <c r="A12" s="13" t="s">
        <v>2469</v>
      </c>
      <c r="B12" s="11" t="str">
        <f>VLOOKUP(A12,[3]racine_v11e!$B$4:$C$672,2,FALSE)</f>
        <v>Craniotomies pour tumeurs, âge inférieur à 18 ans</v>
      </c>
      <c r="C12" s="22">
        <v>1</v>
      </c>
      <c r="D12" s="23">
        <v>3388.9146999999998</v>
      </c>
      <c r="E12" s="22" t="s">
        <v>3213</v>
      </c>
      <c r="F12" s="23" t="s">
        <v>3213</v>
      </c>
      <c r="G12" s="22">
        <v>3</v>
      </c>
      <c r="H12" s="23">
        <v>9377.2723000000005</v>
      </c>
      <c r="I12" s="24" t="s">
        <v>3213</v>
      </c>
      <c r="J12" s="24" t="s">
        <v>3213</v>
      </c>
      <c r="K12" s="24" t="s">
        <v>3213</v>
      </c>
      <c r="L12" s="24" t="s">
        <v>3213</v>
      </c>
      <c r="M12" s="24" t="s">
        <v>3213</v>
      </c>
      <c r="N12" s="24" t="s">
        <v>3213</v>
      </c>
      <c r="O12" s="24" t="s">
        <v>3213</v>
      </c>
      <c r="P12" s="24" t="s">
        <v>3213</v>
      </c>
      <c r="Q12" s="24">
        <v>4.7740445000000002E-7</v>
      </c>
      <c r="R12" s="24">
        <v>1.3986524E-6</v>
      </c>
    </row>
    <row r="13" spans="1:18" ht="22.5" x14ac:dyDescent="0.2">
      <c r="A13" s="13" t="s">
        <v>2470</v>
      </c>
      <c r="B13" s="11" t="str">
        <f>VLOOKUP(A13,[3]racine_v11e!$B$4:$C$672,2,FALSE)</f>
        <v>Craniotomies pour affections non tumorales, âge inférieur à 18 ans</v>
      </c>
      <c r="C13" s="22">
        <v>8</v>
      </c>
      <c r="D13" s="23">
        <v>25972.3089</v>
      </c>
      <c r="E13" s="22">
        <v>4</v>
      </c>
      <c r="F13" s="23">
        <v>11965.219300000001</v>
      </c>
      <c r="G13" s="22">
        <v>2</v>
      </c>
      <c r="H13" s="23">
        <v>5114.9493000000002</v>
      </c>
      <c r="I13" s="24">
        <v>-0.53930860199999997</v>
      </c>
      <c r="J13" s="24">
        <v>-0.5</v>
      </c>
      <c r="K13" s="24">
        <v>-7.8617203999999996E-2</v>
      </c>
      <c r="L13" s="24">
        <v>-0.57251520700000003</v>
      </c>
      <c r="M13" s="24">
        <v>-0.5</v>
      </c>
      <c r="N13" s="24">
        <v>-0.145030413</v>
      </c>
      <c r="O13" s="24">
        <v>7.1579400000000001E-5</v>
      </c>
      <c r="P13" s="24">
        <v>-4.13908E-4</v>
      </c>
      <c r="Q13" s="24">
        <v>3.1826962999999999E-7</v>
      </c>
      <c r="R13" s="24">
        <v>7.6291226999999997E-7</v>
      </c>
    </row>
    <row r="14" spans="1:18" ht="22.5" x14ac:dyDescent="0.2">
      <c r="A14" s="13" t="s">
        <v>2471</v>
      </c>
      <c r="B14" s="11" t="str">
        <f>VLOOKUP(A14,[3]racine_v11e!$B$4:$C$672,2,FALSE)</f>
        <v>Libérations de nerfs superficiels à l'exception du médian au canal carpien</v>
      </c>
      <c r="C14" s="22">
        <v>18943</v>
      </c>
      <c r="D14" s="23">
        <v>9945892.6505999994</v>
      </c>
      <c r="E14" s="22">
        <v>18348</v>
      </c>
      <c r="F14" s="23">
        <v>9680974.2844999991</v>
      </c>
      <c r="G14" s="22">
        <v>17741</v>
      </c>
      <c r="H14" s="23">
        <v>9324230.0197999999</v>
      </c>
      <c r="I14" s="24">
        <v>-2.6635956999999998E-2</v>
      </c>
      <c r="J14" s="24">
        <v>-3.1410019999999997E-2</v>
      </c>
      <c r="K14" s="24">
        <v>4.9288789999999997E-3</v>
      </c>
      <c r="L14" s="24">
        <v>-3.6850037000000002E-2</v>
      </c>
      <c r="M14" s="24">
        <v>-3.3082624999999997E-2</v>
      </c>
      <c r="N14" s="24">
        <v>-3.8963130000000002E-3</v>
      </c>
      <c r="O14" s="24">
        <v>2.17243477E-2</v>
      </c>
      <c r="P14" s="24">
        <v>-2.1555232000000001E-2</v>
      </c>
      <c r="Q14" s="24">
        <v>2.8232107999999999E-3</v>
      </c>
      <c r="R14" s="24">
        <v>1.390741E-3</v>
      </c>
    </row>
    <row r="15" spans="1:18" ht="12" x14ac:dyDescent="0.2">
      <c r="A15" s="13" t="s">
        <v>2472</v>
      </c>
      <c r="B15" s="11" t="str">
        <f>VLOOKUP(A15,[3]racine_v11e!$B$4:$C$672,2,FALSE)</f>
        <v>Libérations du médian au canal carpien</v>
      </c>
      <c r="C15" s="22">
        <v>96642</v>
      </c>
      <c r="D15" s="23">
        <v>45659559.953000002</v>
      </c>
      <c r="E15" s="22">
        <v>94905</v>
      </c>
      <c r="F15" s="23">
        <v>44811619.745999999</v>
      </c>
      <c r="G15" s="22">
        <v>93713</v>
      </c>
      <c r="H15" s="23">
        <v>44228336.910999998</v>
      </c>
      <c r="I15" s="24">
        <v>-1.8570923999999999E-2</v>
      </c>
      <c r="J15" s="24">
        <v>-1.7973552E-2</v>
      </c>
      <c r="K15" s="24">
        <v>-6.0830499999999996E-4</v>
      </c>
      <c r="L15" s="24">
        <v>-1.301633E-2</v>
      </c>
      <c r="M15" s="24">
        <v>-1.2559928E-2</v>
      </c>
      <c r="N15" s="24">
        <v>-4.6220700000000001E-4</v>
      </c>
      <c r="O15" s="24">
        <v>4.2661322100000003E-2</v>
      </c>
      <c r="P15" s="24">
        <v>-3.5243164E-2</v>
      </c>
      <c r="Q15" s="24">
        <v>1.4913001E-2</v>
      </c>
      <c r="R15" s="24">
        <v>6.5968084999999997E-3</v>
      </c>
    </row>
    <row r="16" spans="1:18" ht="22.5" x14ac:dyDescent="0.2">
      <c r="A16" s="13" t="s">
        <v>2473</v>
      </c>
      <c r="B16" s="11" t="str">
        <f>VLOOKUP(A16,[3]racine_v11e!$B$4:$C$672,2,FALSE)</f>
        <v>Autres embolisations intracrâniennes et médullaires</v>
      </c>
      <c r="C16" s="22">
        <v>110</v>
      </c>
      <c r="D16" s="23">
        <v>293055.34159999999</v>
      </c>
      <c r="E16" s="22">
        <v>110</v>
      </c>
      <c r="F16" s="23">
        <v>279805.28999999998</v>
      </c>
      <c r="G16" s="22">
        <v>115</v>
      </c>
      <c r="H16" s="23">
        <v>302800.46110000001</v>
      </c>
      <c r="I16" s="24">
        <v>-4.5213479000000001E-2</v>
      </c>
      <c r="J16" s="24">
        <v>0</v>
      </c>
      <c r="K16" s="24">
        <v>-4.5213479000000001E-2</v>
      </c>
      <c r="L16" s="24">
        <v>8.2182760399999999E-2</v>
      </c>
      <c r="M16" s="24">
        <v>4.5454545499999999E-2</v>
      </c>
      <c r="N16" s="24">
        <v>3.5131335999999999E-2</v>
      </c>
      <c r="O16" s="24">
        <v>-1.7894800000000001E-4</v>
      </c>
      <c r="P16" s="24">
        <v>1.3894160999999999E-3</v>
      </c>
      <c r="Q16" s="24">
        <v>1.8300499999999999E-5</v>
      </c>
      <c r="R16" s="24">
        <v>4.5163700000000003E-5</v>
      </c>
    </row>
    <row r="17" spans="1:18" ht="22.5" x14ac:dyDescent="0.2">
      <c r="A17" s="13" t="s">
        <v>2474</v>
      </c>
      <c r="B17" s="11" t="str">
        <f>VLOOKUP(A17,[3]racine_v11e!$B$4:$C$672,2,FALSE)</f>
        <v>Autres actes thérapeutiques par voie vasculaire du système nerveux</v>
      </c>
      <c r="C17" s="22">
        <v>561</v>
      </c>
      <c r="D17" s="23">
        <v>1015209.9215000001</v>
      </c>
      <c r="E17" s="22">
        <v>575</v>
      </c>
      <c r="F17" s="23">
        <v>1019798.4364</v>
      </c>
      <c r="G17" s="22">
        <v>596</v>
      </c>
      <c r="H17" s="23">
        <v>1090520.0444</v>
      </c>
      <c r="I17" s="24">
        <v>4.5197696000000001E-3</v>
      </c>
      <c r="J17" s="24">
        <v>2.49554367E-2</v>
      </c>
      <c r="K17" s="24">
        <v>-1.9938102999999999E-2</v>
      </c>
      <c r="L17" s="24">
        <v>6.9348613899999995E-2</v>
      </c>
      <c r="M17" s="24">
        <v>3.6521739099999999E-2</v>
      </c>
      <c r="N17" s="24">
        <v>3.1670223099999999E-2</v>
      </c>
      <c r="O17" s="24">
        <v>-7.5158400000000002E-4</v>
      </c>
      <c r="P17" s="24">
        <v>4.2731469000000001E-3</v>
      </c>
      <c r="Q17" s="24">
        <v>9.4844400000000003E-5</v>
      </c>
      <c r="R17" s="24">
        <v>1.6265480000000001E-4</v>
      </c>
    </row>
    <row r="18" spans="1:18" ht="22.5" x14ac:dyDescent="0.2">
      <c r="A18" s="13" t="s">
        <v>2475</v>
      </c>
      <c r="B18" s="11" t="str">
        <f>VLOOKUP(A18,[3]racine_v11e!$B$4:$C$672,2,FALSE)</f>
        <v>Injections de toxine botulique, en ambulatoire</v>
      </c>
      <c r="C18" s="22">
        <v>4069</v>
      </c>
      <c r="D18" s="23">
        <v>1261885.0525</v>
      </c>
      <c r="E18" s="22">
        <v>5280</v>
      </c>
      <c r="F18" s="23">
        <v>1647548.6040000001</v>
      </c>
      <c r="G18" s="22">
        <v>6515</v>
      </c>
      <c r="H18" s="23">
        <v>2039439.371</v>
      </c>
      <c r="I18" s="24">
        <v>0.30562494639999999</v>
      </c>
      <c r="J18" s="24">
        <v>0.29761612189999997</v>
      </c>
      <c r="K18" s="24">
        <v>6.1719519999999996E-3</v>
      </c>
      <c r="L18" s="24">
        <v>0.2378629474</v>
      </c>
      <c r="M18" s="24">
        <v>0.23390151519999999</v>
      </c>
      <c r="N18" s="24">
        <v>3.2104931000000001E-3</v>
      </c>
      <c r="O18" s="24">
        <v>-4.4200279000000002E-2</v>
      </c>
      <c r="P18" s="24">
        <v>2.3678856599999999E-2</v>
      </c>
      <c r="Q18" s="24">
        <v>1.0367632999999999E-3</v>
      </c>
      <c r="R18" s="24">
        <v>3.0418939999999998E-4</v>
      </c>
    </row>
    <row r="19" spans="1:18" ht="33.75" x14ac:dyDescent="0.2">
      <c r="A19" s="13" t="s">
        <v>2476</v>
      </c>
      <c r="B19" s="11" t="str">
        <f>VLOOKUP(A19,[3]racine_v11e!$B$4:$C$672,2,FALSE)</f>
        <v>Séjours pour douleurs chroniques rebelles comprenant un bloc ou une infiltration, en ambulatoire</v>
      </c>
      <c r="C19" s="22">
        <v>466</v>
      </c>
      <c r="D19" s="23">
        <v>196450.88759999999</v>
      </c>
      <c r="E19" s="22">
        <v>863</v>
      </c>
      <c r="F19" s="23">
        <v>363365.24729999999</v>
      </c>
      <c r="G19" s="22">
        <v>993</v>
      </c>
      <c r="H19" s="23">
        <v>418178.59049999999</v>
      </c>
      <c r="I19" s="24">
        <v>0.84964930289999996</v>
      </c>
      <c r="J19" s="24">
        <v>0.85193133050000003</v>
      </c>
      <c r="K19" s="24">
        <v>-1.2322419999999999E-3</v>
      </c>
      <c r="L19" s="24">
        <v>0.15084916239999999</v>
      </c>
      <c r="M19" s="24">
        <v>0.1506373117</v>
      </c>
      <c r="N19" s="24">
        <v>1.8411600000000001E-4</v>
      </c>
      <c r="O19" s="24">
        <v>-4.6526609999999998E-3</v>
      </c>
      <c r="P19" s="24">
        <v>3.3119363999999998E-3</v>
      </c>
      <c r="Q19" s="24">
        <v>1.5802089999999999E-4</v>
      </c>
      <c r="R19" s="24">
        <v>6.2372799999999993E-5</v>
      </c>
    </row>
    <row r="20" spans="1:18" ht="33.75" x14ac:dyDescent="0.2">
      <c r="A20" s="13" t="s">
        <v>2477</v>
      </c>
      <c r="B20" s="11" t="str">
        <f>VLOOKUP(A20,[3]racine_v11e!$B$4:$C$672,2,FALSE)</f>
        <v>Affections du système nerveux sans acte opératoire avec anesthésie, en ambulatoire</v>
      </c>
      <c r="C20" s="22">
        <v>2205</v>
      </c>
      <c r="D20" s="23">
        <v>1414343.4016</v>
      </c>
      <c r="E20" s="22">
        <v>2356</v>
      </c>
      <c r="F20" s="23">
        <v>1510798.3855000001</v>
      </c>
      <c r="G20" s="22">
        <v>2108</v>
      </c>
      <c r="H20" s="23">
        <v>1351251.0763000001</v>
      </c>
      <c r="I20" s="24">
        <v>6.8197711899999999E-2</v>
      </c>
      <c r="J20" s="24">
        <v>6.84807256E-2</v>
      </c>
      <c r="K20" s="24">
        <v>-2.6487499999999997E-4</v>
      </c>
      <c r="L20" s="24">
        <v>-0.105604633</v>
      </c>
      <c r="M20" s="24">
        <v>-0.105263158</v>
      </c>
      <c r="N20" s="24">
        <v>-3.8164900000000002E-4</v>
      </c>
      <c r="O20" s="24">
        <v>8.8758455E-3</v>
      </c>
      <c r="P20" s="24">
        <v>-9.6401809999999994E-3</v>
      </c>
      <c r="Q20" s="24">
        <v>3.354562E-4</v>
      </c>
      <c r="R20" s="24">
        <v>2.0154370000000001E-4</v>
      </c>
    </row>
    <row r="21" spans="1:18" ht="22.5" x14ac:dyDescent="0.2">
      <c r="A21" s="13" t="s">
        <v>2478</v>
      </c>
      <c r="B21" s="11" t="str">
        <f>VLOOKUP(A21,[3]racine_v11e!$B$4:$C$672,2,FALSE)</f>
        <v>Embolisations intracrâniennes et médullaires pour hémorragie</v>
      </c>
      <c r="C21" s="22">
        <v>32</v>
      </c>
      <c r="D21" s="23">
        <v>91237.37</v>
      </c>
      <c r="E21" s="22">
        <v>24</v>
      </c>
      <c r="F21" s="23">
        <v>68635.850000000006</v>
      </c>
      <c r="G21" s="22">
        <v>18</v>
      </c>
      <c r="H21" s="23">
        <v>47363.23</v>
      </c>
      <c r="I21" s="24">
        <v>-0.24772217799999999</v>
      </c>
      <c r="J21" s="24">
        <v>-0.25</v>
      </c>
      <c r="K21" s="24">
        <v>3.0370962E-3</v>
      </c>
      <c r="L21" s="24">
        <v>-0.30993453100000001</v>
      </c>
      <c r="M21" s="24">
        <v>-0.25</v>
      </c>
      <c r="N21" s="24">
        <v>-7.9912707999999999E-2</v>
      </c>
      <c r="O21" s="24">
        <v>2.147382E-4</v>
      </c>
      <c r="P21" s="24">
        <v>-1.285336E-3</v>
      </c>
      <c r="Q21" s="24">
        <v>2.8644266999999999E-6</v>
      </c>
      <c r="R21" s="24">
        <v>7.0643884999999999E-6</v>
      </c>
    </row>
    <row r="22" spans="1:18" ht="12" x14ac:dyDescent="0.2">
      <c r="A22" s="13" t="s">
        <v>2479</v>
      </c>
      <c r="B22" s="11" t="str">
        <f>VLOOKUP(A22,[3]racine_v11e!$B$4:$C$672,2,FALSE)</f>
        <v>Méningites virales</v>
      </c>
      <c r="C22" s="22">
        <v>153</v>
      </c>
      <c r="D22" s="23">
        <v>151059.75200000001</v>
      </c>
      <c r="E22" s="22">
        <v>112</v>
      </c>
      <c r="F22" s="23">
        <v>118201.94620000001</v>
      </c>
      <c r="G22" s="22">
        <v>127</v>
      </c>
      <c r="H22" s="23">
        <v>135914.74429999999</v>
      </c>
      <c r="I22" s="24">
        <v>-0.21751529</v>
      </c>
      <c r="J22" s="24">
        <v>-0.26797385600000001</v>
      </c>
      <c r="K22" s="24">
        <v>6.89300053E-2</v>
      </c>
      <c r="L22" s="24">
        <v>0.1498520005</v>
      </c>
      <c r="M22" s="24">
        <v>0.1339285714</v>
      </c>
      <c r="N22" s="24">
        <v>1.40427091E-2</v>
      </c>
      <c r="O22" s="24">
        <v>-5.3684499999999999E-4</v>
      </c>
      <c r="P22" s="24">
        <v>1.0702442E-3</v>
      </c>
      <c r="Q22" s="24">
        <v>2.0210100000000002E-5</v>
      </c>
      <c r="R22" s="24">
        <v>2.0272199999999999E-5</v>
      </c>
    </row>
    <row r="23" spans="1:18" ht="22.5" x14ac:dyDescent="0.2">
      <c r="A23" s="13" t="s">
        <v>2480</v>
      </c>
      <c r="B23" s="11" t="str">
        <f>VLOOKUP(A23,[3]racine_v11e!$B$4:$C$672,2,FALSE)</f>
        <v>Infections du système nerveux à l'exception des méningites virales</v>
      </c>
      <c r="C23" s="22">
        <v>318</v>
      </c>
      <c r="D23" s="23">
        <v>641868.35759999999</v>
      </c>
      <c r="E23" s="22">
        <v>358</v>
      </c>
      <c r="F23" s="23">
        <v>749719.33189999999</v>
      </c>
      <c r="G23" s="22">
        <v>322</v>
      </c>
      <c r="H23" s="23">
        <v>731463.97210000001</v>
      </c>
      <c r="I23" s="24">
        <v>0.16802662569999999</v>
      </c>
      <c r="J23" s="24">
        <v>0.12578616349999999</v>
      </c>
      <c r="K23" s="24">
        <v>3.7520857499999997E-2</v>
      </c>
      <c r="L23" s="24">
        <v>-2.4349592E-2</v>
      </c>
      <c r="M23" s="24">
        <v>-0.10055865899999999</v>
      </c>
      <c r="N23" s="24">
        <v>8.4729335700000005E-2</v>
      </c>
      <c r="O23" s="24">
        <v>1.2884292000000001E-3</v>
      </c>
      <c r="P23" s="24">
        <v>-1.1030269999999999E-3</v>
      </c>
      <c r="Q23" s="24">
        <v>5.12414E-5</v>
      </c>
      <c r="R23" s="24">
        <v>1.091004E-4</v>
      </c>
    </row>
    <row r="24" spans="1:18" ht="22.5" x14ac:dyDescent="0.2">
      <c r="A24" s="13" t="s">
        <v>2481</v>
      </c>
      <c r="B24" s="11" t="str">
        <f>VLOOKUP(A24,[3]racine_v11e!$B$4:$C$672,2,FALSE)</f>
        <v>Maladies dégénératives du système nerveux, âge supérieur à 79 ans</v>
      </c>
      <c r="C24" s="22">
        <v>1229</v>
      </c>
      <c r="D24" s="23">
        <v>1977869.0305999999</v>
      </c>
      <c r="E24" s="22">
        <v>1241</v>
      </c>
      <c r="F24" s="23">
        <v>2075678.5998</v>
      </c>
      <c r="G24" s="22">
        <v>1301</v>
      </c>
      <c r="H24" s="23">
        <v>2209215.6878999998</v>
      </c>
      <c r="I24" s="24">
        <v>4.9451994899999997E-2</v>
      </c>
      <c r="J24" s="24">
        <v>9.7640357999999993E-3</v>
      </c>
      <c r="K24" s="24">
        <v>3.9304191600000003E-2</v>
      </c>
      <c r="L24" s="24">
        <v>6.4334183599999997E-2</v>
      </c>
      <c r="M24" s="24">
        <v>4.83481064E-2</v>
      </c>
      <c r="N24" s="24">
        <v>1.5248825400000001E-2</v>
      </c>
      <c r="O24" s="24">
        <v>-2.1473820000000002E-3</v>
      </c>
      <c r="P24" s="24">
        <v>8.0685891000000006E-3</v>
      </c>
      <c r="Q24" s="24">
        <v>2.0703440000000001E-4</v>
      </c>
      <c r="R24" s="24">
        <v>3.2951209999999999E-4</v>
      </c>
    </row>
    <row r="25" spans="1:18" ht="22.5" x14ac:dyDescent="0.2">
      <c r="A25" s="13" t="s">
        <v>2482</v>
      </c>
      <c r="B25" s="11" t="str">
        <f>VLOOKUP(A25,[3]racine_v11e!$B$4:$C$672,2,FALSE)</f>
        <v>Maladies dégénératives du système nerveux, âge inférieur à 80 ans</v>
      </c>
      <c r="C25" s="129">
        <v>1467</v>
      </c>
      <c r="D25" s="23">
        <v>2163532.5830000001</v>
      </c>
      <c r="E25" s="22">
        <v>1365</v>
      </c>
      <c r="F25" s="135">
        <v>2015867.7778</v>
      </c>
      <c r="G25" s="22">
        <v>1360</v>
      </c>
      <c r="H25" s="23">
        <v>2048871.5257999999</v>
      </c>
      <c r="I25" s="24">
        <v>-6.8251713000000006E-2</v>
      </c>
      <c r="J25" s="24">
        <v>-6.9529651999999997E-2</v>
      </c>
      <c r="K25" s="24">
        <v>1.3734336000000001E-3</v>
      </c>
      <c r="L25" s="24">
        <v>1.6371980500000001E-2</v>
      </c>
      <c r="M25" s="24">
        <v>-3.6630040000000001E-3</v>
      </c>
      <c r="N25" s="24">
        <v>2.0108642199999999E-2</v>
      </c>
      <c r="O25" s="24">
        <v>1.7894849999999999E-4</v>
      </c>
      <c r="P25" s="24">
        <v>1.9941552000000001E-3</v>
      </c>
      <c r="Q25" s="24">
        <v>2.1642330000000001E-4</v>
      </c>
      <c r="R25" s="24">
        <v>3.0559620000000001E-4</v>
      </c>
    </row>
    <row r="26" spans="1:18" ht="22.5" x14ac:dyDescent="0.2">
      <c r="A26" s="13" t="s">
        <v>2483</v>
      </c>
      <c r="B26" s="11" t="str">
        <f>VLOOKUP(A26,[3]racine_v11e!$B$4:$C$672,2,FALSE)</f>
        <v>Affections et lésions du rachis et de la moelle</v>
      </c>
      <c r="C26" s="129">
        <v>168</v>
      </c>
      <c r="D26" s="23">
        <v>333212.26189999998</v>
      </c>
      <c r="E26" s="22">
        <v>147</v>
      </c>
      <c r="F26" s="135">
        <v>298249.90110000002</v>
      </c>
      <c r="G26" s="22">
        <v>126</v>
      </c>
      <c r="H26" s="23">
        <v>289855.59639999998</v>
      </c>
      <c r="I26" s="24">
        <v>-0.104925193</v>
      </c>
      <c r="J26" s="24">
        <v>-0.125</v>
      </c>
      <c r="K26" s="24">
        <v>2.29426369E-2</v>
      </c>
      <c r="L26" s="24">
        <v>-2.8145205E-2</v>
      </c>
      <c r="M26" s="24">
        <v>-0.14285714299999999</v>
      </c>
      <c r="N26" s="24">
        <v>0.13383059380000001</v>
      </c>
      <c r="O26" s="24">
        <v>7.5158370000000003E-4</v>
      </c>
      <c r="P26" s="24">
        <v>-5.0720099999999998E-4</v>
      </c>
      <c r="Q26" s="24">
        <v>2.0051000000000002E-5</v>
      </c>
      <c r="R26" s="24">
        <v>4.3232999999999998E-5</v>
      </c>
    </row>
    <row r="27" spans="1:18" ht="12" x14ac:dyDescent="0.2">
      <c r="A27" s="13" t="s">
        <v>2484</v>
      </c>
      <c r="B27" s="11" t="str">
        <f>VLOOKUP(A27,[3]racine_v11e!$B$4:$C$672,2,FALSE)</f>
        <v>Autres affections cérébrovasculaires</v>
      </c>
      <c r="C27" s="129">
        <v>413</v>
      </c>
      <c r="D27" s="23">
        <v>624076.13170000003</v>
      </c>
      <c r="E27" s="22">
        <v>347</v>
      </c>
      <c r="F27" s="135">
        <v>522331.36869999999</v>
      </c>
      <c r="G27" s="22">
        <v>310</v>
      </c>
      <c r="H27" s="23">
        <v>471979.01400000002</v>
      </c>
      <c r="I27" s="24">
        <v>-0.16303261399999999</v>
      </c>
      <c r="J27" s="24">
        <v>-0.15980629499999999</v>
      </c>
      <c r="K27" s="24">
        <v>-3.8399699999999998E-3</v>
      </c>
      <c r="L27" s="24">
        <v>-9.6399255000000003E-2</v>
      </c>
      <c r="M27" s="24">
        <v>-0.106628242</v>
      </c>
      <c r="N27" s="24">
        <v>1.14498664E-2</v>
      </c>
      <c r="O27" s="24">
        <v>1.3242188999999999E-3</v>
      </c>
      <c r="P27" s="24">
        <v>-3.0423939999999999E-3</v>
      </c>
      <c r="Q27" s="24">
        <v>4.9331800000000001E-5</v>
      </c>
      <c r="R27" s="24">
        <v>7.0397300000000004E-5</v>
      </c>
    </row>
    <row r="28" spans="1:18" ht="22.5" x14ac:dyDescent="0.2">
      <c r="A28" s="13" t="s">
        <v>2485</v>
      </c>
      <c r="B28" s="11" t="str">
        <f>VLOOKUP(A28,[3]racine_v11e!$B$4:$C$672,2,FALSE)</f>
        <v>Affections des nerfs crâniens et rachidiens</v>
      </c>
      <c r="C28" s="129">
        <v>4943</v>
      </c>
      <c r="D28" s="23">
        <v>4228699.5541000003</v>
      </c>
      <c r="E28" s="22">
        <v>5037</v>
      </c>
      <c r="F28" s="135">
        <v>4176419.9829000002</v>
      </c>
      <c r="G28" s="22">
        <v>4924</v>
      </c>
      <c r="H28" s="23">
        <v>3995421.9725000001</v>
      </c>
      <c r="I28" s="24">
        <v>-1.2363038E-2</v>
      </c>
      <c r="J28" s="24">
        <v>1.90167914E-2</v>
      </c>
      <c r="K28" s="24">
        <v>-3.0794222E-2</v>
      </c>
      <c r="L28" s="24">
        <v>-4.3338077000000003E-2</v>
      </c>
      <c r="M28" s="24">
        <v>-2.2433987999999998E-2</v>
      </c>
      <c r="N28" s="24">
        <v>-2.1383813000000002E-2</v>
      </c>
      <c r="O28" s="24">
        <v>4.0442361000000001E-3</v>
      </c>
      <c r="P28" s="24">
        <v>-1.0936276999999999E-2</v>
      </c>
      <c r="Q28" s="24">
        <v>7.8357980000000002E-4</v>
      </c>
      <c r="R28" s="24">
        <v>5.9593090000000003E-4</v>
      </c>
    </row>
    <row r="29" spans="1:18" ht="12" x14ac:dyDescent="0.2">
      <c r="A29" s="13" t="s">
        <v>2486</v>
      </c>
      <c r="B29" s="11" t="str">
        <f>VLOOKUP(A29,[3]racine_v11e!$B$4:$C$672,2,FALSE)</f>
        <v>Autres affections du système nerveux</v>
      </c>
      <c r="C29" s="22">
        <v>898</v>
      </c>
      <c r="D29" s="23">
        <v>946746.39509999997</v>
      </c>
      <c r="E29" s="22">
        <v>847</v>
      </c>
      <c r="F29" s="23">
        <v>908707.20290000003</v>
      </c>
      <c r="G29" s="22">
        <v>779</v>
      </c>
      <c r="H29" s="23">
        <v>868537.21779999998</v>
      </c>
      <c r="I29" s="24">
        <v>-4.0178861000000003E-2</v>
      </c>
      <c r="J29" s="24">
        <v>-5.6792873000000001E-2</v>
      </c>
      <c r="K29" s="24">
        <v>1.7614383099999999E-2</v>
      </c>
      <c r="L29" s="24">
        <v>-4.4205642000000003E-2</v>
      </c>
      <c r="M29" s="24">
        <v>-8.0283353000000002E-2</v>
      </c>
      <c r="N29" s="24">
        <v>3.92269851E-2</v>
      </c>
      <c r="O29" s="24">
        <v>2.4336995999999999E-3</v>
      </c>
      <c r="P29" s="24">
        <v>-2.4271539999999999E-3</v>
      </c>
      <c r="Q29" s="24">
        <v>1.2396600000000001E-4</v>
      </c>
      <c r="R29" s="24">
        <v>1.295453E-4</v>
      </c>
    </row>
    <row r="30" spans="1:18" ht="22.5" x14ac:dyDescent="0.2">
      <c r="A30" s="13" t="s">
        <v>2487</v>
      </c>
      <c r="B30" s="11" t="str">
        <f>VLOOKUP(A30,[3]racine_v11e!$B$4:$C$672,2,FALSE)</f>
        <v>Troubles de la conscience et comas d'origine non traumatique</v>
      </c>
      <c r="C30" s="22">
        <v>462</v>
      </c>
      <c r="D30" s="23">
        <v>644029.95490000001</v>
      </c>
      <c r="E30" s="22">
        <v>489</v>
      </c>
      <c r="F30" s="23">
        <v>699720.53260000004</v>
      </c>
      <c r="G30" s="22">
        <v>489</v>
      </c>
      <c r="H30" s="23">
        <v>669479.55050000001</v>
      </c>
      <c r="I30" s="24">
        <v>8.6472030199999994E-2</v>
      </c>
      <c r="J30" s="24">
        <v>5.8441558400000003E-2</v>
      </c>
      <c r="K30" s="24">
        <v>2.6482776999999999E-2</v>
      </c>
      <c r="L30" s="24">
        <v>-4.3218658E-2</v>
      </c>
      <c r="M30" s="24">
        <v>0</v>
      </c>
      <c r="N30" s="24">
        <v>-4.3218658E-2</v>
      </c>
      <c r="O30" s="24">
        <v>0</v>
      </c>
      <c r="P30" s="24">
        <v>-1.827223E-3</v>
      </c>
      <c r="Q30" s="24">
        <v>7.7816899999999997E-5</v>
      </c>
      <c r="R30" s="24">
        <v>9.9855199999999999E-5</v>
      </c>
    </row>
    <row r="31" spans="1:18" ht="33.75" x14ac:dyDescent="0.2">
      <c r="A31" s="13" t="s">
        <v>2488</v>
      </c>
      <c r="B31" s="11" t="str">
        <f>VLOOKUP(A31,[3]racine_v11e!$B$4:$C$672,2,FALSE)</f>
        <v>Accidents ischémiques transitoires et occlusions des artères précérébrales, âge supérieur à 79 ans</v>
      </c>
      <c r="C31" s="22">
        <v>1139</v>
      </c>
      <c r="D31" s="23">
        <v>1332776.1802999999</v>
      </c>
      <c r="E31" s="22">
        <v>1161</v>
      </c>
      <c r="F31" s="23">
        <v>1340126.5362</v>
      </c>
      <c r="G31" s="22">
        <v>1098</v>
      </c>
      <c r="H31" s="23">
        <v>1267026.0595</v>
      </c>
      <c r="I31" s="24">
        <v>5.5150714999999996E-3</v>
      </c>
      <c r="J31" s="24">
        <v>1.9315188800000001E-2</v>
      </c>
      <c r="K31" s="24">
        <v>-1.3538616E-2</v>
      </c>
      <c r="L31" s="24">
        <v>-5.4547444E-2</v>
      </c>
      <c r="M31" s="24">
        <v>-5.4263565999999999E-2</v>
      </c>
      <c r="N31" s="24">
        <v>-3.0016599999999999E-4</v>
      </c>
      <c r="O31" s="24">
        <v>2.2547511000000002E-3</v>
      </c>
      <c r="P31" s="24">
        <v>-4.4168829999999999E-3</v>
      </c>
      <c r="Q31" s="24">
        <v>1.7473E-4</v>
      </c>
      <c r="R31" s="24">
        <v>1.8898130000000001E-4</v>
      </c>
    </row>
    <row r="32" spans="1:18" ht="33.75" x14ac:dyDescent="0.2">
      <c r="A32" s="13" t="s">
        <v>2489</v>
      </c>
      <c r="B32" s="11" t="str">
        <f>VLOOKUP(A32,[3]racine_v11e!$B$4:$C$672,2,FALSE)</f>
        <v>Accidents ischémiques transitoires et occlusions des artères précérébrales, âge inférieur à 80 ans</v>
      </c>
      <c r="C32" s="22">
        <v>2296</v>
      </c>
      <c r="D32" s="23">
        <v>2159304.7315000002</v>
      </c>
      <c r="E32" s="22">
        <v>2212</v>
      </c>
      <c r="F32" s="23">
        <v>2126263.0035000001</v>
      </c>
      <c r="G32" s="22">
        <v>2100</v>
      </c>
      <c r="H32" s="23">
        <v>1937797.5563999999</v>
      </c>
      <c r="I32" s="24">
        <v>-1.5302022E-2</v>
      </c>
      <c r="J32" s="24">
        <v>-3.6585366000000001E-2</v>
      </c>
      <c r="K32" s="24">
        <v>2.2091572300000001E-2</v>
      </c>
      <c r="L32" s="24">
        <v>-8.8636939999999997E-2</v>
      </c>
      <c r="M32" s="24">
        <v>-5.0632911000000003E-2</v>
      </c>
      <c r="N32" s="24">
        <v>-4.0030911000000002E-2</v>
      </c>
      <c r="O32" s="24">
        <v>4.0084463999999998E-3</v>
      </c>
      <c r="P32" s="24">
        <v>-1.1387474999999999E-2</v>
      </c>
      <c r="Q32" s="24">
        <v>3.3418309999999998E-4</v>
      </c>
      <c r="R32" s="24">
        <v>2.8902920000000001E-4</v>
      </c>
    </row>
    <row r="33" spans="1:18" ht="22.5" x14ac:dyDescent="0.2">
      <c r="A33" s="13" t="s">
        <v>2490</v>
      </c>
      <c r="B33" s="11" t="str">
        <f>VLOOKUP(A33,[3]racine_v11e!$B$4:$C$672,2,FALSE)</f>
        <v>Sclérose en plaques et ataxie cérébelleuse</v>
      </c>
      <c r="C33" s="22">
        <v>1459</v>
      </c>
      <c r="D33" s="23">
        <v>777409.75430000003</v>
      </c>
      <c r="E33" s="22">
        <v>1198</v>
      </c>
      <c r="F33" s="23">
        <v>704921.74580000003</v>
      </c>
      <c r="G33" s="22">
        <v>891</v>
      </c>
      <c r="H33" s="23">
        <v>589052.56019999995</v>
      </c>
      <c r="I33" s="24">
        <v>-9.3242987999999999E-2</v>
      </c>
      <c r="J33" s="24">
        <v>-0.17888965000000001</v>
      </c>
      <c r="K33" s="24">
        <v>0.1043059101</v>
      </c>
      <c r="L33" s="24">
        <v>-0.16437170000000001</v>
      </c>
      <c r="M33" s="24">
        <v>-0.25626043399999998</v>
      </c>
      <c r="N33" s="24">
        <v>0.12354961120000001</v>
      </c>
      <c r="O33" s="24">
        <v>1.0987437799999999E-2</v>
      </c>
      <c r="P33" s="24">
        <v>-7.0010580000000001E-3</v>
      </c>
      <c r="Q33" s="24">
        <v>1.417891E-4</v>
      </c>
      <c r="R33" s="24">
        <v>8.7859200000000001E-5</v>
      </c>
    </row>
    <row r="34" spans="1:18" ht="22.5" x14ac:dyDescent="0.2">
      <c r="A34" s="13" t="s">
        <v>2491</v>
      </c>
      <c r="B34" s="11" t="str">
        <f>VLOOKUP(A34,[3]racine_v11e!$B$4:$C$672,2,FALSE)</f>
        <v>Lésions traumatiques intracrâniennes sévères</v>
      </c>
      <c r="C34" s="22">
        <v>132</v>
      </c>
      <c r="D34" s="23">
        <v>219936.58480000001</v>
      </c>
      <c r="E34" s="22">
        <v>177</v>
      </c>
      <c r="F34" s="23">
        <v>325839.6912</v>
      </c>
      <c r="G34" s="22">
        <v>128</v>
      </c>
      <c r="H34" s="23">
        <v>231134.68220000001</v>
      </c>
      <c r="I34" s="24">
        <v>0.48151655389999998</v>
      </c>
      <c r="J34" s="24">
        <v>0.34090909089999999</v>
      </c>
      <c r="K34" s="24">
        <v>0.10485980289999999</v>
      </c>
      <c r="L34" s="24">
        <v>-0.290649088</v>
      </c>
      <c r="M34" s="24">
        <v>-0.276836158</v>
      </c>
      <c r="N34" s="24">
        <v>-1.9100691999999999E-2</v>
      </c>
      <c r="O34" s="24">
        <v>1.7536953000000001E-3</v>
      </c>
      <c r="P34" s="24">
        <v>-5.7222740000000003E-3</v>
      </c>
      <c r="Q34" s="24">
        <v>2.0369300000000002E-5</v>
      </c>
      <c r="R34" s="24">
        <v>3.4474499999999997E-5</v>
      </c>
    </row>
    <row r="35" spans="1:18" ht="22.5" x14ac:dyDescent="0.2">
      <c r="A35" s="13" t="s">
        <v>2492</v>
      </c>
      <c r="B35" s="11" t="str">
        <f>VLOOKUP(A35,[3]racine_v11e!$B$4:$C$672,2,FALSE)</f>
        <v>Autres lésions traumatiques intracrâniennes, sauf commotions</v>
      </c>
      <c r="C35" s="22">
        <v>798</v>
      </c>
      <c r="D35" s="23">
        <v>688378.68030000001</v>
      </c>
      <c r="E35" s="22">
        <v>887</v>
      </c>
      <c r="F35" s="23">
        <v>776117.66260000004</v>
      </c>
      <c r="G35" s="22">
        <v>857</v>
      </c>
      <c r="H35" s="23">
        <v>778528.99210000003</v>
      </c>
      <c r="I35" s="24">
        <v>0.12745743700000001</v>
      </c>
      <c r="J35" s="24">
        <v>0.11152882209999999</v>
      </c>
      <c r="K35" s="24">
        <v>1.43303661E-2</v>
      </c>
      <c r="L35" s="24">
        <v>3.1069123E-3</v>
      </c>
      <c r="M35" s="24">
        <v>-3.3821871000000003E-2</v>
      </c>
      <c r="N35" s="24">
        <v>3.8221506600000003E-2</v>
      </c>
      <c r="O35" s="24">
        <v>1.0736910000000001E-3</v>
      </c>
      <c r="P35" s="24">
        <v>1.4569760000000001E-4</v>
      </c>
      <c r="Q35" s="24">
        <v>1.363785E-4</v>
      </c>
      <c r="R35" s="24">
        <v>1.161203E-4</v>
      </c>
    </row>
    <row r="36" spans="1:18" ht="12" x14ac:dyDescent="0.2">
      <c r="A36" s="13" t="s">
        <v>2493</v>
      </c>
      <c r="B36" s="11" t="str">
        <f>VLOOKUP(A36,[3]racine_v11e!$B$4:$C$672,2,FALSE)</f>
        <v>Commotions cérébrales</v>
      </c>
      <c r="C36" s="22">
        <v>1483</v>
      </c>
      <c r="D36" s="23">
        <v>435333.41759999999</v>
      </c>
      <c r="E36" s="22">
        <v>1286</v>
      </c>
      <c r="F36" s="23">
        <v>376294.5392</v>
      </c>
      <c r="G36" s="22">
        <v>1240</v>
      </c>
      <c r="H36" s="23">
        <v>366897.84940000001</v>
      </c>
      <c r="I36" s="24">
        <v>-0.135617612</v>
      </c>
      <c r="J36" s="24">
        <v>-0.13283884000000001</v>
      </c>
      <c r="K36" s="24">
        <v>-3.2044460000000001E-3</v>
      </c>
      <c r="L36" s="24">
        <v>-2.4971634999999999E-2</v>
      </c>
      <c r="M36" s="24">
        <v>-3.5769829000000003E-2</v>
      </c>
      <c r="N36" s="24">
        <v>1.11987723E-2</v>
      </c>
      <c r="O36" s="24">
        <v>1.6463262000000001E-3</v>
      </c>
      <c r="P36" s="24">
        <v>-5.6776799999999996E-4</v>
      </c>
      <c r="Q36" s="24">
        <v>1.973272E-4</v>
      </c>
      <c r="R36" s="24">
        <v>5.47241E-5</v>
      </c>
    </row>
    <row r="37" spans="1:18" ht="12" x14ac:dyDescent="0.2">
      <c r="A37" s="13" t="s">
        <v>2494</v>
      </c>
      <c r="B37" s="11" t="str">
        <f>VLOOKUP(A37,[3]racine_v11e!$B$4:$C$672,2,FALSE)</f>
        <v>Douleurs chroniques rebelles</v>
      </c>
      <c r="C37" s="22">
        <v>9134</v>
      </c>
      <c r="D37" s="23">
        <v>9588307.4640999995</v>
      </c>
      <c r="E37" s="22">
        <v>9867</v>
      </c>
      <c r="F37" s="23">
        <v>10360215.312999999</v>
      </c>
      <c r="G37" s="22">
        <v>10991</v>
      </c>
      <c r="H37" s="23">
        <v>12015064.307</v>
      </c>
      <c r="I37" s="24">
        <v>8.0505120700000002E-2</v>
      </c>
      <c r="J37" s="24">
        <v>8.0249616800000007E-2</v>
      </c>
      <c r="K37" s="24">
        <v>2.3652300000000001E-4</v>
      </c>
      <c r="L37" s="24">
        <v>0.15973113920000001</v>
      </c>
      <c r="M37" s="24">
        <v>0.1139150704</v>
      </c>
      <c r="N37" s="24">
        <v>4.1130666000000003E-2</v>
      </c>
      <c r="O37" s="24">
        <v>-4.0227621999999998E-2</v>
      </c>
      <c r="P37" s="24">
        <v>9.9989423999999993E-2</v>
      </c>
      <c r="Q37" s="24">
        <v>1.7490508000000001E-3</v>
      </c>
      <c r="R37" s="24">
        <v>1.7920881000000001E-3</v>
      </c>
    </row>
    <row r="38" spans="1:18" ht="12" x14ac:dyDescent="0.2">
      <c r="A38" s="13" t="s">
        <v>2495</v>
      </c>
      <c r="B38" s="11" t="str">
        <f>VLOOKUP(A38,[3]racine_v11e!$B$4:$C$672,2,FALSE)</f>
        <v>Migraines et céphalées</v>
      </c>
      <c r="C38" s="22">
        <v>2819</v>
      </c>
      <c r="D38" s="23">
        <v>1374635.9053</v>
      </c>
      <c r="E38" s="22">
        <v>2883</v>
      </c>
      <c r="F38" s="23">
        <v>1382766.19</v>
      </c>
      <c r="G38" s="22">
        <v>3218</v>
      </c>
      <c r="H38" s="23">
        <v>1496801.3104999999</v>
      </c>
      <c r="I38" s="24">
        <v>5.9145005000000002E-3</v>
      </c>
      <c r="J38" s="24">
        <v>2.27030862E-2</v>
      </c>
      <c r="K38" s="24">
        <v>-1.6415894E-2</v>
      </c>
      <c r="L38" s="24">
        <v>8.2468837700000006E-2</v>
      </c>
      <c r="M38" s="24">
        <v>0.1161984044</v>
      </c>
      <c r="N38" s="24">
        <v>-3.0218254E-2</v>
      </c>
      <c r="O38" s="24">
        <v>-1.1989549E-2</v>
      </c>
      <c r="P38" s="24">
        <v>6.8902395999999996E-3</v>
      </c>
      <c r="Q38" s="24">
        <v>5.1209580000000001E-4</v>
      </c>
      <c r="R38" s="24">
        <v>2.2325310000000001E-4</v>
      </c>
    </row>
    <row r="39" spans="1:18" ht="12" x14ac:dyDescent="0.2">
      <c r="A39" s="13" t="s">
        <v>2496</v>
      </c>
      <c r="B39" s="11" t="str">
        <f>VLOOKUP(A39,[3]racine_v11e!$B$4:$C$672,2,FALSE)</f>
        <v>Convulsions hyperthermiques</v>
      </c>
      <c r="C39" s="22">
        <v>37</v>
      </c>
      <c r="D39" s="23">
        <v>24748.861199999999</v>
      </c>
      <c r="E39" s="22">
        <v>33</v>
      </c>
      <c r="F39" s="23">
        <v>19934.961800000001</v>
      </c>
      <c r="G39" s="22">
        <v>44</v>
      </c>
      <c r="H39" s="23">
        <v>27892.526399999999</v>
      </c>
      <c r="I39" s="24">
        <v>-0.19450993599999999</v>
      </c>
      <c r="J39" s="24">
        <v>-0.10810810799999999</v>
      </c>
      <c r="K39" s="24">
        <v>-9.6874775999999996E-2</v>
      </c>
      <c r="L39" s="24">
        <v>0.39917631549999999</v>
      </c>
      <c r="M39" s="24">
        <v>0.33333333329999998</v>
      </c>
      <c r="N39" s="24">
        <v>4.9382236599999997E-2</v>
      </c>
      <c r="O39" s="24">
        <v>-3.9368699999999999E-4</v>
      </c>
      <c r="P39" s="24">
        <v>4.8081259999999999E-4</v>
      </c>
      <c r="Q39" s="24">
        <v>7.0019318999999999E-6</v>
      </c>
      <c r="R39" s="24">
        <v>4.1602662E-6</v>
      </c>
    </row>
    <row r="40" spans="1:18" ht="12" x14ac:dyDescent="0.2">
      <c r="A40" s="13" t="s">
        <v>2497</v>
      </c>
      <c r="B40" s="11" t="str">
        <f>VLOOKUP(A40,[3]racine_v11e!$B$4:$C$672,2,FALSE)</f>
        <v>Epilepsie, âge inférieur à 18 ans</v>
      </c>
      <c r="C40" s="22">
        <v>62</v>
      </c>
      <c r="D40" s="23">
        <v>25572.0098</v>
      </c>
      <c r="E40" s="22">
        <v>47</v>
      </c>
      <c r="F40" s="23">
        <v>23078.340800000002</v>
      </c>
      <c r="G40" s="22">
        <v>45</v>
      </c>
      <c r="H40" s="23">
        <v>20095.712</v>
      </c>
      <c r="I40" s="24">
        <v>-9.7515565999999998E-2</v>
      </c>
      <c r="J40" s="24">
        <v>-0.24193548400000001</v>
      </c>
      <c r="K40" s="24">
        <v>0.19051138149999999</v>
      </c>
      <c r="L40" s="24">
        <v>-0.129239308</v>
      </c>
      <c r="M40" s="24">
        <v>-4.2553190999999997E-2</v>
      </c>
      <c r="N40" s="24">
        <v>-9.0538832999999999E-2</v>
      </c>
      <c r="O40" s="24">
        <v>7.1579400000000001E-5</v>
      </c>
      <c r="P40" s="24">
        <v>-1.8021700000000001E-4</v>
      </c>
      <c r="Q40" s="24">
        <v>7.1610666999999998E-6</v>
      </c>
      <c r="R40" s="24">
        <v>2.9973445000000001E-6</v>
      </c>
    </row>
    <row r="41" spans="1:18" ht="12" x14ac:dyDescent="0.2">
      <c r="A41" s="13" t="s">
        <v>2498</v>
      </c>
      <c r="B41" s="11" t="str">
        <f>VLOOKUP(A41,[3]racine_v11e!$B$4:$C$672,2,FALSE)</f>
        <v>Epilepsie, âge supérieur à 17 ans</v>
      </c>
      <c r="C41" s="22">
        <v>1685</v>
      </c>
      <c r="D41" s="23">
        <v>1911631.6631</v>
      </c>
      <c r="E41" s="22">
        <v>1810</v>
      </c>
      <c r="F41" s="23">
        <v>2084970.2922</v>
      </c>
      <c r="G41" s="22">
        <v>1693</v>
      </c>
      <c r="H41" s="23">
        <v>1962091.3753</v>
      </c>
      <c r="I41" s="24">
        <v>9.0675747000000001E-2</v>
      </c>
      <c r="J41" s="24">
        <v>7.4183976299999996E-2</v>
      </c>
      <c r="K41" s="24">
        <v>1.53528363E-2</v>
      </c>
      <c r="L41" s="24">
        <v>-5.8935571999999999E-2</v>
      </c>
      <c r="M41" s="24">
        <v>-6.4640883999999996E-2</v>
      </c>
      <c r="N41" s="24">
        <v>6.0995950999999998E-3</v>
      </c>
      <c r="O41" s="24">
        <v>4.1873949000000004E-3</v>
      </c>
      <c r="P41" s="24">
        <v>-7.4245999999999999E-3</v>
      </c>
      <c r="Q41" s="24">
        <v>2.6941520000000002E-4</v>
      </c>
      <c r="R41" s="24">
        <v>2.9265269999999998E-4</v>
      </c>
    </row>
    <row r="42" spans="1:18" ht="12" x14ac:dyDescent="0.2">
      <c r="A42" s="13" t="s">
        <v>2499</v>
      </c>
      <c r="B42" s="11" t="str">
        <f>VLOOKUP(A42,[3]racine_v11e!$B$4:$C$672,2,FALSE)</f>
        <v>Tumeurs malignes du système nerveux</v>
      </c>
      <c r="C42" s="22">
        <v>1553</v>
      </c>
      <c r="D42" s="23">
        <v>6446180.2363</v>
      </c>
      <c r="E42" s="22">
        <v>1525</v>
      </c>
      <c r="F42" s="23">
        <v>6283902.1256999997</v>
      </c>
      <c r="G42" s="22">
        <v>1660</v>
      </c>
      <c r="H42" s="23">
        <v>7275305.4903999995</v>
      </c>
      <c r="I42" s="24">
        <v>-2.5174306E-2</v>
      </c>
      <c r="J42" s="24">
        <v>-1.802962E-2</v>
      </c>
      <c r="K42" s="24">
        <v>-7.2758670000000001E-3</v>
      </c>
      <c r="L42" s="24">
        <v>0.15776874699999999</v>
      </c>
      <c r="M42" s="24">
        <v>8.8524590200000003E-2</v>
      </c>
      <c r="N42" s="24">
        <v>6.3612854900000002E-2</v>
      </c>
      <c r="O42" s="24">
        <v>-4.8316089999999997E-3</v>
      </c>
      <c r="P42" s="24">
        <v>5.9902656800000002E-2</v>
      </c>
      <c r="Q42" s="24">
        <v>2.6416379999999999E-4</v>
      </c>
      <c r="R42" s="24">
        <v>1.0851368000000001E-3</v>
      </c>
    </row>
    <row r="43" spans="1:18" ht="12" x14ac:dyDescent="0.2">
      <c r="A43" s="13" t="s">
        <v>2500</v>
      </c>
      <c r="B43" s="11" t="str">
        <f>VLOOKUP(A43,[3]racine_v11e!$B$4:$C$672,2,FALSE)</f>
        <v>Autres tumeurs du système nerveux</v>
      </c>
      <c r="C43" s="22">
        <v>287</v>
      </c>
      <c r="D43" s="23">
        <v>416968.85110000003</v>
      </c>
      <c r="E43" s="22">
        <v>297</v>
      </c>
      <c r="F43" s="23">
        <v>427401.14899999998</v>
      </c>
      <c r="G43" s="22">
        <v>256</v>
      </c>
      <c r="H43" s="23">
        <v>396511.77610000002</v>
      </c>
      <c r="I43" s="24">
        <v>2.50193698E-2</v>
      </c>
      <c r="J43" s="24">
        <v>3.4843205600000003E-2</v>
      </c>
      <c r="K43" s="24">
        <v>-9.4930670000000009E-3</v>
      </c>
      <c r="L43" s="24">
        <v>-7.2272555000000002E-2</v>
      </c>
      <c r="M43" s="24">
        <v>-0.13804713800000001</v>
      </c>
      <c r="N43" s="24">
        <v>7.6308793999999999E-2</v>
      </c>
      <c r="O43" s="24">
        <v>1.4673777E-3</v>
      </c>
      <c r="P43" s="24">
        <v>-1.8664E-3</v>
      </c>
      <c r="Q43" s="24">
        <v>4.0738500000000003E-5</v>
      </c>
      <c r="R43" s="24">
        <v>5.9141100000000002E-5</v>
      </c>
    </row>
    <row r="44" spans="1:18" ht="12" x14ac:dyDescent="0.2">
      <c r="A44" s="13" t="s">
        <v>2501</v>
      </c>
      <c r="B44" s="11" t="str">
        <f>VLOOKUP(A44,[3]racine_v11e!$B$4:$C$672,2,FALSE)</f>
        <v>Hydrocéphalies</v>
      </c>
      <c r="C44" s="22">
        <v>331</v>
      </c>
      <c r="D44" s="23">
        <v>339098.08689999999</v>
      </c>
      <c r="E44" s="22">
        <v>261</v>
      </c>
      <c r="F44" s="23">
        <v>264577.95860000001</v>
      </c>
      <c r="G44" s="22">
        <v>258</v>
      </c>
      <c r="H44" s="23">
        <v>254765.58170000001</v>
      </c>
      <c r="I44" s="24">
        <v>-0.219759802</v>
      </c>
      <c r="J44" s="24">
        <v>-0.211480363</v>
      </c>
      <c r="K44" s="24">
        <v>-1.0499978E-2</v>
      </c>
      <c r="L44" s="24">
        <v>-3.7086901999999998E-2</v>
      </c>
      <c r="M44" s="24">
        <v>-1.1494252999999999E-2</v>
      </c>
      <c r="N44" s="24">
        <v>-2.5890237999999999E-2</v>
      </c>
      <c r="O44" s="24">
        <v>1.073691E-4</v>
      </c>
      <c r="P44" s="24">
        <v>-5.9288400000000001E-4</v>
      </c>
      <c r="Q44" s="24">
        <v>4.1056800000000003E-5</v>
      </c>
      <c r="R44" s="24">
        <v>3.79992E-5</v>
      </c>
    </row>
    <row r="45" spans="1:18" ht="12" x14ac:dyDescent="0.2">
      <c r="A45" s="13" t="s">
        <v>2502</v>
      </c>
      <c r="B45" s="11" t="str">
        <f>VLOOKUP(A45,[3]racine_v11e!$B$4:$C$672,2,FALSE)</f>
        <v>Anévrysmes cérébraux</v>
      </c>
      <c r="C45" s="22">
        <v>47</v>
      </c>
      <c r="D45" s="23">
        <v>44259.8197</v>
      </c>
      <c r="E45" s="22">
        <v>62</v>
      </c>
      <c r="F45" s="23">
        <v>68071.276100000003</v>
      </c>
      <c r="G45" s="22">
        <v>54</v>
      </c>
      <c r="H45" s="23">
        <v>53638.6898</v>
      </c>
      <c r="I45" s="24">
        <v>0.5379926209</v>
      </c>
      <c r="J45" s="24">
        <v>0.31914893620000001</v>
      </c>
      <c r="K45" s="24">
        <v>0.16589763199999999</v>
      </c>
      <c r="L45" s="24">
        <v>-0.21202167999999999</v>
      </c>
      <c r="M45" s="24">
        <v>-0.12903225800000001</v>
      </c>
      <c r="N45" s="24">
        <v>-9.5284150999999997E-2</v>
      </c>
      <c r="O45" s="24">
        <v>2.863176E-4</v>
      </c>
      <c r="P45" s="24">
        <v>-8.7204700000000003E-4</v>
      </c>
      <c r="Q45" s="24">
        <v>8.5932800999999998E-6</v>
      </c>
      <c r="R45" s="24">
        <v>8.0003949000000002E-6</v>
      </c>
    </row>
    <row r="46" spans="1:18" ht="22.5" x14ac:dyDescent="0.2">
      <c r="A46" s="13" t="s">
        <v>2503</v>
      </c>
      <c r="B46" s="11" t="str">
        <f>VLOOKUP(A46,[3]racine_v11e!$B$4:$C$672,2,FALSE)</f>
        <v>Accidents vasculaires intracérébraux non transitoires</v>
      </c>
      <c r="C46" s="22">
        <v>2869</v>
      </c>
      <c r="D46" s="23">
        <v>6632686.7998000002</v>
      </c>
      <c r="E46" s="22">
        <v>3088</v>
      </c>
      <c r="F46" s="23">
        <v>7043806.6628999999</v>
      </c>
      <c r="G46" s="22">
        <v>3055</v>
      </c>
      <c r="H46" s="23">
        <v>6782179.6431999998</v>
      </c>
      <c r="I46" s="24">
        <v>6.1983910199999999E-2</v>
      </c>
      <c r="J46" s="24">
        <v>7.6333217100000003E-2</v>
      </c>
      <c r="K46" s="24">
        <v>-1.3331658999999999E-2</v>
      </c>
      <c r="L46" s="24">
        <v>-3.7142845000000001E-2</v>
      </c>
      <c r="M46" s="24">
        <v>-1.0686528000000001E-2</v>
      </c>
      <c r="N46" s="24">
        <v>-2.6742096999999999E-2</v>
      </c>
      <c r="O46" s="24">
        <v>1.1810601000000001E-3</v>
      </c>
      <c r="P46" s="24">
        <v>-1.5808050000000001E-2</v>
      </c>
      <c r="Q46" s="24">
        <v>4.8615689999999999E-4</v>
      </c>
      <c r="R46" s="24">
        <v>1.0115854000000001E-3</v>
      </c>
    </row>
    <row r="47" spans="1:18" ht="22.5" x14ac:dyDescent="0.2">
      <c r="A47" s="13" t="s">
        <v>2504</v>
      </c>
      <c r="B47" s="11" t="str">
        <f>VLOOKUP(A47,[3]racine_v11e!$B$4:$C$672,2,FALSE)</f>
        <v>Autres accidents vasculaires cérébraux non transitoires</v>
      </c>
      <c r="C47" s="22">
        <v>1225</v>
      </c>
      <c r="D47" s="23">
        <v>2523607.8928999999</v>
      </c>
      <c r="E47" s="22">
        <v>1203</v>
      </c>
      <c r="F47" s="23">
        <v>2431075.1028999998</v>
      </c>
      <c r="G47" s="22">
        <v>1046</v>
      </c>
      <c r="H47" s="23">
        <v>2013667.7165999999</v>
      </c>
      <c r="I47" s="24">
        <v>-3.6666865E-2</v>
      </c>
      <c r="J47" s="24">
        <v>-1.7959184E-2</v>
      </c>
      <c r="K47" s="24">
        <v>-1.9049799999999999E-2</v>
      </c>
      <c r="L47" s="24">
        <v>-0.17169662299999999</v>
      </c>
      <c r="M47" s="24">
        <v>-0.130507066</v>
      </c>
      <c r="N47" s="24">
        <v>-4.7371929E-2</v>
      </c>
      <c r="O47" s="24">
        <v>5.6189828999999997E-3</v>
      </c>
      <c r="P47" s="24">
        <v>-2.5220624000000001E-2</v>
      </c>
      <c r="Q47" s="24">
        <v>1.66455E-4</v>
      </c>
      <c r="R47" s="24">
        <v>3.0034549999999999E-4</v>
      </c>
    </row>
    <row r="48" spans="1:18" ht="22.5" x14ac:dyDescent="0.2">
      <c r="A48" s="13" t="s">
        <v>2505</v>
      </c>
      <c r="B48" s="11" t="str">
        <f>VLOOKUP(A48,[3]racine_v11e!$B$4:$C$672,2,FALSE)</f>
        <v>Explorations et surveillance pour affections du système nerveux</v>
      </c>
      <c r="C48" s="22">
        <v>917</v>
      </c>
      <c r="D48" s="23">
        <v>871944.88890000002</v>
      </c>
      <c r="E48" s="22">
        <v>1119</v>
      </c>
      <c r="F48" s="23">
        <v>1070685.5404000001</v>
      </c>
      <c r="G48" s="22">
        <v>1228</v>
      </c>
      <c r="H48" s="23">
        <v>1172976.2885</v>
      </c>
      <c r="I48" s="24">
        <v>0.2279279964</v>
      </c>
      <c r="J48" s="24">
        <v>0.2202835333</v>
      </c>
      <c r="K48" s="24">
        <v>6.2644974999999997E-3</v>
      </c>
      <c r="L48" s="24">
        <v>9.5537619800000001E-2</v>
      </c>
      <c r="M48" s="24">
        <v>9.7408400399999998E-2</v>
      </c>
      <c r="N48" s="24">
        <v>-1.7047259999999999E-3</v>
      </c>
      <c r="O48" s="24">
        <v>-3.9010770000000002E-3</v>
      </c>
      <c r="P48" s="24">
        <v>6.1806201E-3</v>
      </c>
      <c r="Q48" s="24">
        <v>1.9541759999999999E-4</v>
      </c>
      <c r="R48" s="24">
        <v>1.7495339999999999E-4</v>
      </c>
    </row>
    <row r="49" spans="1:18" ht="12" x14ac:dyDescent="0.2">
      <c r="A49" s="13" t="s">
        <v>2506</v>
      </c>
      <c r="B49" s="11" t="str">
        <f>VLOOKUP(A49,[3]racine_v11e!$B$4:$C$672,2,FALSE)</f>
        <v>Troubles du sommeil</v>
      </c>
      <c r="C49" s="22">
        <v>193</v>
      </c>
      <c r="D49" s="23">
        <v>109575.85060000001</v>
      </c>
      <c r="E49" s="22">
        <v>211</v>
      </c>
      <c r="F49" s="23">
        <v>109166.56269999999</v>
      </c>
      <c r="G49" s="22">
        <v>177</v>
      </c>
      <c r="H49" s="23">
        <v>105402.8985</v>
      </c>
      <c r="I49" s="24">
        <v>-3.735202E-3</v>
      </c>
      <c r="J49" s="24">
        <v>9.3264248699999996E-2</v>
      </c>
      <c r="K49" s="24">
        <v>-8.8724616000000006E-2</v>
      </c>
      <c r="L49" s="24">
        <v>-3.4476345999999998E-2</v>
      </c>
      <c r="M49" s="24">
        <v>-0.16113744099999999</v>
      </c>
      <c r="N49" s="24">
        <v>0.15099147439999999</v>
      </c>
      <c r="O49" s="24">
        <v>1.2168497999999999E-3</v>
      </c>
      <c r="P49" s="24">
        <v>-2.2740799999999999E-4</v>
      </c>
      <c r="Q49" s="24">
        <v>2.81669E-5</v>
      </c>
      <c r="R49" s="24">
        <v>1.5721200000000001E-5</v>
      </c>
    </row>
    <row r="50" spans="1:18" ht="22.5" x14ac:dyDescent="0.2">
      <c r="A50" s="13" t="s">
        <v>2507</v>
      </c>
      <c r="B50" s="11" t="str">
        <f>VLOOKUP(A50,[3]racine_v11e!$B$4:$C$672,2,FALSE)</f>
        <v>Anomalies de la démarche d'origine neurologique</v>
      </c>
      <c r="C50" s="22">
        <v>1863</v>
      </c>
      <c r="D50" s="23">
        <v>2875523.4827000001</v>
      </c>
      <c r="E50" s="22">
        <v>1907</v>
      </c>
      <c r="F50" s="23">
        <v>2939788.7744</v>
      </c>
      <c r="G50" s="22">
        <v>2427</v>
      </c>
      <c r="H50" s="23">
        <v>3678520.9371000002</v>
      </c>
      <c r="I50" s="24">
        <v>2.2349075600000001E-2</v>
      </c>
      <c r="J50" s="24">
        <v>2.36178207E-2</v>
      </c>
      <c r="K50" s="24">
        <v>-1.2394719999999999E-3</v>
      </c>
      <c r="L50" s="24">
        <v>0.25128749700000003</v>
      </c>
      <c r="M50" s="24">
        <v>0.27267960149999998</v>
      </c>
      <c r="N50" s="24">
        <v>-1.6808712E-2</v>
      </c>
      <c r="O50" s="24">
        <v>-1.8610643999999999E-2</v>
      </c>
      <c r="P50" s="24">
        <v>4.4635736400000001E-2</v>
      </c>
      <c r="Q50" s="24">
        <v>3.8622020000000001E-4</v>
      </c>
      <c r="R50" s="24">
        <v>5.4866400000000003E-4</v>
      </c>
    </row>
    <row r="51" spans="1:18" ht="22.5" x14ac:dyDescent="0.2">
      <c r="A51" s="13" t="s">
        <v>2508</v>
      </c>
      <c r="B51" s="11" t="str">
        <f>VLOOKUP(A51,[3]racine_v11e!$B$4:$C$672,2,FALSE)</f>
        <v>Symptômes et autres recours aux soins de la CMD 01</v>
      </c>
      <c r="C51" s="22">
        <v>835</v>
      </c>
      <c r="D51" s="23">
        <v>625139.59990000003</v>
      </c>
      <c r="E51" s="22">
        <v>927</v>
      </c>
      <c r="F51" s="23">
        <v>655937.01820000005</v>
      </c>
      <c r="G51" s="22">
        <v>901</v>
      </c>
      <c r="H51" s="23">
        <v>677263.31149999995</v>
      </c>
      <c r="I51" s="24">
        <v>4.9264865499999998E-2</v>
      </c>
      <c r="J51" s="24">
        <v>0.1101796407</v>
      </c>
      <c r="K51" s="24">
        <v>-5.4869295999999998E-2</v>
      </c>
      <c r="L51" s="24">
        <v>3.2512714999999998E-2</v>
      </c>
      <c r="M51" s="24">
        <v>-2.8047465000000001E-2</v>
      </c>
      <c r="N51" s="24">
        <v>6.23077545E-2</v>
      </c>
      <c r="O51" s="24">
        <v>9.3053220000000004E-4</v>
      </c>
      <c r="P51" s="24">
        <v>1.2885791E-3</v>
      </c>
      <c r="Q51" s="24">
        <v>1.4338050000000001E-4</v>
      </c>
      <c r="R51" s="24">
        <v>1.010162E-4</v>
      </c>
    </row>
    <row r="52" spans="1:18" ht="33.75" x14ac:dyDescent="0.2">
      <c r="A52" s="13" t="s">
        <v>2509</v>
      </c>
      <c r="B52" s="11" t="str">
        <f>VLOOKUP(A52,[3]racine_v11e!$B$4:$C$672,2,FALSE)</f>
        <v>Accidents vasculaires cérébraux non transitoires avec décès : séjours de moins de 2 jours</v>
      </c>
      <c r="C52" s="22">
        <v>94</v>
      </c>
      <c r="D52" s="23">
        <v>49793.677000000003</v>
      </c>
      <c r="E52" s="22">
        <v>90</v>
      </c>
      <c r="F52" s="23">
        <v>47610.797400000003</v>
      </c>
      <c r="G52" s="22">
        <v>92</v>
      </c>
      <c r="H52" s="23">
        <v>48540.349000000002</v>
      </c>
      <c r="I52" s="24">
        <v>-4.3838490000000001E-2</v>
      </c>
      <c r="J52" s="24">
        <v>-4.2553190999999997E-2</v>
      </c>
      <c r="K52" s="24">
        <v>-1.3424229999999999E-3</v>
      </c>
      <c r="L52" s="24">
        <v>1.9523966199999999E-2</v>
      </c>
      <c r="M52" s="24">
        <v>2.2222222199999999E-2</v>
      </c>
      <c r="N52" s="24">
        <v>-2.6395979999999999E-3</v>
      </c>
      <c r="O52" s="24">
        <v>-7.1579E-5</v>
      </c>
      <c r="P52" s="24">
        <v>5.6165400000000003E-5</v>
      </c>
      <c r="Q52" s="24">
        <v>1.46404E-5</v>
      </c>
      <c r="R52" s="24">
        <v>7.2399598999999999E-6</v>
      </c>
    </row>
    <row r="53" spans="1:18" ht="22.5" x14ac:dyDescent="0.2">
      <c r="A53" s="13" t="s">
        <v>2510</v>
      </c>
      <c r="B53" s="11" t="str">
        <f>VLOOKUP(A53,[3]racine_v11e!$B$4:$C$672,2,FALSE)</f>
        <v>Autres affections de la CMD 01 avec décès : séjours de moins de 2 jours</v>
      </c>
      <c r="C53" s="22">
        <v>162</v>
      </c>
      <c r="D53" s="23">
        <v>87805.473199999993</v>
      </c>
      <c r="E53" s="22">
        <v>160</v>
      </c>
      <c r="F53" s="23">
        <v>86722.508799999996</v>
      </c>
      <c r="G53" s="22">
        <v>163</v>
      </c>
      <c r="H53" s="23">
        <v>88130.895999999993</v>
      </c>
      <c r="I53" s="24">
        <v>-1.2333678000000001E-2</v>
      </c>
      <c r="J53" s="24">
        <v>-1.2345679E-2</v>
      </c>
      <c r="K53" s="24">
        <v>1.21514E-5</v>
      </c>
      <c r="L53" s="24">
        <v>1.6240157500000001E-2</v>
      </c>
      <c r="M53" s="24">
        <v>1.8749999999999999E-2</v>
      </c>
      <c r="N53" s="24">
        <v>-2.463649E-3</v>
      </c>
      <c r="O53" s="24">
        <v>-1.0736899999999999E-4</v>
      </c>
      <c r="P53" s="24">
        <v>8.5097699999999997E-5</v>
      </c>
      <c r="Q53" s="24">
        <v>2.5939E-5</v>
      </c>
      <c r="R53" s="24">
        <v>1.3145E-5</v>
      </c>
    </row>
    <row r="54" spans="1:18" ht="33.75" x14ac:dyDescent="0.2">
      <c r="A54" s="13" t="s">
        <v>2511</v>
      </c>
      <c r="B54" s="11" t="str">
        <f>VLOOKUP(A54,[3]racine_v11e!$B$4:$C$672,2,FALSE)</f>
        <v>Autres affections neurologiques concernant majoritairement la petite enfance</v>
      </c>
      <c r="C54" s="22">
        <v>14</v>
      </c>
      <c r="D54" s="23">
        <v>8114.4165999999996</v>
      </c>
      <c r="E54" s="22">
        <v>6</v>
      </c>
      <c r="F54" s="23">
        <v>2260.2858999999999</v>
      </c>
      <c r="G54" s="22">
        <v>13</v>
      </c>
      <c r="H54" s="23">
        <v>6255.2458999999999</v>
      </c>
      <c r="I54" s="24">
        <v>-0.72144813200000002</v>
      </c>
      <c r="J54" s="24">
        <v>-0.571428571</v>
      </c>
      <c r="K54" s="24">
        <v>-0.35004564199999999</v>
      </c>
      <c r="L54" s="24">
        <v>1.7674578246999999</v>
      </c>
      <c r="M54" s="24">
        <v>1.1666666667000001</v>
      </c>
      <c r="N54" s="24">
        <v>0.27728822679999998</v>
      </c>
      <c r="O54" s="24">
        <v>-2.5052800000000002E-4</v>
      </c>
      <c r="P54" s="24">
        <v>2.4138379999999999E-4</v>
      </c>
      <c r="Q54" s="24">
        <v>2.0687526E-6</v>
      </c>
      <c r="R54" s="24">
        <v>9.3299142000000001E-7</v>
      </c>
    </row>
    <row r="55" spans="1:18" ht="22.5" x14ac:dyDescent="0.2">
      <c r="A55" s="13" t="s">
        <v>2512</v>
      </c>
      <c r="B55" s="11" t="str">
        <f>VLOOKUP(A55,[3]racine_v11e!$B$4:$C$672,2,FALSE)</f>
        <v>Troubles de la régulation thermique du nouveau-né et du nourrisson</v>
      </c>
      <c r="C55" s="22" t="s">
        <v>3213</v>
      </c>
      <c r="D55" s="23" t="s">
        <v>3213</v>
      </c>
      <c r="E55" s="22">
        <v>5</v>
      </c>
      <c r="F55" s="23">
        <v>3833.15</v>
      </c>
      <c r="G55" s="22">
        <v>7</v>
      </c>
      <c r="H55" s="23">
        <v>6511.81</v>
      </c>
      <c r="I55" s="24" t="s">
        <v>3213</v>
      </c>
      <c r="J55" s="24" t="s">
        <v>3213</v>
      </c>
      <c r="K55" s="24" t="s">
        <v>3213</v>
      </c>
      <c r="L55" s="24">
        <v>0.69881429110000004</v>
      </c>
      <c r="M55" s="24">
        <v>0.4</v>
      </c>
      <c r="N55" s="24">
        <v>0.2134387794</v>
      </c>
      <c r="O55" s="24">
        <v>-7.1579E-5</v>
      </c>
      <c r="P55" s="24">
        <v>1.6185019999999999E-4</v>
      </c>
      <c r="Q55" s="24">
        <v>1.1139437E-6</v>
      </c>
      <c r="R55" s="24">
        <v>9.712588399999999E-7</v>
      </c>
    </row>
    <row r="56" spans="1:18" ht="12" x14ac:dyDescent="0.2">
      <c r="A56" s="13" t="s">
        <v>2513</v>
      </c>
      <c r="B56" s="11" t="str">
        <f>VLOOKUP(A56,[3]racine_v11e!$B$4:$C$672,2,FALSE)</f>
        <v>Interventions sur la rétine</v>
      </c>
      <c r="C56" s="22">
        <v>24103</v>
      </c>
      <c r="D56" s="23">
        <v>30090339.414000001</v>
      </c>
      <c r="E56" s="22">
        <v>24370</v>
      </c>
      <c r="F56" s="23">
        <v>30411152.179000001</v>
      </c>
      <c r="G56" s="22">
        <v>25280</v>
      </c>
      <c r="H56" s="23">
        <v>31416740.142999999</v>
      </c>
      <c r="I56" s="24">
        <v>1.0661653199999999E-2</v>
      </c>
      <c r="J56" s="24">
        <v>1.1077459200000001E-2</v>
      </c>
      <c r="K56" s="24">
        <v>-4.1124999999999999E-4</v>
      </c>
      <c r="L56" s="24">
        <v>3.30664211E-2</v>
      </c>
      <c r="M56" s="24">
        <v>3.7340993000000003E-2</v>
      </c>
      <c r="N56" s="24">
        <v>-4.1207010000000001E-3</v>
      </c>
      <c r="O56" s="24">
        <v>-3.2568627000000003E-2</v>
      </c>
      <c r="P56" s="24">
        <v>6.0759719800000001E-2</v>
      </c>
      <c r="Q56" s="24">
        <v>4.0229280999999999E-3</v>
      </c>
      <c r="R56" s="24">
        <v>4.6859147999999996E-3</v>
      </c>
    </row>
    <row r="57" spans="1:18" ht="12" x14ac:dyDescent="0.2">
      <c r="A57" s="13" t="s">
        <v>2514</v>
      </c>
      <c r="B57" s="11" t="str">
        <f>VLOOKUP(A57,[3]racine_v11e!$B$4:$C$672,2,FALSE)</f>
        <v>Interventions sur l'orbite</v>
      </c>
      <c r="C57" s="22">
        <v>1352</v>
      </c>
      <c r="D57" s="23">
        <v>1205840.4708</v>
      </c>
      <c r="E57" s="22">
        <v>1358</v>
      </c>
      <c r="F57" s="23">
        <v>1162358.7479999999</v>
      </c>
      <c r="G57" s="22">
        <v>1361</v>
      </c>
      <c r="H57" s="23">
        <v>1132496.4027</v>
      </c>
      <c r="I57" s="24">
        <v>-3.6059266E-2</v>
      </c>
      <c r="J57" s="24">
        <v>4.4378697999999999E-3</v>
      </c>
      <c r="K57" s="24">
        <v>-4.0318209000000001E-2</v>
      </c>
      <c r="L57" s="24">
        <v>-2.5691161000000001E-2</v>
      </c>
      <c r="M57" s="24">
        <v>2.2091311000000001E-3</v>
      </c>
      <c r="N57" s="24">
        <v>-2.7838792000000001E-2</v>
      </c>
      <c r="O57" s="24">
        <v>-1.0736899999999999E-4</v>
      </c>
      <c r="P57" s="24">
        <v>-1.804345E-3</v>
      </c>
      <c r="Q57" s="24">
        <v>2.165825E-4</v>
      </c>
      <c r="R57" s="24">
        <v>1.689157E-4</v>
      </c>
    </row>
    <row r="58" spans="1:18" ht="22.5" x14ac:dyDescent="0.2">
      <c r="A58" s="13" t="s">
        <v>2515</v>
      </c>
      <c r="B58" s="11" t="str">
        <f>VLOOKUP(A58,[3]racine_v11e!$B$4:$C$672,2,FALSE)</f>
        <v>Interventions sur le cristallin avec ou sans vitrectomie</v>
      </c>
      <c r="C58" s="22">
        <v>519644</v>
      </c>
      <c r="D58" s="23">
        <v>417141163.44</v>
      </c>
      <c r="E58" s="22">
        <v>537625</v>
      </c>
      <c r="F58" s="23">
        <v>431831840.35000002</v>
      </c>
      <c r="G58" s="22">
        <v>544440</v>
      </c>
      <c r="H58" s="23">
        <v>437232358.02999997</v>
      </c>
      <c r="I58" s="24">
        <v>3.5217519099999997E-2</v>
      </c>
      <c r="J58" s="24">
        <v>3.4602535599999998E-2</v>
      </c>
      <c r="K58" s="24">
        <v>5.9441530000000004E-4</v>
      </c>
      <c r="L58" s="24">
        <v>1.25060664E-2</v>
      </c>
      <c r="M58" s="24">
        <v>1.2676121800000001E-2</v>
      </c>
      <c r="N58" s="24">
        <v>-1.6792700000000001E-4</v>
      </c>
      <c r="O58" s="24">
        <v>-0.243906804</v>
      </c>
      <c r="P58" s="24">
        <v>0.3263105295</v>
      </c>
      <c r="Q58" s="24">
        <v>8.6639359099999994E-2</v>
      </c>
      <c r="R58" s="24">
        <v>6.5214708900000001E-2</v>
      </c>
    </row>
    <row r="59" spans="1:18" ht="12" x14ac:dyDescent="0.2">
      <c r="A59" s="13" t="s">
        <v>2516</v>
      </c>
      <c r="B59" s="11" t="str">
        <f>VLOOKUP(A59,[3]racine_v11e!$B$4:$C$672,2,FALSE)</f>
        <v>Interventions primaires sur l'iris</v>
      </c>
      <c r="C59" s="22">
        <v>694</v>
      </c>
      <c r="D59" s="23">
        <v>437956.34669999999</v>
      </c>
      <c r="E59" s="22">
        <v>615</v>
      </c>
      <c r="F59" s="23">
        <v>389511.66680000001</v>
      </c>
      <c r="G59" s="22">
        <v>507</v>
      </c>
      <c r="H59" s="23">
        <v>327073.52840000001</v>
      </c>
      <c r="I59" s="24">
        <v>-0.11061531600000001</v>
      </c>
      <c r="J59" s="24">
        <v>-0.113832853</v>
      </c>
      <c r="K59" s="24">
        <v>3.6308461000000001E-3</v>
      </c>
      <c r="L59" s="24">
        <v>-0.16029850600000001</v>
      </c>
      <c r="M59" s="24">
        <v>-0.17560975600000001</v>
      </c>
      <c r="N59" s="24">
        <v>1.8572817700000001E-2</v>
      </c>
      <c r="O59" s="24">
        <v>3.8652876E-3</v>
      </c>
      <c r="P59" s="24">
        <v>-3.7726420000000001E-3</v>
      </c>
      <c r="Q59" s="24">
        <v>8.0681399999999996E-5</v>
      </c>
      <c r="R59" s="24">
        <v>4.8784099999999999E-5</v>
      </c>
    </row>
    <row r="60" spans="1:18" ht="22.5" x14ac:dyDescent="0.2">
      <c r="A60" s="13" t="s">
        <v>2517</v>
      </c>
      <c r="B60" s="11" t="str">
        <f>VLOOKUP(A60,[3]racine_v11e!$B$4:$C$672,2,FALSE)</f>
        <v>Autres interventions extraoculaires, âge inférieur à 18 ans</v>
      </c>
      <c r="C60" s="22">
        <v>4750</v>
      </c>
      <c r="D60" s="23">
        <v>3373698.1383000002</v>
      </c>
      <c r="E60" s="22">
        <v>4647</v>
      </c>
      <c r="F60" s="23">
        <v>3301424.3018999998</v>
      </c>
      <c r="G60" s="22">
        <v>4472</v>
      </c>
      <c r="H60" s="23">
        <v>3175850.7167000002</v>
      </c>
      <c r="I60" s="24">
        <v>-2.1422733999999999E-2</v>
      </c>
      <c r="J60" s="24">
        <v>-2.1684210999999998E-2</v>
      </c>
      <c r="K60" s="24">
        <v>2.6727249999999999E-4</v>
      </c>
      <c r="L60" s="24">
        <v>-3.8036185E-2</v>
      </c>
      <c r="M60" s="24">
        <v>-3.7658705000000001E-2</v>
      </c>
      <c r="N60" s="24">
        <v>-3.92252E-4</v>
      </c>
      <c r="O60" s="24">
        <v>6.2631974999999996E-3</v>
      </c>
      <c r="P60" s="24">
        <v>-7.5874180000000003E-3</v>
      </c>
      <c r="Q60" s="24">
        <v>7.1165089999999996E-4</v>
      </c>
      <c r="R60" s="24">
        <v>4.7368900000000001E-4</v>
      </c>
    </row>
    <row r="61" spans="1:18" ht="22.5" x14ac:dyDescent="0.2">
      <c r="A61" s="13" t="s">
        <v>2518</v>
      </c>
      <c r="B61" s="11" t="str">
        <f>VLOOKUP(A61,[3]racine_v11e!$B$4:$C$672,2,FALSE)</f>
        <v>Autres interventions extraoculaires, âge supérieur à 17 ans</v>
      </c>
      <c r="C61" s="22">
        <v>39940</v>
      </c>
      <c r="D61" s="23">
        <v>25287285.364999998</v>
      </c>
      <c r="E61" s="22">
        <v>41071</v>
      </c>
      <c r="F61" s="23">
        <v>25847198.245999999</v>
      </c>
      <c r="G61" s="22">
        <v>42165</v>
      </c>
      <c r="H61" s="23">
        <v>26328165.030999999</v>
      </c>
      <c r="I61" s="24">
        <v>2.2142071499999999E-2</v>
      </c>
      <c r="J61" s="24">
        <v>2.83174762E-2</v>
      </c>
      <c r="K61" s="24">
        <v>-6.0053479999999998E-3</v>
      </c>
      <c r="L61" s="24">
        <v>1.8608082000000001E-2</v>
      </c>
      <c r="M61" s="24">
        <v>2.6636799700000002E-2</v>
      </c>
      <c r="N61" s="24">
        <v>-7.8204069999999997E-3</v>
      </c>
      <c r="O61" s="24">
        <v>-3.9153931000000003E-2</v>
      </c>
      <c r="P61" s="24">
        <v>2.9061015199999998E-2</v>
      </c>
      <c r="Q61" s="24">
        <v>6.7099194999999997E-3</v>
      </c>
      <c r="R61" s="24">
        <v>3.9269363000000003E-3</v>
      </c>
    </row>
    <row r="62" spans="1:18" ht="12" x14ac:dyDescent="0.2">
      <c r="A62" s="13" t="s">
        <v>2519</v>
      </c>
      <c r="B62" s="11" t="str">
        <f>VLOOKUP(A62,[3]racine_v11e!$B$4:$C$672,2,FALSE)</f>
        <v>Allogreffes de cornée</v>
      </c>
      <c r="C62" s="22">
        <v>2384</v>
      </c>
      <c r="D62" s="23">
        <v>8221937.2915000003</v>
      </c>
      <c r="E62" s="22">
        <v>2431</v>
      </c>
      <c r="F62" s="23">
        <v>8325581.1962000001</v>
      </c>
      <c r="G62" s="22">
        <v>2715</v>
      </c>
      <c r="H62" s="23">
        <v>9359179.7862999998</v>
      </c>
      <c r="I62" s="24">
        <v>1.26057766E-2</v>
      </c>
      <c r="J62" s="24">
        <v>1.97147651E-2</v>
      </c>
      <c r="K62" s="24">
        <v>-6.9715460000000003E-3</v>
      </c>
      <c r="L62" s="24">
        <v>0.12414731969999999</v>
      </c>
      <c r="M62" s="24">
        <v>0.1168243521</v>
      </c>
      <c r="N62" s="24">
        <v>6.5569555000000003E-3</v>
      </c>
      <c r="O62" s="24">
        <v>-1.0164275E-2</v>
      </c>
      <c r="P62" s="24">
        <v>6.2452180199999999E-2</v>
      </c>
      <c r="Q62" s="24">
        <v>4.3205099999999997E-4</v>
      </c>
      <c r="R62" s="24">
        <v>1.3959538E-3</v>
      </c>
    </row>
    <row r="63" spans="1:18" ht="22.5" x14ac:dyDescent="0.2">
      <c r="A63" s="13" t="s">
        <v>2520</v>
      </c>
      <c r="B63" s="11" t="str">
        <f>VLOOKUP(A63,[3]racine_v11e!$B$4:$C$672,2,FALSE)</f>
        <v>Autres interventions intraoculaires pour affections sévères</v>
      </c>
      <c r="C63" s="22">
        <v>492</v>
      </c>
      <c r="D63" s="23">
        <v>441325.40580000001</v>
      </c>
      <c r="E63" s="22">
        <v>480</v>
      </c>
      <c r="F63" s="23">
        <v>439118.52779999998</v>
      </c>
      <c r="G63" s="22">
        <v>483</v>
      </c>
      <c r="H63" s="23">
        <v>429527.34590000001</v>
      </c>
      <c r="I63" s="24">
        <v>-5.0005689999999998E-3</v>
      </c>
      <c r="J63" s="24">
        <v>-2.4390243999999998E-2</v>
      </c>
      <c r="K63" s="24">
        <v>1.98744171E-2</v>
      </c>
      <c r="L63" s="24">
        <v>-2.1841897999999998E-2</v>
      </c>
      <c r="M63" s="24">
        <v>6.2500000000000003E-3</v>
      </c>
      <c r="N63" s="24">
        <v>-2.7917414000000002E-2</v>
      </c>
      <c r="O63" s="24">
        <v>-1.0736899999999999E-4</v>
      </c>
      <c r="P63" s="24">
        <v>-5.7951900000000002E-4</v>
      </c>
      <c r="Q63" s="24">
        <v>7.6862100000000004E-5</v>
      </c>
      <c r="R63" s="24">
        <v>6.4065499999999998E-5</v>
      </c>
    </row>
    <row r="64" spans="1:18" ht="22.5" x14ac:dyDescent="0.2">
      <c r="A64" s="13" t="s">
        <v>2521</v>
      </c>
      <c r="B64" s="11" t="str">
        <f>VLOOKUP(A64,[3]racine_v11e!$B$4:$C$672,2,FALSE)</f>
        <v>Autres interventions intraoculaires en dehors des affections sévères</v>
      </c>
      <c r="C64" s="22">
        <v>11737</v>
      </c>
      <c r="D64" s="23">
        <v>7803006.8377</v>
      </c>
      <c r="E64" s="22">
        <v>9874</v>
      </c>
      <c r="F64" s="23">
        <v>6608131.9173999997</v>
      </c>
      <c r="G64" s="22">
        <v>7902</v>
      </c>
      <c r="H64" s="23">
        <v>5332918.1832999997</v>
      </c>
      <c r="I64" s="24">
        <v>-0.15313006200000001</v>
      </c>
      <c r="J64" s="24">
        <v>-0.158728806</v>
      </c>
      <c r="K64" s="24">
        <v>6.6551005999999999E-3</v>
      </c>
      <c r="L64" s="24">
        <v>-0.192976434</v>
      </c>
      <c r="M64" s="24">
        <v>-0.199716427</v>
      </c>
      <c r="N64" s="24">
        <v>8.4220057000000004E-3</v>
      </c>
      <c r="O64" s="24">
        <v>7.0577287899999994E-2</v>
      </c>
      <c r="P64" s="24">
        <v>-7.7051070999999999E-2</v>
      </c>
      <c r="Q64" s="24">
        <v>1.2574833000000001E-3</v>
      </c>
      <c r="R64" s="24">
        <v>7.954231E-4</v>
      </c>
    </row>
    <row r="65" spans="1:18" ht="22.5" x14ac:dyDescent="0.2">
      <c r="A65" s="13" t="s">
        <v>2522</v>
      </c>
      <c r="B65" s="11" t="str">
        <f>VLOOKUP(A65,[3]racine_v11e!$B$4:$C$672,2,FALSE)</f>
        <v>Interventions sur le cristallin avec trabéculectomie</v>
      </c>
      <c r="C65" s="22">
        <v>5162</v>
      </c>
      <c r="D65" s="23">
        <v>5821301.1993000004</v>
      </c>
      <c r="E65" s="22">
        <v>4780</v>
      </c>
      <c r="F65" s="23">
        <v>5379828.4011000004</v>
      </c>
      <c r="G65" s="22">
        <v>4350</v>
      </c>
      <c r="H65" s="23">
        <v>4906293.3165999996</v>
      </c>
      <c r="I65" s="24">
        <v>-7.5837477E-2</v>
      </c>
      <c r="J65" s="24">
        <v>-7.4002324999999994E-2</v>
      </c>
      <c r="K65" s="24">
        <v>-1.981811E-3</v>
      </c>
      <c r="L65" s="24">
        <v>-8.8020480999999998E-2</v>
      </c>
      <c r="M65" s="24">
        <v>-8.9958158999999996E-2</v>
      </c>
      <c r="N65" s="24">
        <v>2.1292184000000001E-3</v>
      </c>
      <c r="O65" s="24">
        <v>1.53895709E-2</v>
      </c>
      <c r="P65" s="24">
        <v>-2.8611976000000001E-2</v>
      </c>
      <c r="Q65" s="24">
        <v>6.9223639999999996E-4</v>
      </c>
      <c r="R65" s="24">
        <v>7.3179050000000002E-4</v>
      </c>
    </row>
    <row r="66" spans="1:18" ht="22.5" x14ac:dyDescent="0.2">
      <c r="A66" s="13" t="s">
        <v>2523</v>
      </c>
      <c r="B66" s="11" t="str">
        <f>VLOOKUP(A66,[3]racine_v11e!$B$4:$C$672,2,FALSE)</f>
        <v>Interventions sur les muscles oculomoteurs, âge inférieur à 18 ans</v>
      </c>
      <c r="C66" s="22">
        <v>4836</v>
      </c>
      <c r="D66" s="23">
        <v>3804782.7722</v>
      </c>
      <c r="E66" s="22">
        <v>5000</v>
      </c>
      <c r="F66" s="23">
        <v>3930399.0647999998</v>
      </c>
      <c r="G66" s="22">
        <v>5043</v>
      </c>
      <c r="H66" s="23">
        <v>3963758.7171999998</v>
      </c>
      <c r="I66" s="24">
        <v>3.3015365200000001E-2</v>
      </c>
      <c r="J66" s="24">
        <v>3.3912324200000003E-2</v>
      </c>
      <c r="K66" s="24">
        <v>-8.6753899999999996E-4</v>
      </c>
      <c r="L66" s="24">
        <v>8.4875993000000007E-3</v>
      </c>
      <c r="M66" s="24">
        <v>8.6E-3</v>
      </c>
      <c r="N66" s="24">
        <v>-1.1144199999999999E-4</v>
      </c>
      <c r="O66" s="24">
        <v>-1.5389570000000001E-3</v>
      </c>
      <c r="P66" s="24">
        <v>2.0156597000000002E-3</v>
      </c>
      <c r="Q66" s="24">
        <v>8.0251689999999995E-4</v>
      </c>
      <c r="R66" s="24">
        <v>5.9120820000000004E-4</v>
      </c>
    </row>
    <row r="67" spans="1:18" ht="12" x14ac:dyDescent="0.2">
      <c r="A67" s="13" t="s">
        <v>2524</v>
      </c>
      <c r="B67" s="11" t="str">
        <f>VLOOKUP(A67,[3]racine_v11e!$B$4:$C$672,2,FALSE)</f>
        <v>Hyphéma</v>
      </c>
      <c r="C67" s="22">
        <v>106</v>
      </c>
      <c r="D67" s="23">
        <v>84851.2647</v>
      </c>
      <c r="E67" s="22">
        <v>103</v>
      </c>
      <c r="F67" s="23">
        <v>91548.802299999996</v>
      </c>
      <c r="G67" s="22">
        <v>87</v>
      </c>
      <c r="H67" s="23">
        <v>67934.418399999995</v>
      </c>
      <c r="I67" s="24">
        <v>7.8932678500000006E-2</v>
      </c>
      <c r="J67" s="24">
        <v>-2.8301887000000001E-2</v>
      </c>
      <c r="K67" s="24">
        <v>0.1103579022</v>
      </c>
      <c r="L67" s="24">
        <v>-0.25794312200000002</v>
      </c>
      <c r="M67" s="24">
        <v>-0.155339806</v>
      </c>
      <c r="N67" s="24">
        <v>-0.121472892</v>
      </c>
      <c r="O67" s="24">
        <v>5.7263520000000001E-4</v>
      </c>
      <c r="P67" s="24">
        <v>-1.42683E-3</v>
      </c>
      <c r="Q67" s="24">
        <v>1.38447E-5</v>
      </c>
      <c r="R67" s="24">
        <v>1.01327E-5</v>
      </c>
    </row>
    <row r="68" spans="1:18" ht="12" x14ac:dyDescent="0.2">
      <c r="A68" s="13" t="s">
        <v>2525</v>
      </c>
      <c r="B68" s="11" t="str">
        <f>VLOOKUP(A68,[3]racine_v11e!$B$4:$C$672,2,FALSE)</f>
        <v>Infections oculaires aiguës sévères</v>
      </c>
      <c r="C68" s="22">
        <v>67</v>
      </c>
      <c r="D68" s="23">
        <v>68594.063299999994</v>
      </c>
      <c r="E68" s="22">
        <v>92</v>
      </c>
      <c r="F68" s="23">
        <v>88110.676699999996</v>
      </c>
      <c r="G68" s="22">
        <v>81</v>
      </c>
      <c r="H68" s="23">
        <v>81597.264599999995</v>
      </c>
      <c r="I68" s="24">
        <v>0.28452336049999999</v>
      </c>
      <c r="J68" s="24">
        <v>0.37313432839999999</v>
      </c>
      <c r="K68" s="24">
        <v>-6.4531901000000003E-2</v>
      </c>
      <c r="L68" s="24">
        <v>-7.3923074000000005E-2</v>
      </c>
      <c r="M68" s="24">
        <v>-0.119565217</v>
      </c>
      <c r="N68" s="24">
        <v>5.1840458800000003E-2</v>
      </c>
      <c r="O68" s="24">
        <v>3.9368669999999999E-4</v>
      </c>
      <c r="P68" s="24">
        <v>-3.9355400000000001E-4</v>
      </c>
      <c r="Q68" s="24">
        <v>1.28899E-5</v>
      </c>
      <c r="R68" s="24">
        <v>1.21705E-5</v>
      </c>
    </row>
    <row r="69" spans="1:18" ht="22.5" x14ac:dyDescent="0.2">
      <c r="A69" s="13" t="s">
        <v>2526</v>
      </c>
      <c r="B69" s="11" t="str">
        <f>VLOOKUP(A69,[3]racine_v11e!$B$4:$C$672,2,FALSE)</f>
        <v>Affections oculaires d'origine neurologique</v>
      </c>
      <c r="C69" s="22">
        <v>352</v>
      </c>
      <c r="D69" s="23">
        <v>202151.1441</v>
      </c>
      <c r="E69" s="22">
        <v>342</v>
      </c>
      <c r="F69" s="23">
        <v>182667.6121</v>
      </c>
      <c r="G69" s="22">
        <v>351</v>
      </c>
      <c r="H69" s="23">
        <v>199271.41469999999</v>
      </c>
      <c r="I69" s="24">
        <v>-9.6381013000000001E-2</v>
      </c>
      <c r="J69" s="24">
        <v>-2.8409091000000001E-2</v>
      </c>
      <c r="K69" s="24">
        <v>-6.9959405000000002E-2</v>
      </c>
      <c r="L69" s="24">
        <v>9.0896259100000001E-2</v>
      </c>
      <c r="M69" s="24">
        <v>2.6315789499999999E-2</v>
      </c>
      <c r="N69" s="24">
        <v>6.2924560199999993E-2</v>
      </c>
      <c r="O69" s="24">
        <v>-3.2210700000000002E-4</v>
      </c>
      <c r="P69" s="24">
        <v>1.0032362999999999E-3</v>
      </c>
      <c r="Q69" s="24">
        <v>5.5856300000000003E-5</v>
      </c>
      <c r="R69" s="24">
        <v>2.9722000000000001E-5</v>
      </c>
    </row>
    <row r="70" spans="1:18" ht="22.5" x14ac:dyDescent="0.2">
      <c r="A70" s="13" t="s">
        <v>2527</v>
      </c>
      <c r="B70" s="11" t="str">
        <f>VLOOKUP(A70,[3]racine_v11e!$B$4:$C$672,2,FALSE)</f>
        <v>Autres affections oculaires, âge inférieur à 18 ans</v>
      </c>
      <c r="C70" s="22">
        <v>566</v>
      </c>
      <c r="D70" s="23">
        <v>227594.70360000001</v>
      </c>
      <c r="E70" s="22">
        <v>571</v>
      </c>
      <c r="F70" s="23">
        <v>225216.91759999999</v>
      </c>
      <c r="G70" s="22">
        <v>600</v>
      </c>
      <c r="H70" s="23">
        <v>233369.73300000001</v>
      </c>
      <c r="I70" s="24">
        <v>-1.0447458E-2</v>
      </c>
      <c r="J70" s="24">
        <v>8.8339222999999998E-3</v>
      </c>
      <c r="K70" s="24">
        <v>-1.9112541E-2</v>
      </c>
      <c r="L70" s="24">
        <v>3.6199835600000001E-2</v>
      </c>
      <c r="M70" s="24">
        <v>5.0788091100000002E-2</v>
      </c>
      <c r="N70" s="24">
        <v>-1.3883156000000001E-2</v>
      </c>
      <c r="O70" s="24">
        <v>-1.0379009999999999E-3</v>
      </c>
      <c r="P70" s="24">
        <v>4.9261010000000002E-4</v>
      </c>
      <c r="Q70" s="24">
        <v>9.5480899999999996E-5</v>
      </c>
      <c r="R70" s="24">
        <v>3.4807900000000003E-5</v>
      </c>
    </row>
    <row r="71" spans="1:18" ht="22.5" x14ac:dyDescent="0.2">
      <c r="A71" s="13" t="s">
        <v>2528</v>
      </c>
      <c r="B71" s="11" t="str">
        <f>VLOOKUP(A71,[3]racine_v11e!$B$4:$C$672,2,FALSE)</f>
        <v>Autres affections oculaires d'origine diabétique, âge supérieur à 17 ans</v>
      </c>
      <c r="C71" s="22">
        <v>550</v>
      </c>
      <c r="D71" s="23">
        <v>892896.45010000002</v>
      </c>
      <c r="E71" s="22">
        <v>451</v>
      </c>
      <c r="F71" s="23">
        <v>634332.04870000004</v>
      </c>
      <c r="G71" s="22">
        <v>446</v>
      </c>
      <c r="H71" s="23">
        <v>713801.45990000002</v>
      </c>
      <c r="I71" s="24">
        <v>-0.28957938100000002</v>
      </c>
      <c r="J71" s="24">
        <v>-0.18</v>
      </c>
      <c r="K71" s="24">
        <v>-0.13363339199999999</v>
      </c>
      <c r="L71" s="24">
        <v>0.1252804605</v>
      </c>
      <c r="M71" s="24">
        <v>-1.1086475E-2</v>
      </c>
      <c r="N71" s="24">
        <v>0.1378957123</v>
      </c>
      <c r="O71" s="24">
        <v>1.7894849999999999E-4</v>
      </c>
      <c r="P71" s="24">
        <v>4.8017073999999998E-3</v>
      </c>
      <c r="Q71" s="24">
        <v>7.0974099999999995E-5</v>
      </c>
      <c r="R71" s="24">
        <v>1.064659E-4</v>
      </c>
    </row>
    <row r="72" spans="1:18" ht="22.5" x14ac:dyDescent="0.2">
      <c r="A72" s="13" t="s">
        <v>2529</v>
      </c>
      <c r="B72" s="11" t="str">
        <f>VLOOKUP(A72,[3]racine_v11e!$B$4:$C$672,2,FALSE)</f>
        <v>Autres affections oculaires d'origine non diabétique, âge supérieur à 17 ans</v>
      </c>
      <c r="C72" s="22">
        <v>2893</v>
      </c>
      <c r="D72" s="23">
        <v>2395537.8703999999</v>
      </c>
      <c r="E72" s="22">
        <v>2880</v>
      </c>
      <c r="F72" s="23">
        <v>2333662.8968000002</v>
      </c>
      <c r="G72" s="22">
        <v>2723</v>
      </c>
      <c r="H72" s="23">
        <v>2417462.7455000002</v>
      </c>
      <c r="I72" s="24">
        <v>-2.5829260999999999E-2</v>
      </c>
      <c r="J72" s="24">
        <v>-4.4936050000000003E-3</v>
      </c>
      <c r="K72" s="24">
        <v>-2.1431962999999998E-2</v>
      </c>
      <c r="L72" s="24">
        <v>3.5909149000000001E-2</v>
      </c>
      <c r="M72" s="24">
        <v>-5.4513889000000003E-2</v>
      </c>
      <c r="N72" s="24">
        <v>9.5636558600000005E-2</v>
      </c>
      <c r="O72" s="24">
        <v>5.6189828999999997E-3</v>
      </c>
      <c r="P72" s="24">
        <v>5.0633613999999999E-3</v>
      </c>
      <c r="Q72" s="24">
        <v>4.3332409999999999E-4</v>
      </c>
      <c r="R72" s="24">
        <v>3.6057290000000001E-4</v>
      </c>
    </row>
    <row r="73" spans="1:18" ht="22.5" x14ac:dyDescent="0.2">
      <c r="A73" s="13" t="s">
        <v>2530</v>
      </c>
      <c r="B73" s="11" t="str">
        <f>VLOOKUP(A73,[3]racine_v11e!$B$4:$C$672,2,FALSE)</f>
        <v>Explorations et surveillance pour affections de l'oeil</v>
      </c>
      <c r="C73" s="22">
        <v>25</v>
      </c>
      <c r="D73" s="23">
        <v>14178.8385</v>
      </c>
      <c r="E73" s="22">
        <v>78</v>
      </c>
      <c r="F73" s="23">
        <v>44005.4185</v>
      </c>
      <c r="G73" s="22">
        <v>99</v>
      </c>
      <c r="H73" s="23">
        <v>56255.620999999999</v>
      </c>
      <c r="I73" s="24">
        <v>2.1035982602000001</v>
      </c>
      <c r="J73" s="24">
        <v>2.12</v>
      </c>
      <c r="K73" s="24">
        <v>-5.2569679999999999E-3</v>
      </c>
      <c r="L73" s="24">
        <v>0.2783794114</v>
      </c>
      <c r="M73" s="24">
        <v>0.2692307692</v>
      </c>
      <c r="N73" s="24">
        <v>7.2080210999999998E-3</v>
      </c>
      <c r="O73" s="24">
        <v>-7.5158400000000002E-4</v>
      </c>
      <c r="P73" s="24">
        <v>7.4018279999999998E-4</v>
      </c>
      <c r="Q73" s="24">
        <v>1.5754299999999999E-5</v>
      </c>
      <c r="R73" s="24">
        <v>8.3907191999999993E-6</v>
      </c>
    </row>
    <row r="74" spans="1:18" ht="22.5" x14ac:dyDescent="0.2">
      <c r="A74" s="13" t="s">
        <v>2531</v>
      </c>
      <c r="B74" s="11" t="str">
        <f>VLOOKUP(A74,[3]racine_v11e!$B$4:$C$672,2,FALSE)</f>
        <v>Symptômes et autres recours aux soins de la CMD 02</v>
      </c>
      <c r="C74" s="22">
        <v>39</v>
      </c>
      <c r="D74" s="23">
        <v>51506.817300000002</v>
      </c>
      <c r="E74" s="22">
        <v>42</v>
      </c>
      <c r="F74" s="23">
        <v>46030.458700000003</v>
      </c>
      <c r="G74" s="22">
        <v>40</v>
      </c>
      <c r="H74" s="23">
        <v>48645.946300000003</v>
      </c>
      <c r="I74" s="24">
        <v>-0.10632298599999999</v>
      </c>
      <c r="J74" s="24">
        <v>7.6923076899999998E-2</v>
      </c>
      <c r="K74" s="24">
        <v>-0.170157058</v>
      </c>
      <c r="L74" s="24">
        <v>5.6820802400000002E-2</v>
      </c>
      <c r="M74" s="24">
        <v>-4.7619047999999997E-2</v>
      </c>
      <c r="N74" s="24">
        <v>0.1096618426</v>
      </c>
      <c r="O74" s="24">
        <v>7.1579400000000001E-5</v>
      </c>
      <c r="P74" s="24">
        <v>1.5803320000000001E-4</v>
      </c>
      <c r="Q74" s="24">
        <v>6.3653926000000003E-6</v>
      </c>
      <c r="R74" s="24">
        <v>7.2557100999999996E-6</v>
      </c>
    </row>
    <row r="75" spans="1:18" ht="12" x14ac:dyDescent="0.2">
      <c r="A75" s="13" t="s">
        <v>2532</v>
      </c>
      <c r="B75" s="11" t="str">
        <f>VLOOKUP(A75,[3]racine_v11e!$B$4:$C$672,2,FALSE)</f>
        <v>Réparations de fissures labiale et palatine</v>
      </c>
      <c r="C75" s="22">
        <v>375</v>
      </c>
      <c r="D75" s="23">
        <v>366967.12209999998</v>
      </c>
      <c r="E75" s="22">
        <v>376</v>
      </c>
      <c r="F75" s="23">
        <v>370933.71299999999</v>
      </c>
      <c r="G75" s="22">
        <v>355</v>
      </c>
      <c r="H75" s="23">
        <v>334780.65010000003</v>
      </c>
      <c r="I75" s="24">
        <v>1.08091179E-2</v>
      </c>
      <c r="J75" s="24">
        <v>2.6666667000000001E-3</v>
      </c>
      <c r="K75" s="24">
        <v>8.1207958000000004E-3</v>
      </c>
      <c r="L75" s="24">
        <v>-9.7465022999999998E-2</v>
      </c>
      <c r="M75" s="24">
        <v>-5.5851063999999999E-2</v>
      </c>
      <c r="N75" s="24">
        <v>-4.4075629999999998E-2</v>
      </c>
      <c r="O75" s="24">
        <v>7.5158370000000003E-4</v>
      </c>
      <c r="P75" s="24">
        <v>-2.1844429999999999E-3</v>
      </c>
      <c r="Q75" s="24">
        <v>5.6492900000000003E-5</v>
      </c>
      <c r="R75" s="24">
        <v>4.9933699999999999E-5</v>
      </c>
    </row>
    <row r="76" spans="1:18" ht="22.5" x14ac:dyDescent="0.2">
      <c r="A76" s="13" t="s">
        <v>2533</v>
      </c>
      <c r="B76" s="11" t="str">
        <f>VLOOKUP(A76,[3]racine_v11e!$B$4:$C$672,2,FALSE)</f>
        <v>Interventions sur les sinus et l'apophyse mastoïde, âge inférieur à 18 ans</v>
      </c>
      <c r="C76" s="22">
        <v>957</v>
      </c>
      <c r="D76" s="23">
        <v>878537.23950000003</v>
      </c>
      <c r="E76" s="22">
        <v>1040</v>
      </c>
      <c r="F76" s="23">
        <v>942006.32129999995</v>
      </c>
      <c r="G76" s="22">
        <v>971</v>
      </c>
      <c r="H76" s="23">
        <v>879541.27540000004</v>
      </c>
      <c r="I76" s="24">
        <v>7.2244042600000002E-2</v>
      </c>
      <c r="J76" s="24">
        <v>8.6729362599999998E-2</v>
      </c>
      <c r="K76" s="24">
        <v>-1.3329280000000001E-2</v>
      </c>
      <c r="L76" s="24">
        <v>-6.6310644000000002E-2</v>
      </c>
      <c r="M76" s="24">
        <v>-6.6346154000000004E-2</v>
      </c>
      <c r="N76" s="24">
        <v>3.80331E-5</v>
      </c>
      <c r="O76" s="24">
        <v>2.4694893000000002E-3</v>
      </c>
      <c r="P76" s="24">
        <v>-3.7742679999999999E-3</v>
      </c>
      <c r="Q76" s="24">
        <v>1.545199E-4</v>
      </c>
      <c r="R76" s="24">
        <v>1.311866E-4</v>
      </c>
    </row>
    <row r="77" spans="1:18" ht="22.5" x14ac:dyDescent="0.2">
      <c r="A77" s="13" t="s">
        <v>2534</v>
      </c>
      <c r="B77" s="11" t="str">
        <f>VLOOKUP(A77,[3]racine_v11e!$B$4:$C$672,2,FALSE)</f>
        <v>Interventions sur les sinus et l'apophyse mastoïde, âge supérieur à 17 ans</v>
      </c>
      <c r="C77" s="22">
        <v>27459</v>
      </c>
      <c r="D77" s="23">
        <v>25616949.682</v>
      </c>
      <c r="E77" s="22">
        <v>27283</v>
      </c>
      <c r="F77" s="23">
        <v>25117791.407000002</v>
      </c>
      <c r="G77" s="22">
        <v>27114</v>
      </c>
      <c r="H77" s="23">
        <v>24653052.482000001</v>
      </c>
      <c r="I77" s="24">
        <v>-1.9485468999999998E-2</v>
      </c>
      <c r="J77" s="24">
        <v>-6.4095560000000003E-3</v>
      </c>
      <c r="K77" s="24">
        <v>-1.3160264E-2</v>
      </c>
      <c r="L77" s="24">
        <v>-1.8502379999999999E-2</v>
      </c>
      <c r="M77" s="24">
        <v>-6.1943329999999998E-3</v>
      </c>
      <c r="N77" s="24">
        <v>-1.2384762000000001E-2</v>
      </c>
      <c r="O77" s="24">
        <v>6.0484592999999996E-3</v>
      </c>
      <c r="P77" s="24">
        <v>-2.8080494000000001E-2</v>
      </c>
      <c r="Q77" s="24">
        <v>4.3147814000000003E-3</v>
      </c>
      <c r="R77" s="24">
        <v>3.6770875000000001E-3</v>
      </c>
    </row>
    <row r="78" spans="1:18" ht="12" x14ac:dyDescent="0.2">
      <c r="A78" s="13" t="s">
        <v>2535</v>
      </c>
      <c r="B78" s="11" t="str">
        <f>VLOOKUP(A78,[3]racine_v11e!$B$4:$C$672,2,FALSE)</f>
        <v>Rhinoplasties</v>
      </c>
      <c r="C78" s="22">
        <v>22896</v>
      </c>
      <c r="D78" s="23">
        <v>18358428.098000001</v>
      </c>
      <c r="E78" s="22">
        <v>23149</v>
      </c>
      <c r="F78" s="23">
        <v>18586976.855999999</v>
      </c>
      <c r="G78" s="22">
        <v>22395</v>
      </c>
      <c r="H78" s="23">
        <v>17922239.441</v>
      </c>
      <c r="I78" s="24">
        <v>1.24492553E-2</v>
      </c>
      <c r="J78" s="24">
        <v>1.10499651E-2</v>
      </c>
      <c r="K78" s="24">
        <v>1.3839970999999999E-3</v>
      </c>
      <c r="L78" s="24">
        <v>-3.5763611000000001E-2</v>
      </c>
      <c r="M78" s="24">
        <v>-3.2571600999999999E-2</v>
      </c>
      <c r="N78" s="24">
        <v>-3.2994790000000001E-3</v>
      </c>
      <c r="O78" s="24">
        <v>2.6985433600000001E-2</v>
      </c>
      <c r="P78" s="24">
        <v>-4.0164819999999997E-2</v>
      </c>
      <c r="Q78" s="24">
        <v>3.5638241999999998E-3</v>
      </c>
      <c r="R78" s="24">
        <v>2.6731635999999999E-3</v>
      </c>
    </row>
    <row r="79" spans="1:18" ht="22.5" x14ac:dyDescent="0.2">
      <c r="A79" s="13" t="s">
        <v>2536</v>
      </c>
      <c r="B79" s="11" t="str">
        <f>VLOOKUP(A79,[3]racine_v11e!$B$4:$C$672,2,FALSE)</f>
        <v>Amygdalectomies et/ou adénoïdectomies isolées, âge inférieur à 18 ans</v>
      </c>
      <c r="C79" s="22">
        <v>23360</v>
      </c>
      <c r="D79" s="23">
        <v>14100503.175000001</v>
      </c>
      <c r="E79" s="22">
        <v>21269</v>
      </c>
      <c r="F79" s="23">
        <v>12829867.426999999</v>
      </c>
      <c r="G79" s="22">
        <v>19078</v>
      </c>
      <c r="H79" s="23">
        <v>11514310.853</v>
      </c>
      <c r="I79" s="24">
        <v>-9.0112794999999996E-2</v>
      </c>
      <c r="J79" s="24">
        <v>-8.9511986000000002E-2</v>
      </c>
      <c r="K79" s="24">
        <v>-6.5987499999999998E-4</v>
      </c>
      <c r="L79" s="24">
        <v>-0.102538595</v>
      </c>
      <c r="M79" s="24">
        <v>-0.103013776</v>
      </c>
      <c r="N79" s="24">
        <v>5.2975329999999999E-4</v>
      </c>
      <c r="O79" s="24">
        <v>7.8415232099999996E-2</v>
      </c>
      <c r="P79" s="24">
        <v>-7.9488668999999998E-2</v>
      </c>
      <c r="Q79" s="24">
        <v>3.0359739999999999E-3</v>
      </c>
      <c r="R79" s="24">
        <v>1.7173990000000001E-3</v>
      </c>
    </row>
    <row r="80" spans="1:18" ht="22.5" x14ac:dyDescent="0.2">
      <c r="A80" s="13" t="s">
        <v>2537</v>
      </c>
      <c r="B80" s="11" t="str">
        <f>VLOOKUP(A80,[3]racine_v11e!$B$4:$C$672,2,FALSE)</f>
        <v>Amygdalectomies et/ou adénoïdectomies isolées, âge supérieur à 17 ans</v>
      </c>
      <c r="C80" s="22">
        <v>8341</v>
      </c>
      <c r="D80" s="23">
        <v>5220907.8183000004</v>
      </c>
      <c r="E80" s="22">
        <v>8095</v>
      </c>
      <c r="F80" s="23">
        <v>5066958.8530000001</v>
      </c>
      <c r="G80" s="22">
        <v>7230</v>
      </c>
      <c r="H80" s="23">
        <v>4524899.9744999995</v>
      </c>
      <c r="I80" s="24">
        <v>-2.9487011E-2</v>
      </c>
      <c r="J80" s="24">
        <v>-2.9492866999999999E-2</v>
      </c>
      <c r="K80" s="24">
        <v>6.0336992999999999E-6</v>
      </c>
      <c r="L80" s="24">
        <v>-0.106979136</v>
      </c>
      <c r="M80" s="24">
        <v>-0.106856084</v>
      </c>
      <c r="N80" s="24">
        <v>-1.3777400000000001E-4</v>
      </c>
      <c r="O80" s="24">
        <v>3.0958090300000001E-2</v>
      </c>
      <c r="P80" s="24">
        <v>-3.2752326999999998E-2</v>
      </c>
      <c r="Q80" s="24">
        <v>1.1505446999999999E-3</v>
      </c>
      <c r="R80" s="24">
        <v>6.7490439999999996E-4</v>
      </c>
    </row>
    <row r="81" spans="1:18" ht="56.25" x14ac:dyDescent="0.2">
      <c r="A81" s="13" t="s">
        <v>2538</v>
      </c>
      <c r="B81" s="11" t="str">
        <f>VLOOKUP(A81,[3]racine_v11e!$B$4:$C$672,2,FALSE)</f>
        <v>Interventions sur les amygdales et les végétations adénoïdes autres que les amygdalectomies et/ou les adénoïdectomies isolées, âge inférieur à 18 ans</v>
      </c>
      <c r="C81" s="22">
        <v>4044</v>
      </c>
      <c r="D81" s="23">
        <v>2099089.5345000001</v>
      </c>
      <c r="E81" s="22">
        <v>4152</v>
      </c>
      <c r="F81" s="23">
        <v>2153767.7088000001</v>
      </c>
      <c r="G81" s="22">
        <v>3581</v>
      </c>
      <c r="H81" s="23">
        <v>1854118.9994999999</v>
      </c>
      <c r="I81" s="24">
        <v>2.60485193E-2</v>
      </c>
      <c r="J81" s="24">
        <v>2.67062315E-2</v>
      </c>
      <c r="K81" s="24">
        <v>-6.4060400000000002E-4</v>
      </c>
      <c r="L81" s="24">
        <v>-0.139127682</v>
      </c>
      <c r="M81" s="24">
        <v>-0.13752408499999999</v>
      </c>
      <c r="N81" s="24">
        <v>-1.859295E-3</v>
      </c>
      <c r="O81" s="24">
        <v>2.0435918500000001E-2</v>
      </c>
      <c r="P81" s="24">
        <v>-1.8105399000000001E-2</v>
      </c>
      <c r="Q81" s="24">
        <v>5.6986180000000001E-4</v>
      </c>
      <c r="R81" s="24">
        <v>2.7654820000000001E-4</v>
      </c>
    </row>
    <row r="82" spans="1:18" ht="56.25" x14ac:dyDescent="0.2">
      <c r="A82" s="13" t="s">
        <v>2539</v>
      </c>
      <c r="B82" s="11" t="str">
        <f>VLOOKUP(A82,[3]racine_v11e!$B$4:$C$672,2,FALSE)</f>
        <v>Interventions sur les amygdales et les végétations adénoïdes autres que les amygdalectomies et/ou les adénoïdectomies isolées, âge supérieur à 17 ans</v>
      </c>
      <c r="C82" s="22">
        <v>1777</v>
      </c>
      <c r="D82" s="23">
        <v>1370984.0806</v>
      </c>
      <c r="E82" s="22">
        <v>1763</v>
      </c>
      <c r="F82" s="23">
        <v>1355455.8437000001</v>
      </c>
      <c r="G82" s="22">
        <v>1588</v>
      </c>
      <c r="H82" s="23">
        <v>1240098.733</v>
      </c>
      <c r="I82" s="24">
        <v>-1.1326344E-2</v>
      </c>
      <c r="J82" s="24">
        <v>-7.8784470000000002E-3</v>
      </c>
      <c r="K82" s="24">
        <v>-3.4752770000000001E-3</v>
      </c>
      <c r="L82" s="24">
        <v>-8.5105767999999998E-2</v>
      </c>
      <c r="M82" s="24">
        <v>-9.9262620999999995E-2</v>
      </c>
      <c r="N82" s="24">
        <v>1.5716958999999999E-2</v>
      </c>
      <c r="O82" s="24">
        <v>6.2631974999999996E-3</v>
      </c>
      <c r="P82" s="24">
        <v>-6.9701169999999996E-3</v>
      </c>
      <c r="Q82" s="24">
        <v>2.5270609999999998E-4</v>
      </c>
      <c r="R82" s="24">
        <v>1.8496499999999999E-4</v>
      </c>
    </row>
    <row r="83" spans="1:18" ht="22.5" x14ac:dyDescent="0.2">
      <c r="A83" s="13" t="s">
        <v>2540</v>
      </c>
      <c r="B83" s="11" t="str">
        <f>VLOOKUP(A83,[3]racine_v11e!$B$4:$C$672,2,FALSE)</f>
        <v>Drains transtympaniques, âge inférieur à 18 ans</v>
      </c>
      <c r="C83" s="22">
        <v>24189</v>
      </c>
      <c r="D83" s="23">
        <v>9033465.7988000009</v>
      </c>
      <c r="E83" s="22">
        <v>24673</v>
      </c>
      <c r="F83" s="23">
        <v>9218215.5817000009</v>
      </c>
      <c r="G83" s="22">
        <v>22388</v>
      </c>
      <c r="H83" s="23">
        <v>8355262.5551000005</v>
      </c>
      <c r="I83" s="24">
        <v>2.0451705600000002E-2</v>
      </c>
      <c r="J83" s="24">
        <v>2.0009095000000001E-2</v>
      </c>
      <c r="K83" s="24">
        <v>4.3392799999999998E-4</v>
      </c>
      <c r="L83" s="24">
        <v>-9.3613891000000005E-2</v>
      </c>
      <c r="M83" s="24">
        <v>-9.2611357000000005E-2</v>
      </c>
      <c r="N83" s="24">
        <v>-1.104856E-3</v>
      </c>
      <c r="O83" s="24">
        <v>8.1779463900000002E-2</v>
      </c>
      <c r="P83" s="24">
        <v>-5.2141420000000001E-2</v>
      </c>
      <c r="Q83" s="24">
        <v>3.5627102999999999E-3</v>
      </c>
      <c r="R83" s="24">
        <v>1.2462160999999999E-3</v>
      </c>
    </row>
    <row r="84" spans="1:18" ht="22.5" x14ac:dyDescent="0.2">
      <c r="A84" s="13" t="s">
        <v>2541</v>
      </c>
      <c r="B84" s="11" t="str">
        <f>VLOOKUP(A84,[3]racine_v11e!$B$4:$C$672,2,FALSE)</f>
        <v>Drains transtympaniques, âge supérieur à 17 ans</v>
      </c>
      <c r="C84" s="22">
        <v>5956</v>
      </c>
      <c r="D84" s="23">
        <v>1912396.1532000001</v>
      </c>
      <c r="E84" s="22">
        <v>6239</v>
      </c>
      <c r="F84" s="23">
        <v>1989760.6547999999</v>
      </c>
      <c r="G84" s="22">
        <v>5939</v>
      </c>
      <c r="H84" s="23">
        <v>1880518.5362</v>
      </c>
      <c r="I84" s="24">
        <v>4.0454223599999999E-2</v>
      </c>
      <c r="J84" s="24">
        <v>4.7515110800000003E-2</v>
      </c>
      <c r="K84" s="24">
        <v>-6.740607E-3</v>
      </c>
      <c r="L84" s="24">
        <v>-5.4902140000000002E-2</v>
      </c>
      <c r="M84" s="24">
        <v>-4.8084628999999997E-2</v>
      </c>
      <c r="N84" s="24">
        <v>-7.1618879999999999E-3</v>
      </c>
      <c r="O84" s="24">
        <v>1.0736909899999999E-2</v>
      </c>
      <c r="P84" s="24">
        <v>-6.600636E-3</v>
      </c>
      <c r="Q84" s="24">
        <v>9.4510169999999997E-4</v>
      </c>
      <c r="R84" s="24">
        <v>2.8048580000000002E-4</v>
      </c>
    </row>
    <row r="85" spans="1:18" ht="22.5" x14ac:dyDescent="0.2">
      <c r="A85" s="13" t="s">
        <v>2542</v>
      </c>
      <c r="B85" s="11" t="str">
        <f>VLOOKUP(A85,[3]racine_v11e!$B$4:$C$672,2,FALSE)</f>
        <v>Autres interventions chirurgicales portant sur les oreilles, le nez, la gorge ou le cou</v>
      </c>
      <c r="C85" s="22">
        <v>9020</v>
      </c>
      <c r="D85" s="23">
        <v>6020509.4047999997</v>
      </c>
      <c r="E85" s="22">
        <v>8929</v>
      </c>
      <c r="F85" s="23">
        <v>5971562.4814999998</v>
      </c>
      <c r="G85" s="22">
        <v>9015</v>
      </c>
      <c r="H85" s="23">
        <v>5870175.4428000003</v>
      </c>
      <c r="I85" s="24">
        <v>-8.1300299999999999E-3</v>
      </c>
      <c r="J85" s="24">
        <v>-1.0088692E-2</v>
      </c>
      <c r="K85" s="24">
        <v>1.9786233000000002E-3</v>
      </c>
      <c r="L85" s="24">
        <v>-1.697831E-2</v>
      </c>
      <c r="M85" s="24">
        <v>9.6315376999999997E-3</v>
      </c>
      <c r="N85" s="24">
        <v>-2.6355999000000001E-2</v>
      </c>
      <c r="O85" s="24">
        <v>-3.0779140000000002E-3</v>
      </c>
      <c r="P85" s="24">
        <v>-6.1260159999999998E-3</v>
      </c>
      <c r="Q85" s="24">
        <v>1.4346004E-3</v>
      </c>
      <c r="R85" s="24">
        <v>8.7555680000000005E-4</v>
      </c>
    </row>
    <row r="86" spans="1:18" ht="12" x14ac:dyDescent="0.2">
      <c r="A86" s="13" t="s">
        <v>2543</v>
      </c>
      <c r="B86" s="11" t="str">
        <f>VLOOKUP(A86,[3]racine_v11e!$B$4:$C$672,2,FALSE)</f>
        <v>Interventions sur la bouche</v>
      </c>
      <c r="C86" s="22">
        <v>11951</v>
      </c>
      <c r="D86" s="23">
        <v>7809037.9298999999</v>
      </c>
      <c r="E86" s="22">
        <v>12645</v>
      </c>
      <c r="F86" s="23">
        <v>8289048.9796000002</v>
      </c>
      <c r="G86" s="22">
        <v>12633</v>
      </c>
      <c r="H86" s="23">
        <v>8259127.7093000002</v>
      </c>
      <c r="I86" s="24">
        <v>6.1468653900000003E-2</v>
      </c>
      <c r="J86" s="24">
        <v>5.8070454399999999E-2</v>
      </c>
      <c r="K86" s="24">
        <v>3.2116949000000001E-3</v>
      </c>
      <c r="L86" s="24">
        <v>-3.6097350000000002E-3</v>
      </c>
      <c r="M86" s="24">
        <v>-9.4899199999999996E-4</v>
      </c>
      <c r="N86" s="24">
        <v>-2.663271E-3</v>
      </c>
      <c r="O86" s="24">
        <v>4.2947640000000001E-4</v>
      </c>
      <c r="P86" s="24">
        <v>-1.8079050000000001E-3</v>
      </c>
      <c r="Q86" s="24">
        <v>2.0103501000000002E-3</v>
      </c>
      <c r="R86" s="24">
        <v>1.2318773E-3</v>
      </c>
    </row>
    <row r="87" spans="1:18" ht="12" x14ac:dyDescent="0.2">
      <c r="A87" s="13" t="s">
        <v>2544</v>
      </c>
      <c r="B87" s="11" t="str">
        <f>VLOOKUP(A87,[3]racine_v11e!$B$4:$C$672,2,FALSE)</f>
        <v>Pose d'implants cochléaires</v>
      </c>
      <c r="C87" s="22">
        <v>1</v>
      </c>
      <c r="D87" s="23">
        <v>1397.73</v>
      </c>
      <c r="E87" s="22" t="s">
        <v>3213</v>
      </c>
      <c r="F87" s="23" t="s">
        <v>3213</v>
      </c>
      <c r="G87" s="22" t="s">
        <v>3213</v>
      </c>
      <c r="H87" s="23" t="s">
        <v>3213</v>
      </c>
      <c r="I87" s="24" t="s">
        <v>3213</v>
      </c>
      <c r="J87" s="24" t="s">
        <v>3213</v>
      </c>
      <c r="K87" s="24" t="s">
        <v>3213</v>
      </c>
      <c r="L87" s="24" t="s">
        <v>3213</v>
      </c>
      <c r="M87" s="24" t="s">
        <v>3213</v>
      </c>
      <c r="N87" s="24" t="s">
        <v>3213</v>
      </c>
      <c r="O87" s="24" t="s">
        <v>3213</v>
      </c>
      <c r="P87" s="24" t="s">
        <v>3213</v>
      </c>
      <c r="Q87" s="24" t="s">
        <v>3213</v>
      </c>
      <c r="R87" s="24" t="s">
        <v>3214</v>
      </c>
    </row>
    <row r="88" spans="1:18" ht="12" x14ac:dyDescent="0.2">
      <c r="A88" s="13" t="s">
        <v>2545</v>
      </c>
      <c r="B88" s="11" t="str">
        <f>VLOOKUP(A88,[3]racine_v11e!$B$4:$C$672,2,FALSE)</f>
        <v>Ostéotomies de la face</v>
      </c>
      <c r="C88" s="22">
        <v>5242</v>
      </c>
      <c r="D88" s="23">
        <v>10462709.867000001</v>
      </c>
      <c r="E88" s="22">
        <v>5726</v>
      </c>
      <c r="F88" s="23">
        <v>11691493.593</v>
      </c>
      <c r="G88" s="22">
        <v>6068</v>
      </c>
      <c r="H88" s="23">
        <v>12717978.286</v>
      </c>
      <c r="I88" s="24">
        <v>0.11744411740000001</v>
      </c>
      <c r="J88" s="24">
        <v>9.2331171300000001E-2</v>
      </c>
      <c r="K88" s="24">
        <v>2.2990231100000001E-2</v>
      </c>
      <c r="L88" s="24">
        <v>8.7797567100000001E-2</v>
      </c>
      <c r="M88" s="24">
        <v>5.97275585E-2</v>
      </c>
      <c r="N88" s="24">
        <v>2.6487948099999999E-2</v>
      </c>
      <c r="O88" s="24">
        <v>-1.2240077E-2</v>
      </c>
      <c r="P88" s="24">
        <v>6.2022343799999997E-2</v>
      </c>
      <c r="Q88" s="24">
        <v>9.6563010000000002E-4</v>
      </c>
      <c r="R88" s="24">
        <v>1.8969302000000001E-3</v>
      </c>
    </row>
    <row r="89" spans="1:18" ht="22.5" x14ac:dyDescent="0.2">
      <c r="A89" s="13" t="s">
        <v>2546</v>
      </c>
      <c r="B89" s="11" t="str">
        <f>VLOOKUP(A89,[3]racine_v11e!$B$4:$C$672,2,FALSE)</f>
        <v>Interventions de reconstruction de l'oreille moyenne</v>
      </c>
      <c r="C89" s="22">
        <v>16021</v>
      </c>
      <c r="D89" s="23">
        <v>17239673.875999998</v>
      </c>
      <c r="E89" s="22">
        <v>15837</v>
      </c>
      <c r="F89" s="23">
        <v>16991034.026999999</v>
      </c>
      <c r="G89" s="22">
        <v>15685</v>
      </c>
      <c r="H89" s="23">
        <v>16586270.122</v>
      </c>
      <c r="I89" s="24">
        <v>-1.4422538E-2</v>
      </c>
      <c r="J89" s="24">
        <v>-1.1484925999999999E-2</v>
      </c>
      <c r="K89" s="24">
        <v>-2.9717419999999999E-3</v>
      </c>
      <c r="L89" s="24">
        <v>-2.3822204999999999E-2</v>
      </c>
      <c r="M89" s="24">
        <v>-9.597777E-3</v>
      </c>
      <c r="N89" s="24">
        <v>-1.4362274E-2</v>
      </c>
      <c r="O89" s="24">
        <v>5.4400344E-3</v>
      </c>
      <c r="P89" s="24">
        <v>-2.4456677999999999E-2</v>
      </c>
      <c r="Q89" s="24">
        <v>2.4960296000000001E-3</v>
      </c>
      <c r="R89" s="24">
        <v>2.4738992E-3</v>
      </c>
    </row>
    <row r="90" spans="1:18" ht="12" x14ac:dyDescent="0.2">
      <c r="A90" s="13" t="s">
        <v>2547</v>
      </c>
      <c r="B90" s="11" t="str">
        <f>VLOOKUP(A90,[3]racine_v11e!$B$4:$C$672,2,FALSE)</f>
        <v>Interventions pour oreilles décollées</v>
      </c>
      <c r="C90" s="22">
        <v>10072</v>
      </c>
      <c r="D90" s="23">
        <v>6368410.4294999996</v>
      </c>
      <c r="E90" s="22">
        <v>10273</v>
      </c>
      <c r="F90" s="23">
        <v>6483407.9972000001</v>
      </c>
      <c r="G90" s="22">
        <v>10020</v>
      </c>
      <c r="H90" s="23">
        <v>6323197.8055999996</v>
      </c>
      <c r="I90" s="24">
        <v>1.80574994E-2</v>
      </c>
      <c r="J90" s="24">
        <v>1.9956314499999999E-2</v>
      </c>
      <c r="K90" s="24">
        <v>-1.8616629999999999E-3</v>
      </c>
      <c r="L90" s="24">
        <v>-2.4710798999999999E-2</v>
      </c>
      <c r="M90" s="24">
        <v>-2.4627665E-2</v>
      </c>
      <c r="N90" s="24">
        <v>-8.5233000000000002E-5</v>
      </c>
      <c r="O90" s="24">
        <v>9.0547939999999997E-3</v>
      </c>
      <c r="P90" s="24">
        <v>-9.6802339999999994E-3</v>
      </c>
      <c r="Q90" s="24">
        <v>1.5945308999999999E-3</v>
      </c>
      <c r="R90" s="24">
        <v>9.4312669999999999E-4</v>
      </c>
    </row>
    <row r="91" spans="1:18" ht="12" x14ac:dyDescent="0.2">
      <c r="A91" s="13" t="s">
        <v>2548</v>
      </c>
      <c r="B91" s="11" t="str">
        <f>VLOOKUP(A91,[3]racine_v11e!$B$4:$C$672,2,FALSE)</f>
        <v>Interventions sur les glandes salivaires</v>
      </c>
      <c r="C91" s="22">
        <v>4876</v>
      </c>
      <c r="D91" s="23">
        <v>4898883.8174999999</v>
      </c>
      <c r="E91" s="22">
        <v>4907</v>
      </c>
      <c r="F91" s="23">
        <v>4900597.5739000002</v>
      </c>
      <c r="G91" s="22">
        <v>4933</v>
      </c>
      <c r="H91" s="23">
        <v>4842671.9977000002</v>
      </c>
      <c r="I91" s="24">
        <v>3.4982589999999999E-4</v>
      </c>
      <c r="J91" s="24">
        <v>6.3576702000000002E-3</v>
      </c>
      <c r="K91" s="24">
        <v>-5.9698900000000003E-3</v>
      </c>
      <c r="L91" s="24">
        <v>-1.1820104999999999E-2</v>
      </c>
      <c r="M91" s="24">
        <v>5.2985530999999997E-3</v>
      </c>
      <c r="N91" s="24">
        <v>-1.7028432E-2</v>
      </c>
      <c r="O91" s="24">
        <v>-9.3053199999999997E-4</v>
      </c>
      <c r="P91" s="24">
        <v>-3.4999839999999998E-3</v>
      </c>
      <c r="Q91" s="24">
        <v>7.8501199999999997E-4</v>
      </c>
      <c r="R91" s="24">
        <v>7.2230120000000002E-4</v>
      </c>
    </row>
    <row r="92" spans="1:18" ht="12" x14ac:dyDescent="0.2">
      <c r="A92" s="13" t="s">
        <v>2549</v>
      </c>
      <c r="B92" s="11" t="str">
        <f>VLOOKUP(A92,[3]racine_v11e!$B$4:$C$672,2,FALSE)</f>
        <v>Interventions majeures sur la tête et le cou</v>
      </c>
      <c r="C92" s="22">
        <v>1008</v>
      </c>
      <c r="D92" s="23">
        <v>13675907.722999999</v>
      </c>
      <c r="E92" s="22">
        <v>1044</v>
      </c>
      <c r="F92" s="23">
        <v>14449800.577</v>
      </c>
      <c r="G92" s="22">
        <v>966</v>
      </c>
      <c r="H92" s="23">
        <v>13701288.143999999</v>
      </c>
      <c r="I92" s="24">
        <v>5.6588042900000003E-2</v>
      </c>
      <c r="J92" s="24">
        <v>3.5714285700000001E-2</v>
      </c>
      <c r="K92" s="24">
        <v>2.0153972499999999E-2</v>
      </c>
      <c r="L92" s="24">
        <v>-5.1800882999999999E-2</v>
      </c>
      <c r="M92" s="24">
        <v>-7.4712643999999995E-2</v>
      </c>
      <c r="N92" s="24">
        <v>2.4761778299999999E-2</v>
      </c>
      <c r="O92" s="24">
        <v>2.7915966000000001E-3</v>
      </c>
      <c r="P92" s="24">
        <v>-4.5226680999999998E-2</v>
      </c>
      <c r="Q92" s="24">
        <v>1.5372420000000001E-4</v>
      </c>
      <c r="R92" s="24">
        <v>2.0435942000000002E-3</v>
      </c>
    </row>
    <row r="93" spans="1:18" ht="12" x14ac:dyDescent="0.2">
      <c r="A93" s="13" t="s">
        <v>2550</v>
      </c>
      <c r="B93" s="11" t="str">
        <f>VLOOKUP(A93,[3]racine_v11e!$B$4:$C$672,2,FALSE)</f>
        <v>Autres interventions sur la tête et le cou</v>
      </c>
      <c r="C93" s="22">
        <v>1668</v>
      </c>
      <c r="D93" s="23">
        <v>5404176.6963999998</v>
      </c>
      <c r="E93" s="22">
        <v>1537</v>
      </c>
      <c r="F93" s="23">
        <v>5556143.8492000001</v>
      </c>
      <c r="G93" s="22">
        <v>1680</v>
      </c>
      <c r="H93" s="23">
        <v>5433500.1233000001</v>
      </c>
      <c r="I93" s="24">
        <v>2.81203153E-2</v>
      </c>
      <c r="J93" s="24">
        <v>-7.8537170000000003E-2</v>
      </c>
      <c r="K93" s="24">
        <v>0.1157480065</v>
      </c>
      <c r="L93" s="24">
        <v>-2.2073532999999999E-2</v>
      </c>
      <c r="M93" s="24">
        <v>9.30383865E-2</v>
      </c>
      <c r="N93" s="24">
        <v>-0.10531370299999999</v>
      </c>
      <c r="O93" s="24">
        <v>-5.1179270000000004E-3</v>
      </c>
      <c r="P93" s="24">
        <v>-7.4103889999999999E-3</v>
      </c>
      <c r="Q93" s="24">
        <v>2.6734650000000002E-4</v>
      </c>
      <c r="R93" s="24">
        <v>8.1042519999999999E-4</v>
      </c>
    </row>
    <row r="94" spans="1:18" ht="22.5" x14ac:dyDescent="0.2">
      <c r="A94" s="13" t="s">
        <v>2551</v>
      </c>
      <c r="B94" s="11" t="str">
        <f>VLOOKUP(A94,[3]racine_v11e!$B$4:$C$672,2,FALSE)</f>
        <v>Interventions sur les amygdales, en ambulatoire</v>
      </c>
      <c r="C94" s="22">
        <v>11212</v>
      </c>
      <c r="D94" s="23">
        <v>6889607.0624000002</v>
      </c>
      <c r="E94" s="22">
        <v>11057</v>
      </c>
      <c r="F94" s="23">
        <v>6778004.9324000003</v>
      </c>
      <c r="G94" s="22">
        <v>10150</v>
      </c>
      <c r="H94" s="23">
        <v>6224138.2340000002</v>
      </c>
      <c r="I94" s="24">
        <v>-1.619862E-2</v>
      </c>
      <c r="J94" s="24">
        <v>-1.3824474E-2</v>
      </c>
      <c r="K94" s="24">
        <v>-2.4074280000000001E-3</v>
      </c>
      <c r="L94" s="24">
        <v>-8.1715299000000005E-2</v>
      </c>
      <c r="M94" s="24">
        <v>-8.2029484E-2</v>
      </c>
      <c r="N94" s="24">
        <v>3.4226020000000001E-4</v>
      </c>
      <c r="O94" s="24">
        <v>3.2461257700000003E-2</v>
      </c>
      <c r="P94" s="24">
        <v>-3.3465780000000001E-2</v>
      </c>
      <c r="Q94" s="24">
        <v>1.6152184E-3</v>
      </c>
      <c r="R94" s="24">
        <v>9.2835159999999999E-4</v>
      </c>
    </row>
    <row r="95" spans="1:18" ht="22.5" x14ac:dyDescent="0.2">
      <c r="A95" s="13" t="s">
        <v>2552</v>
      </c>
      <c r="B95" s="11" t="str">
        <f>VLOOKUP(A95,[3]racine_v11e!$B$4:$C$672,2,FALSE)</f>
        <v>Interventions sur les végétations adénoïdes, en ambulatoire</v>
      </c>
      <c r="C95" s="22">
        <v>63814</v>
      </c>
      <c r="D95" s="23">
        <v>15159280.256999999</v>
      </c>
      <c r="E95" s="22">
        <v>58666</v>
      </c>
      <c r="F95" s="23">
        <v>13944257.767999999</v>
      </c>
      <c r="G95" s="22">
        <v>52285</v>
      </c>
      <c r="H95" s="23">
        <v>12413510.791999999</v>
      </c>
      <c r="I95" s="24">
        <v>-8.0150407000000007E-2</v>
      </c>
      <c r="J95" s="24">
        <v>-8.0671953000000005E-2</v>
      </c>
      <c r="K95" s="24">
        <v>5.6731160000000002E-4</v>
      </c>
      <c r="L95" s="24">
        <v>-0.109776153</v>
      </c>
      <c r="M95" s="24">
        <v>-0.10876828099999999</v>
      </c>
      <c r="N95" s="24">
        <v>-1.1308749999999999E-3</v>
      </c>
      <c r="O95" s="24">
        <v>0.2283740739</v>
      </c>
      <c r="P95" s="24">
        <v>-9.2490921000000004E-2</v>
      </c>
      <c r="Q95" s="24">
        <v>8.3203637999999993E-3</v>
      </c>
      <c r="R95" s="24">
        <v>1.8515178000000001E-3</v>
      </c>
    </row>
    <row r="96" spans="1:18" ht="22.5" x14ac:dyDescent="0.2">
      <c r="A96" s="13" t="s">
        <v>2553</v>
      </c>
      <c r="B96" s="11" t="str">
        <f>VLOOKUP(A96,[3]racine_v11e!$B$4:$C$672,2,FALSE)</f>
        <v>Autres interventions sur l'oreille, le nez ou la gorge pour tumeurs malignes</v>
      </c>
      <c r="C96" s="22">
        <v>525</v>
      </c>
      <c r="D96" s="23">
        <v>782046.53940000001</v>
      </c>
      <c r="E96" s="22">
        <v>473</v>
      </c>
      <c r="F96" s="23">
        <v>814662.68220000004</v>
      </c>
      <c r="G96" s="22">
        <v>459</v>
      </c>
      <c r="H96" s="23">
        <v>732027.32570000004</v>
      </c>
      <c r="I96" s="24">
        <v>4.1706140400000001E-2</v>
      </c>
      <c r="J96" s="24">
        <v>-9.9047619000000003E-2</v>
      </c>
      <c r="K96" s="24">
        <v>0.1562277457</v>
      </c>
      <c r="L96" s="24">
        <v>-0.10143505799999999</v>
      </c>
      <c r="M96" s="24">
        <v>-2.9598309E-2</v>
      </c>
      <c r="N96" s="24">
        <v>-7.4027849000000007E-2</v>
      </c>
      <c r="O96" s="24">
        <v>5.0105579999999998E-4</v>
      </c>
      <c r="P96" s="24">
        <v>-4.993E-3</v>
      </c>
      <c r="Q96" s="24">
        <v>7.3042900000000005E-5</v>
      </c>
      <c r="R96" s="24">
        <v>1.091844E-4</v>
      </c>
    </row>
    <row r="97" spans="1:18" ht="12" x14ac:dyDescent="0.2">
      <c r="A97" s="13" t="s">
        <v>2554</v>
      </c>
      <c r="B97" s="11" t="str">
        <f>VLOOKUP(A97,[3]racine_v11e!$B$4:$C$672,2,FALSE)</f>
        <v>Interventions sur l'oreille externe</v>
      </c>
      <c r="C97" s="22">
        <v>1571</v>
      </c>
      <c r="D97" s="23">
        <v>848086.97730000003</v>
      </c>
      <c r="E97" s="22">
        <v>1703</v>
      </c>
      <c r="F97" s="23">
        <v>927254.19259999995</v>
      </c>
      <c r="G97" s="22">
        <v>1650</v>
      </c>
      <c r="H97" s="23">
        <v>862335.39859999996</v>
      </c>
      <c r="I97" s="24">
        <v>9.3347990699999994E-2</v>
      </c>
      <c r="J97" s="24">
        <v>8.4022915300000001E-2</v>
      </c>
      <c r="K97" s="24">
        <v>8.6022861999999999E-3</v>
      </c>
      <c r="L97" s="24">
        <v>-7.0011863999999993E-2</v>
      </c>
      <c r="M97" s="24">
        <v>-3.1121550000000001E-2</v>
      </c>
      <c r="N97" s="24">
        <v>-4.0139517E-2</v>
      </c>
      <c r="O97" s="24">
        <v>1.8968540999999999E-3</v>
      </c>
      <c r="P97" s="24">
        <v>-3.9225290000000001E-3</v>
      </c>
      <c r="Q97" s="24">
        <v>2.6257240000000001E-4</v>
      </c>
      <c r="R97" s="24">
        <v>1.2862029999999999E-4</v>
      </c>
    </row>
    <row r="98" spans="1:18" ht="33.75" x14ac:dyDescent="0.2">
      <c r="A98" s="13" t="s">
        <v>2555</v>
      </c>
      <c r="B98" s="11" t="str">
        <f>VLOOKUP(A98,[3]racine_v11e!$B$4:$C$672,2,FALSE)</f>
        <v>Affections de la bouche et des dents avec certaines extractions, réparations et prothèses dentaires</v>
      </c>
      <c r="C98" s="22">
        <v>228955</v>
      </c>
      <c r="D98" s="23">
        <v>103177015.09999999</v>
      </c>
      <c r="E98" s="22">
        <v>236655</v>
      </c>
      <c r="F98" s="23">
        <v>106601922.45999999</v>
      </c>
      <c r="G98" s="22">
        <v>239078</v>
      </c>
      <c r="H98" s="23">
        <v>107754381.81</v>
      </c>
      <c r="I98" s="24">
        <v>3.3194479899999997E-2</v>
      </c>
      <c r="J98" s="24">
        <v>3.3631062900000001E-2</v>
      </c>
      <c r="K98" s="24">
        <v>-4.22378E-4</v>
      </c>
      <c r="L98" s="24">
        <v>1.08108684E-2</v>
      </c>
      <c r="M98" s="24">
        <v>1.02385329E-2</v>
      </c>
      <c r="N98" s="24">
        <v>5.6653499999999996E-4</v>
      </c>
      <c r="O98" s="24">
        <v>-8.6718442000000007E-2</v>
      </c>
      <c r="P98" s="24">
        <v>6.9633995300000001E-2</v>
      </c>
      <c r="Q98" s="24">
        <v>3.8045633500000002E-2</v>
      </c>
      <c r="R98" s="24">
        <v>1.60719364E-2</v>
      </c>
    </row>
    <row r="99" spans="1:18" ht="22.5" x14ac:dyDescent="0.2">
      <c r="A99" s="13" t="s">
        <v>2556</v>
      </c>
      <c r="B99" s="11" t="str">
        <f>VLOOKUP(A99,[3]racine_v11e!$B$4:$C$672,2,FALSE)</f>
        <v>Séjours comprenant une endoscopie oto-rhino-laryngologique, en ambulatoire</v>
      </c>
      <c r="C99" s="22">
        <v>10418</v>
      </c>
      <c r="D99" s="23">
        <v>4028740.7968000001</v>
      </c>
      <c r="E99" s="22">
        <v>10453</v>
      </c>
      <c r="F99" s="23">
        <v>4038916.0255999998</v>
      </c>
      <c r="G99" s="22">
        <v>10633</v>
      </c>
      <c r="H99" s="23">
        <v>4110933.8640000001</v>
      </c>
      <c r="I99" s="24">
        <v>2.5256597999999998E-3</v>
      </c>
      <c r="J99" s="24">
        <v>3.3595700000000001E-3</v>
      </c>
      <c r="K99" s="24">
        <v>-8.3111800000000005E-4</v>
      </c>
      <c r="L99" s="24">
        <v>1.7830981900000001E-2</v>
      </c>
      <c r="M99" s="24">
        <v>1.72199369E-2</v>
      </c>
      <c r="N99" s="24">
        <v>6.0070100000000003E-4</v>
      </c>
      <c r="O99" s="24">
        <v>-6.4421460000000002E-3</v>
      </c>
      <c r="P99" s="24">
        <v>4.3514677999999998E-3</v>
      </c>
      <c r="Q99" s="24">
        <v>1.6920805000000001E-3</v>
      </c>
      <c r="R99" s="24">
        <v>6.1315990000000004E-4</v>
      </c>
    </row>
    <row r="100" spans="1:18" ht="22.5" x14ac:dyDescent="0.2">
      <c r="A100" s="13" t="s">
        <v>2557</v>
      </c>
      <c r="B100" s="11" t="str">
        <f>VLOOKUP(A100,[3]racine_v11e!$B$4:$C$672,2,FALSE)</f>
        <v>Séjours comprenant certains actes non opératoires de la CMD 03, en ambulatoire</v>
      </c>
      <c r="C100" s="22">
        <v>5749</v>
      </c>
      <c r="D100" s="23">
        <v>1862446.1939999999</v>
      </c>
      <c r="E100" s="22">
        <v>5509</v>
      </c>
      <c r="F100" s="23">
        <v>1783094.8548000001</v>
      </c>
      <c r="G100" s="22">
        <v>5061</v>
      </c>
      <c r="H100" s="23">
        <v>1644809.1716</v>
      </c>
      <c r="I100" s="24">
        <v>-4.2605977000000003E-2</v>
      </c>
      <c r="J100" s="24">
        <v>-4.1746391000000001E-2</v>
      </c>
      <c r="K100" s="24">
        <v>-8.97034E-4</v>
      </c>
      <c r="L100" s="24">
        <v>-7.7553744999999993E-2</v>
      </c>
      <c r="M100" s="24">
        <v>-8.1321474000000005E-2</v>
      </c>
      <c r="N100" s="24">
        <v>4.1012488000000003E-3</v>
      </c>
      <c r="O100" s="24">
        <v>1.6033785500000002E-2</v>
      </c>
      <c r="P100" s="24">
        <v>-8.3555090000000005E-3</v>
      </c>
      <c r="Q100" s="24">
        <v>8.0538129999999997E-4</v>
      </c>
      <c r="R100" s="24">
        <v>2.4532889999999999E-4</v>
      </c>
    </row>
    <row r="101" spans="1:18" ht="12" x14ac:dyDescent="0.2">
      <c r="A101" s="13" t="s">
        <v>2558</v>
      </c>
      <c r="B101" s="11" t="str">
        <f>VLOOKUP(A101,[3]racine_v11e!$B$4:$C$672,2,FALSE)</f>
        <v>Traumatismes et déformations du nez</v>
      </c>
      <c r="C101" s="22">
        <v>4518</v>
      </c>
      <c r="D101" s="23">
        <v>1504845.2485</v>
      </c>
      <c r="E101" s="22">
        <v>4218</v>
      </c>
      <c r="F101" s="23">
        <v>1402621.9689</v>
      </c>
      <c r="G101" s="22">
        <v>4034</v>
      </c>
      <c r="H101" s="23">
        <v>1319846.5119</v>
      </c>
      <c r="I101" s="24">
        <v>-6.7929429999999999E-2</v>
      </c>
      <c r="J101" s="24">
        <v>-6.6401061999999997E-2</v>
      </c>
      <c r="K101" s="24">
        <v>-1.6370709999999999E-3</v>
      </c>
      <c r="L101" s="24">
        <v>-5.9014800999999999E-2</v>
      </c>
      <c r="M101" s="24">
        <v>-4.3622569999999999E-2</v>
      </c>
      <c r="N101" s="24">
        <v>-1.6094306999999999E-2</v>
      </c>
      <c r="O101" s="24">
        <v>6.5853047E-3</v>
      </c>
      <c r="P101" s="24">
        <v>-5.0014660000000004E-3</v>
      </c>
      <c r="Q101" s="24">
        <v>6.419498E-4</v>
      </c>
      <c r="R101" s="24">
        <v>1.9685960000000001E-4</v>
      </c>
    </row>
    <row r="102" spans="1:18" ht="33.75" x14ac:dyDescent="0.2">
      <c r="A102" s="13" t="s">
        <v>2559</v>
      </c>
      <c r="B102" s="11" t="str">
        <f>VLOOKUP(A102,[3]racine_v11e!$B$4:$C$672,2,FALSE)</f>
        <v>Otites moyennes et autres infections des voies aériennes supérieures, âge inférieur à 18 ans</v>
      </c>
      <c r="C102" s="22">
        <v>634</v>
      </c>
      <c r="D102" s="23">
        <v>259042.2243</v>
      </c>
      <c r="E102" s="22">
        <v>545</v>
      </c>
      <c r="F102" s="23">
        <v>221805.53159999999</v>
      </c>
      <c r="G102" s="22">
        <v>540</v>
      </c>
      <c r="H102" s="23">
        <v>229412.50219999999</v>
      </c>
      <c r="I102" s="24">
        <v>-0.14374757899999999</v>
      </c>
      <c r="J102" s="24">
        <v>-0.14037854899999999</v>
      </c>
      <c r="K102" s="24">
        <v>-3.9192020000000001E-3</v>
      </c>
      <c r="L102" s="24">
        <v>3.4295675800000001E-2</v>
      </c>
      <c r="M102" s="24">
        <v>-9.1743120000000004E-3</v>
      </c>
      <c r="N102" s="24">
        <v>4.3872487600000003E-2</v>
      </c>
      <c r="O102" s="24">
        <v>1.7894849999999999E-4</v>
      </c>
      <c r="P102" s="24">
        <v>4.5962899999999997E-4</v>
      </c>
      <c r="Q102" s="24">
        <v>8.5932800000000005E-5</v>
      </c>
      <c r="R102" s="24">
        <v>3.4217700000000003E-5</v>
      </c>
    </row>
    <row r="103" spans="1:18" ht="33.75" x14ac:dyDescent="0.2">
      <c r="A103" s="13" t="s">
        <v>2560</v>
      </c>
      <c r="B103" s="11" t="str">
        <f>VLOOKUP(A103,[3]racine_v11e!$B$4:$C$672,2,FALSE)</f>
        <v>Otites moyennes et autres infections des voies aériennes supérieures, âge supérieur à 17 ans</v>
      </c>
      <c r="C103" s="22">
        <v>2748</v>
      </c>
      <c r="D103" s="23">
        <v>1680374.7816999999</v>
      </c>
      <c r="E103" s="22">
        <v>2492</v>
      </c>
      <c r="F103" s="23">
        <v>1710302.3995000001</v>
      </c>
      <c r="G103" s="22">
        <v>2432</v>
      </c>
      <c r="H103" s="23">
        <v>1683282.4382</v>
      </c>
      <c r="I103" s="24">
        <v>1.7810085100000001E-2</v>
      </c>
      <c r="J103" s="24">
        <v>-9.3158661000000004E-2</v>
      </c>
      <c r="K103" s="24">
        <v>0.1223684245</v>
      </c>
      <c r="L103" s="24">
        <v>-1.5798353000000001E-2</v>
      </c>
      <c r="M103" s="24">
        <v>-2.4077047000000001E-2</v>
      </c>
      <c r="N103" s="24">
        <v>8.4829374999999992E-3</v>
      </c>
      <c r="O103" s="24">
        <v>2.1473820000000002E-3</v>
      </c>
      <c r="P103" s="24">
        <v>-1.6326019999999999E-3</v>
      </c>
      <c r="Q103" s="24">
        <v>3.8701589999999998E-4</v>
      </c>
      <c r="R103" s="24">
        <v>2.5106739999999997E-4</v>
      </c>
    </row>
    <row r="104" spans="1:18" ht="12" x14ac:dyDescent="0.2">
      <c r="A104" s="13" t="s">
        <v>2561</v>
      </c>
      <c r="B104" s="11" t="str">
        <f>VLOOKUP(A104,[3]racine_v11e!$B$4:$C$672,2,FALSE)</f>
        <v>Troubles de l'équilibre</v>
      </c>
      <c r="C104" s="22">
        <v>3539</v>
      </c>
      <c r="D104" s="23">
        <v>2544547.6183000002</v>
      </c>
      <c r="E104" s="22">
        <v>3674</v>
      </c>
      <c r="F104" s="23">
        <v>2547915.1227000002</v>
      </c>
      <c r="G104" s="22">
        <v>3644</v>
      </c>
      <c r="H104" s="23">
        <v>2532376.4778999998</v>
      </c>
      <c r="I104" s="24">
        <v>1.3234197E-3</v>
      </c>
      <c r="J104" s="24">
        <v>3.8146368999999999E-2</v>
      </c>
      <c r="K104" s="24">
        <v>-3.5469900999999998E-2</v>
      </c>
      <c r="L104" s="24">
        <v>-6.098572E-3</v>
      </c>
      <c r="M104" s="24">
        <v>-8.1654870000000008E-3</v>
      </c>
      <c r="N104" s="24">
        <v>2.0839310999999998E-3</v>
      </c>
      <c r="O104" s="24">
        <v>1.0736910000000001E-3</v>
      </c>
      <c r="P104" s="24">
        <v>-9.3887699999999996E-4</v>
      </c>
      <c r="Q104" s="24">
        <v>5.7988729999999995E-4</v>
      </c>
      <c r="R104" s="24">
        <v>3.7771270000000001E-4</v>
      </c>
    </row>
    <row r="105" spans="1:18" ht="12" x14ac:dyDescent="0.2">
      <c r="A105" s="13" t="s">
        <v>2562</v>
      </c>
      <c r="B105" s="11" t="str">
        <f>VLOOKUP(A105,[3]racine_v11e!$B$4:$C$672,2,FALSE)</f>
        <v>Epistaxis</v>
      </c>
      <c r="C105" s="22">
        <v>1530</v>
      </c>
      <c r="D105" s="23">
        <v>985630.66410000005</v>
      </c>
      <c r="E105" s="22">
        <v>1537</v>
      </c>
      <c r="F105" s="23">
        <v>951574.73959999997</v>
      </c>
      <c r="G105" s="22">
        <v>1541</v>
      </c>
      <c r="H105" s="23">
        <v>948391.50280000002</v>
      </c>
      <c r="I105" s="24">
        <v>-3.455242E-2</v>
      </c>
      <c r="J105" s="24">
        <v>4.5751634000000003E-3</v>
      </c>
      <c r="K105" s="24">
        <v>-3.8949382999999997E-2</v>
      </c>
      <c r="L105" s="24">
        <v>-3.3452299999999998E-3</v>
      </c>
      <c r="M105" s="24">
        <v>2.6024722999999999E-3</v>
      </c>
      <c r="N105" s="24">
        <v>-5.9322639999999996E-3</v>
      </c>
      <c r="O105" s="24">
        <v>-1.4315899999999999E-4</v>
      </c>
      <c r="P105" s="24">
        <v>-1.9233799999999999E-4</v>
      </c>
      <c r="Q105" s="24">
        <v>2.4522679999999997E-4</v>
      </c>
      <c r="R105" s="24">
        <v>1.414559E-4</v>
      </c>
    </row>
    <row r="106" spans="1:18" ht="22.5" x14ac:dyDescent="0.2">
      <c r="A106" s="13" t="s">
        <v>2563</v>
      </c>
      <c r="B106" s="11" t="str">
        <f>VLOOKUP(A106,[3]racine_v11e!$B$4:$C$672,2,FALSE)</f>
        <v>Tumeurs malignes des oreilles, du nez, de la gorge ou de la bouche</v>
      </c>
      <c r="C106" s="22">
        <v>3976</v>
      </c>
      <c r="D106" s="23">
        <v>5104809.5064000003</v>
      </c>
      <c r="E106" s="22">
        <v>3562</v>
      </c>
      <c r="F106" s="23">
        <v>4644186.2763999999</v>
      </c>
      <c r="G106" s="22">
        <v>3245</v>
      </c>
      <c r="H106" s="23">
        <v>4646315.9562999997</v>
      </c>
      <c r="I106" s="24">
        <v>-9.0233187000000006E-2</v>
      </c>
      <c r="J106" s="24">
        <v>-0.104124748</v>
      </c>
      <c r="K106" s="24">
        <v>1.55061339E-2</v>
      </c>
      <c r="L106" s="24">
        <v>4.5856899999999998E-4</v>
      </c>
      <c r="M106" s="24">
        <v>-8.8994947000000005E-2</v>
      </c>
      <c r="N106" s="24">
        <v>9.8192117999999995E-2</v>
      </c>
      <c r="O106" s="24">
        <v>1.1345334800000001E-2</v>
      </c>
      <c r="P106" s="24">
        <v>1.286797E-4</v>
      </c>
      <c r="Q106" s="24">
        <v>5.1639250000000002E-4</v>
      </c>
      <c r="R106" s="24">
        <v>6.9301400000000004E-4</v>
      </c>
    </row>
    <row r="107" spans="1:18" ht="33.75" x14ac:dyDescent="0.2">
      <c r="A107" s="13" t="s">
        <v>2564</v>
      </c>
      <c r="B107" s="11" t="str">
        <f>VLOOKUP(A107,[3]racine_v11e!$B$4:$C$672,2,FALSE)</f>
        <v>Autres diagnostics portant sur les oreilles, le nez, la gorge ou la bouche, âge inférieur à 18 ans</v>
      </c>
      <c r="C107" s="22">
        <v>494</v>
      </c>
      <c r="D107" s="23">
        <v>190301.3253</v>
      </c>
      <c r="E107" s="22">
        <v>493</v>
      </c>
      <c r="F107" s="23">
        <v>196101.87469999999</v>
      </c>
      <c r="G107" s="22">
        <v>434</v>
      </c>
      <c r="H107" s="23">
        <v>184537.6617</v>
      </c>
      <c r="I107" s="24">
        <v>3.04808671E-2</v>
      </c>
      <c r="J107" s="24">
        <v>-2.0242910000000001E-3</v>
      </c>
      <c r="K107" s="24">
        <v>3.2571092000000003E-2</v>
      </c>
      <c r="L107" s="24">
        <v>-5.8970436000000001E-2</v>
      </c>
      <c r="M107" s="24">
        <v>-0.119675456</v>
      </c>
      <c r="N107" s="24">
        <v>6.8957546499999994E-2</v>
      </c>
      <c r="O107" s="24">
        <v>2.1115922999999999E-3</v>
      </c>
      <c r="P107" s="24">
        <v>-6.9873400000000001E-4</v>
      </c>
      <c r="Q107" s="24">
        <v>6.9064499999999996E-5</v>
      </c>
      <c r="R107" s="24">
        <v>2.75244E-5</v>
      </c>
    </row>
    <row r="108" spans="1:18" ht="33.75" x14ac:dyDescent="0.2">
      <c r="A108" s="13" t="s">
        <v>2565</v>
      </c>
      <c r="B108" s="11" t="str">
        <f>VLOOKUP(A108,[3]racine_v11e!$B$4:$C$672,2,FALSE)</f>
        <v>Autres diagnostics portant sur les oreilles, le nez, la gorge ou la bouche, âge supérieur à 17 ans</v>
      </c>
      <c r="C108" s="22">
        <v>4250</v>
      </c>
      <c r="D108" s="23">
        <v>2677776.3365000002</v>
      </c>
      <c r="E108" s="22">
        <v>4090</v>
      </c>
      <c r="F108" s="23">
        <v>2524123.9243000001</v>
      </c>
      <c r="G108" s="22">
        <v>3799</v>
      </c>
      <c r="H108" s="23">
        <v>2468830.0847999998</v>
      </c>
      <c r="I108" s="24">
        <v>-5.7380599999999997E-2</v>
      </c>
      <c r="J108" s="24">
        <v>-3.7647058999999997E-2</v>
      </c>
      <c r="K108" s="24">
        <v>-2.0505513E-2</v>
      </c>
      <c r="L108" s="24">
        <v>-2.1906150999999999E-2</v>
      </c>
      <c r="M108" s="24">
        <v>-7.1149143999999998E-2</v>
      </c>
      <c r="N108" s="24">
        <v>5.30149626E-2</v>
      </c>
      <c r="O108" s="24">
        <v>1.04148026E-2</v>
      </c>
      <c r="P108" s="24">
        <v>-3.3409690000000001E-3</v>
      </c>
      <c r="Q108" s="24">
        <v>6.0455320000000004E-4</v>
      </c>
      <c r="R108" s="24">
        <v>3.6823450000000001E-4</v>
      </c>
    </row>
    <row r="109" spans="1:18" ht="45" x14ac:dyDescent="0.2">
      <c r="A109" s="13" t="s">
        <v>2566</v>
      </c>
      <c r="B109" s="11" t="str">
        <f>VLOOKUP(A109,[3]racine_v11e!$B$4:$C$672,2,FALSE)</f>
        <v>Affections de la bouche et des dents sans certaines extractions, réparations ou prothèses dentaires, âge inférieur à 18 ans</v>
      </c>
      <c r="C109" s="22">
        <v>6551</v>
      </c>
      <c r="D109" s="23">
        <v>2536381.0521999998</v>
      </c>
      <c r="E109" s="22">
        <v>6705</v>
      </c>
      <c r="F109" s="23">
        <v>2593062.4336000001</v>
      </c>
      <c r="G109" s="22">
        <v>6706</v>
      </c>
      <c r="H109" s="23">
        <v>2565444.6395</v>
      </c>
      <c r="I109" s="24">
        <v>2.2347344599999999E-2</v>
      </c>
      <c r="J109" s="24">
        <v>2.35078614E-2</v>
      </c>
      <c r="K109" s="24">
        <v>-1.133862E-3</v>
      </c>
      <c r="L109" s="24">
        <v>-1.0650648E-2</v>
      </c>
      <c r="M109" s="24">
        <v>1.491424E-4</v>
      </c>
      <c r="N109" s="24">
        <v>-1.0798179999999999E-2</v>
      </c>
      <c r="O109" s="24">
        <v>-3.5790000000000001E-5</v>
      </c>
      <c r="P109" s="24">
        <v>-1.668725E-3</v>
      </c>
      <c r="Q109" s="24">
        <v>1.0671580999999999E-3</v>
      </c>
      <c r="R109" s="24">
        <v>3.826449E-4</v>
      </c>
    </row>
    <row r="110" spans="1:18" ht="45" x14ac:dyDescent="0.2">
      <c r="A110" s="13" t="s">
        <v>2567</v>
      </c>
      <c r="B110" s="11" t="str">
        <f>VLOOKUP(A110,[3]racine_v11e!$B$4:$C$672,2,FALSE)</f>
        <v>Affections de la bouche et des dents sans certaines extractions, réparations ou prothèses dentaires, âge supérieur à 17 ans</v>
      </c>
      <c r="C110" s="22">
        <v>12835</v>
      </c>
      <c r="D110" s="23">
        <v>5627210.8125999998</v>
      </c>
      <c r="E110" s="22">
        <v>13066</v>
      </c>
      <c r="F110" s="23">
        <v>5775007.9482000005</v>
      </c>
      <c r="G110" s="22">
        <v>12719</v>
      </c>
      <c r="H110" s="23">
        <v>5556129.5695000002</v>
      </c>
      <c r="I110" s="24">
        <v>2.6264723399999999E-2</v>
      </c>
      <c r="J110" s="24">
        <v>1.7997662599999999E-2</v>
      </c>
      <c r="K110" s="24">
        <v>8.1209035000000002E-3</v>
      </c>
      <c r="L110" s="24">
        <v>-3.7900966000000001E-2</v>
      </c>
      <c r="M110" s="24">
        <v>-2.6557476999999999E-2</v>
      </c>
      <c r="N110" s="24">
        <v>-1.1652961999999999E-2</v>
      </c>
      <c r="O110" s="24">
        <v>1.24190258E-2</v>
      </c>
      <c r="P110" s="24">
        <v>-1.3225087999999999E-2</v>
      </c>
      <c r="Q110" s="24">
        <v>2.0240356999999998E-3</v>
      </c>
      <c r="R110" s="24">
        <v>8.287158E-4</v>
      </c>
    </row>
    <row r="111" spans="1:18" ht="33.75" x14ac:dyDescent="0.2">
      <c r="A111" s="13" t="s">
        <v>2568</v>
      </c>
      <c r="B111" s="11" t="str">
        <f>VLOOKUP(A111,[3]racine_v11e!$B$4:$C$672,2,FALSE)</f>
        <v>Infections aigües sévères des voies aériennes supérieures, âge inférieur à 18 ans</v>
      </c>
      <c r="C111" s="22">
        <v>74</v>
      </c>
      <c r="D111" s="23">
        <v>38010.9522</v>
      </c>
      <c r="E111" s="22">
        <v>79</v>
      </c>
      <c r="F111" s="23">
        <v>39276.008999999998</v>
      </c>
      <c r="G111" s="22">
        <v>58</v>
      </c>
      <c r="H111" s="23">
        <v>29406.848099999999</v>
      </c>
      <c r="I111" s="24">
        <v>3.3281376199999997E-2</v>
      </c>
      <c r="J111" s="24">
        <v>6.7567567600000003E-2</v>
      </c>
      <c r="K111" s="24">
        <v>-3.2116179000000002E-2</v>
      </c>
      <c r="L111" s="24">
        <v>-0.25127708100000001</v>
      </c>
      <c r="M111" s="24">
        <v>-0.26582278500000001</v>
      </c>
      <c r="N111" s="24">
        <v>1.9812251600000001E-2</v>
      </c>
      <c r="O111" s="24">
        <v>7.5158370000000003E-4</v>
      </c>
      <c r="P111" s="24">
        <v>-5.9631500000000004E-4</v>
      </c>
      <c r="Q111" s="24">
        <v>9.2298192999999994E-6</v>
      </c>
      <c r="R111" s="24">
        <v>4.3861325E-6</v>
      </c>
    </row>
    <row r="112" spans="1:18" ht="33.75" x14ac:dyDescent="0.2">
      <c r="A112" s="13" t="s">
        <v>2569</v>
      </c>
      <c r="B112" s="11" t="str">
        <f>VLOOKUP(A112,[3]racine_v11e!$B$4:$C$672,2,FALSE)</f>
        <v>Infections aigües sévères des voies aériennes supérieures, âge supérieur à 17 ans</v>
      </c>
      <c r="C112" s="22">
        <v>779</v>
      </c>
      <c r="D112" s="23">
        <v>524526.85430000001</v>
      </c>
      <c r="E112" s="22">
        <v>704</v>
      </c>
      <c r="F112" s="23">
        <v>453217.49119999999</v>
      </c>
      <c r="G112" s="22">
        <v>756</v>
      </c>
      <c r="H112" s="23">
        <v>504042.48139999999</v>
      </c>
      <c r="I112" s="24">
        <v>-0.13594988</v>
      </c>
      <c r="J112" s="24">
        <v>-9.6277278999999993E-2</v>
      </c>
      <c r="K112" s="24">
        <v>-4.3899085999999997E-2</v>
      </c>
      <c r="L112" s="24">
        <v>0.1121426052</v>
      </c>
      <c r="M112" s="24">
        <v>7.3863636400000002E-2</v>
      </c>
      <c r="N112" s="24">
        <v>3.5646023899999997E-2</v>
      </c>
      <c r="O112" s="24">
        <v>-1.8610639999999999E-3</v>
      </c>
      <c r="P112" s="24">
        <v>3.0709518E-3</v>
      </c>
      <c r="Q112" s="24">
        <v>1.203059E-4</v>
      </c>
      <c r="R112" s="24">
        <v>7.5179700000000001E-5</v>
      </c>
    </row>
    <row r="113" spans="1:18" ht="22.5" x14ac:dyDescent="0.2">
      <c r="A113" s="13" t="s">
        <v>2570</v>
      </c>
      <c r="B113" s="11" t="str">
        <f>VLOOKUP(A113,[3]racine_v11e!$B$4:$C$672,2,FALSE)</f>
        <v>Explorations et surveillance pour affections ORL</v>
      </c>
      <c r="C113" s="22">
        <v>409</v>
      </c>
      <c r="D113" s="23">
        <v>248618.91</v>
      </c>
      <c r="E113" s="22">
        <v>395</v>
      </c>
      <c r="F113" s="23">
        <v>222238.9872</v>
      </c>
      <c r="G113" s="22">
        <v>346</v>
      </c>
      <c r="H113" s="23">
        <v>197252.29949999999</v>
      </c>
      <c r="I113" s="24">
        <v>-0.106105858</v>
      </c>
      <c r="J113" s="24">
        <v>-3.4229829000000003E-2</v>
      </c>
      <c r="K113" s="24">
        <v>-7.4423534E-2</v>
      </c>
      <c r="L113" s="24">
        <v>-0.112431613</v>
      </c>
      <c r="M113" s="24">
        <v>-0.12405063299999999</v>
      </c>
      <c r="N113" s="24">
        <v>1.3264488600000001E-2</v>
      </c>
      <c r="O113" s="24">
        <v>1.7536953000000001E-3</v>
      </c>
      <c r="P113" s="24">
        <v>-1.509748E-3</v>
      </c>
      <c r="Q113" s="24">
        <v>5.5060599999999999E-5</v>
      </c>
      <c r="R113" s="24">
        <v>2.9420900000000002E-5</v>
      </c>
    </row>
    <row r="114" spans="1:18" ht="22.5" x14ac:dyDescent="0.2">
      <c r="A114" s="13" t="s">
        <v>2571</v>
      </c>
      <c r="B114" s="11" t="str">
        <f>VLOOKUP(A114,[3]racine_v11e!$B$4:$C$672,2,FALSE)</f>
        <v>Symptômes et autres recours aux soins de la CMD 03</v>
      </c>
      <c r="C114" s="22">
        <v>1193</v>
      </c>
      <c r="D114" s="23">
        <v>804796.3959</v>
      </c>
      <c r="E114" s="22">
        <v>1085</v>
      </c>
      <c r="F114" s="23">
        <v>668765.42090000003</v>
      </c>
      <c r="G114" s="22">
        <v>910</v>
      </c>
      <c r="H114" s="23">
        <v>570528.0895</v>
      </c>
      <c r="I114" s="24">
        <v>-0.169025328</v>
      </c>
      <c r="J114" s="24">
        <v>-9.0528079999999997E-2</v>
      </c>
      <c r="K114" s="24">
        <v>-8.6310798999999994E-2</v>
      </c>
      <c r="L114" s="24">
        <v>-0.14689355700000001</v>
      </c>
      <c r="M114" s="24">
        <v>-0.16129032300000001</v>
      </c>
      <c r="N114" s="24">
        <v>1.71653745E-2</v>
      </c>
      <c r="O114" s="24">
        <v>6.2631974999999996E-3</v>
      </c>
      <c r="P114" s="24">
        <v>-5.935704E-3</v>
      </c>
      <c r="Q114" s="24">
        <v>1.4481269999999999E-4</v>
      </c>
      <c r="R114" s="24">
        <v>8.50962E-5</v>
      </c>
    </row>
    <row r="115" spans="1:18" ht="12" x14ac:dyDescent="0.2">
      <c r="A115" s="13" t="s">
        <v>2572</v>
      </c>
      <c r="B115" s="11" t="str">
        <f>VLOOKUP(A115,[3]racine_v11e!$B$4:$C$672,2,FALSE)</f>
        <v>Interventions majeures sur le thorax</v>
      </c>
      <c r="C115" s="22">
        <v>6707</v>
      </c>
      <c r="D115" s="23">
        <v>32602264.894000001</v>
      </c>
      <c r="E115" s="22">
        <v>6907</v>
      </c>
      <c r="F115" s="23">
        <v>33678866.799000002</v>
      </c>
      <c r="G115" s="22">
        <v>6797</v>
      </c>
      <c r="H115" s="23">
        <v>33396769.420000002</v>
      </c>
      <c r="I115" s="24">
        <v>3.3022304099999997E-2</v>
      </c>
      <c r="J115" s="24">
        <v>2.9819591499999999E-2</v>
      </c>
      <c r="K115" s="24">
        <v>3.1099743999999999E-3</v>
      </c>
      <c r="L115" s="24">
        <v>-8.3760950000000001E-3</v>
      </c>
      <c r="M115" s="24">
        <v>-1.5925872000000001E-2</v>
      </c>
      <c r="N115" s="24">
        <v>7.6719602000000003E-3</v>
      </c>
      <c r="O115" s="24">
        <v>3.9368670000000001E-3</v>
      </c>
      <c r="P115" s="24">
        <v>-1.7044910999999999E-2</v>
      </c>
      <c r="Q115" s="24">
        <v>1.0816393E-3</v>
      </c>
      <c r="R115" s="24">
        <v>4.9812429000000002E-3</v>
      </c>
    </row>
    <row r="116" spans="1:18" ht="22.5" x14ac:dyDescent="0.2">
      <c r="A116" s="13" t="s">
        <v>2573</v>
      </c>
      <c r="B116" s="11" t="str">
        <f>VLOOKUP(A116,[3]racine_v11e!$B$4:$C$672,2,FALSE)</f>
        <v>Autres interventions chirurgicales sur le système respiratoire</v>
      </c>
      <c r="C116" s="22">
        <v>1047</v>
      </c>
      <c r="D116" s="23">
        <v>1311932.1373999999</v>
      </c>
      <c r="E116" s="22">
        <v>1060</v>
      </c>
      <c r="F116" s="23">
        <v>1343627.4208</v>
      </c>
      <c r="G116" s="22">
        <v>983</v>
      </c>
      <c r="H116" s="23">
        <v>1240962.9151000001</v>
      </c>
      <c r="I116" s="24">
        <v>2.4159239999999998E-2</v>
      </c>
      <c r="J116" s="24">
        <v>1.2416427900000001E-2</v>
      </c>
      <c r="K116" s="24">
        <v>1.1598796499999999E-2</v>
      </c>
      <c r="L116" s="24">
        <v>-7.6408462999999996E-2</v>
      </c>
      <c r="M116" s="24">
        <v>-7.2641509000000007E-2</v>
      </c>
      <c r="N116" s="24">
        <v>-4.0620250000000004E-3</v>
      </c>
      <c r="O116" s="24">
        <v>2.7558068999999998E-3</v>
      </c>
      <c r="P116" s="24">
        <v>-6.203203E-3</v>
      </c>
      <c r="Q116" s="24">
        <v>1.5642950000000001E-4</v>
      </c>
      <c r="R116" s="24">
        <v>1.8509390000000001E-4</v>
      </c>
    </row>
    <row r="117" spans="1:18" ht="12" x14ac:dyDescent="0.2">
      <c r="A117" s="13" t="s">
        <v>2574</v>
      </c>
      <c r="B117" s="11" t="str">
        <f>VLOOKUP(A117,[3]racine_v11e!$B$4:$C$672,2,FALSE)</f>
        <v>Interventions sous thoracoscopie</v>
      </c>
      <c r="C117" s="22">
        <v>3723</v>
      </c>
      <c r="D117" s="23">
        <v>12083980.083000001</v>
      </c>
      <c r="E117" s="22">
        <v>3695</v>
      </c>
      <c r="F117" s="23">
        <v>12039392.901000001</v>
      </c>
      <c r="G117" s="22">
        <v>3524</v>
      </c>
      <c r="H117" s="23">
        <v>11608890.949999999</v>
      </c>
      <c r="I117" s="24">
        <v>-3.6897760000000001E-3</v>
      </c>
      <c r="J117" s="24">
        <v>-7.520817E-3</v>
      </c>
      <c r="K117" s="24">
        <v>3.8600712000000001E-3</v>
      </c>
      <c r="L117" s="24">
        <v>-3.5757779000000003E-2</v>
      </c>
      <c r="M117" s="24">
        <v>-4.6278754999999998E-2</v>
      </c>
      <c r="N117" s="24">
        <v>1.1031500099999999E-2</v>
      </c>
      <c r="O117" s="24">
        <v>6.1200387000000002E-3</v>
      </c>
      <c r="P117" s="24">
        <v>-2.6011824999999999E-2</v>
      </c>
      <c r="Q117" s="24">
        <v>5.6079109999999997E-4</v>
      </c>
      <c r="R117" s="24">
        <v>1.7315060000000001E-3</v>
      </c>
    </row>
    <row r="118" spans="1:18" ht="22.5" x14ac:dyDescent="0.2">
      <c r="A118" s="13" t="s">
        <v>2575</v>
      </c>
      <c r="B118" s="11" t="str">
        <f>VLOOKUP(A118,[3]racine_v11e!$B$4:$C$672,2,FALSE)</f>
        <v>Séjours comprenant une endoscopie bronchique, en ambulatoire</v>
      </c>
      <c r="C118" s="22">
        <v>18711</v>
      </c>
      <c r="D118" s="23">
        <v>5261979.0401999997</v>
      </c>
      <c r="E118" s="22">
        <v>18579</v>
      </c>
      <c r="F118" s="23">
        <v>5220577.3014000002</v>
      </c>
      <c r="G118" s="22">
        <v>17255</v>
      </c>
      <c r="H118" s="23">
        <v>4842477.8496000003</v>
      </c>
      <c r="I118" s="24">
        <v>-7.8680929999999996E-3</v>
      </c>
      <c r="J118" s="24">
        <v>-7.0546740000000004E-3</v>
      </c>
      <c r="K118" s="24">
        <v>-8.1919800000000004E-4</v>
      </c>
      <c r="L118" s="24">
        <v>-7.2424835000000007E-2</v>
      </c>
      <c r="M118" s="24">
        <v>-7.1263253999999998E-2</v>
      </c>
      <c r="N118" s="24">
        <v>-1.2507110000000001E-3</v>
      </c>
      <c r="O118" s="24">
        <v>4.7385562399999998E-2</v>
      </c>
      <c r="P118" s="24">
        <v>-2.2845556999999999E-2</v>
      </c>
      <c r="Q118" s="24">
        <v>2.7458712000000001E-3</v>
      </c>
      <c r="R118" s="24">
        <v>7.222722E-4</v>
      </c>
    </row>
    <row r="119" spans="1:18" ht="22.5" x14ac:dyDescent="0.2">
      <c r="A119" s="13" t="s">
        <v>2576</v>
      </c>
      <c r="B119" s="11" t="str">
        <f>VLOOKUP(A119,[3]racine_v11e!$B$4:$C$672,2,FALSE)</f>
        <v>Bronchites et asthme, âge inférieur à 18 ans</v>
      </c>
      <c r="C119" s="22">
        <v>345</v>
      </c>
      <c r="D119" s="23">
        <v>142703.35380000001</v>
      </c>
      <c r="E119" s="22">
        <v>454</v>
      </c>
      <c r="F119" s="23">
        <v>177367.00570000001</v>
      </c>
      <c r="G119" s="22">
        <v>367</v>
      </c>
      <c r="H119" s="23">
        <v>138867.19899999999</v>
      </c>
      <c r="I119" s="24">
        <v>0.24290705839999999</v>
      </c>
      <c r="J119" s="24">
        <v>0.31594202900000001</v>
      </c>
      <c r="K119" s="24">
        <v>-5.5500143000000002E-2</v>
      </c>
      <c r="L119" s="24">
        <v>-0.217062957</v>
      </c>
      <c r="M119" s="24">
        <v>-0.19162995599999999</v>
      </c>
      <c r="N119" s="24">
        <v>-3.1462076999999998E-2</v>
      </c>
      <c r="O119" s="24">
        <v>3.1137039000000001E-3</v>
      </c>
      <c r="P119" s="24">
        <v>-2.3262389999999999E-3</v>
      </c>
      <c r="Q119" s="24">
        <v>5.8402500000000002E-5</v>
      </c>
      <c r="R119" s="24">
        <v>2.0712499999999999E-5</v>
      </c>
    </row>
    <row r="120" spans="1:18" ht="22.5" x14ac:dyDescent="0.2">
      <c r="A120" s="13" t="s">
        <v>2577</v>
      </c>
      <c r="B120" s="11" t="str">
        <f>VLOOKUP(A120,[3]racine_v11e!$B$4:$C$672,2,FALSE)</f>
        <v>Bronchites et asthme, âge supérieur à 17 ans</v>
      </c>
      <c r="C120" s="22">
        <v>6393</v>
      </c>
      <c r="D120" s="23">
        <v>8019876.2949999999</v>
      </c>
      <c r="E120" s="22">
        <v>7617</v>
      </c>
      <c r="F120" s="23">
        <v>9509800.6989999991</v>
      </c>
      <c r="G120" s="22">
        <v>7899</v>
      </c>
      <c r="H120" s="23">
        <v>9954465.6514999997</v>
      </c>
      <c r="I120" s="24">
        <v>0.1857789758</v>
      </c>
      <c r="J120" s="24">
        <v>0.1914594087</v>
      </c>
      <c r="K120" s="24">
        <v>-4.7676259999999996E-3</v>
      </c>
      <c r="L120" s="24">
        <v>4.6758598499999998E-2</v>
      </c>
      <c r="M120" s="24">
        <v>3.7022449800000003E-2</v>
      </c>
      <c r="N120" s="24">
        <v>9.3885611999999993E-3</v>
      </c>
      <c r="O120" s="24">
        <v>-1.0092695E-2</v>
      </c>
      <c r="P120" s="24">
        <v>2.6867582899999999E-2</v>
      </c>
      <c r="Q120" s="24">
        <v>1.2570058999999999E-3</v>
      </c>
      <c r="R120" s="24">
        <v>1.4847428000000001E-3</v>
      </c>
    </row>
    <row r="121" spans="1:18" ht="22.5" x14ac:dyDescent="0.2">
      <c r="A121" s="13" t="s">
        <v>2578</v>
      </c>
      <c r="B121" s="11" t="str">
        <f>VLOOKUP(A121,[3]racine_v11e!$B$4:$C$672,2,FALSE)</f>
        <v>Pneumonies et pleurésies banales, âge inférieur à 18 ans</v>
      </c>
      <c r="C121" s="22">
        <v>268</v>
      </c>
      <c r="D121" s="23">
        <v>195478.8597</v>
      </c>
      <c r="E121" s="22">
        <v>205</v>
      </c>
      <c r="F121" s="23">
        <v>142715.014</v>
      </c>
      <c r="G121" s="22">
        <v>124</v>
      </c>
      <c r="H121" s="23">
        <v>92262.484800000006</v>
      </c>
      <c r="I121" s="24">
        <v>-0.26992098199999998</v>
      </c>
      <c r="J121" s="24">
        <v>-0.23507462700000001</v>
      </c>
      <c r="K121" s="24">
        <v>-4.5555234999999999E-2</v>
      </c>
      <c r="L121" s="24">
        <v>-0.35351942200000003</v>
      </c>
      <c r="M121" s="24">
        <v>-0.39512195100000003</v>
      </c>
      <c r="N121" s="24">
        <v>6.8778375599999997E-2</v>
      </c>
      <c r="O121" s="24">
        <v>2.8989657000000001E-3</v>
      </c>
      <c r="P121" s="24">
        <v>-3.0484470000000001E-3</v>
      </c>
      <c r="Q121" s="24">
        <v>1.9732700000000002E-5</v>
      </c>
      <c r="R121" s="24">
        <v>1.37613E-5</v>
      </c>
    </row>
    <row r="122" spans="1:18" ht="22.5" x14ac:dyDescent="0.2">
      <c r="A122" s="13" t="s">
        <v>2579</v>
      </c>
      <c r="B122" s="11" t="str">
        <f>VLOOKUP(A122,[3]racine_v11e!$B$4:$C$672,2,FALSE)</f>
        <v>Pneumonies et pleurésies banales, âge supérieur à 17 ans</v>
      </c>
      <c r="C122" s="22">
        <v>12982</v>
      </c>
      <c r="D122" s="23">
        <v>18158297.425999999</v>
      </c>
      <c r="E122" s="22">
        <v>13950</v>
      </c>
      <c r="F122" s="23">
        <v>19742262.094999999</v>
      </c>
      <c r="G122" s="22">
        <v>13732</v>
      </c>
      <c r="H122" s="23">
        <v>19889895.067000002</v>
      </c>
      <c r="I122" s="24">
        <v>8.7230902299999996E-2</v>
      </c>
      <c r="J122" s="24">
        <v>7.4564781999999996E-2</v>
      </c>
      <c r="K122" s="24">
        <v>1.1787209599999999E-2</v>
      </c>
      <c r="L122" s="24">
        <v>7.478017E-3</v>
      </c>
      <c r="M122" s="24">
        <v>-1.5627240000000001E-2</v>
      </c>
      <c r="N122" s="24">
        <v>2.3472060699999998E-2</v>
      </c>
      <c r="O122" s="24">
        <v>7.8021545000000001E-3</v>
      </c>
      <c r="P122" s="24">
        <v>8.9202918000000006E-3</v>
      </c>
      <c r="Q122" s="24">
        <v>2.1852392999999999E-3</v>
      </c>
      <c r="R122" s="24">
        <v>2.9666461999999999E-3</v>
      </c>
    </row>
    <row r="123" spans="1:18" ht="22.5" x14ac:dyDescent="0.2">
      <c r="A123" s="13" t="s">
        <v>2580</v>
      </c>
      <c r="B123" s="11" t="str">
        <f>VLOOKUP(A123,[3]racine_v11e!$B$4:$C$672,2,FALSE)</f>
        <v>Infections et inflammations respiratoires, âge inférieur à 18 ans</v>
      </c>
      <c r="C123" s="22">
        <v>9</v>
      </c>
      <c r="D123" s="23">
        <v>10345.3606</v>
      </c>
      <c r="E123" s="22">
        <v>19</v>
      </c>
      <c r="F123" s="23">
        <v>24255.59</v>
      </c>
      <c r="G123" s="22">
        <v>8</v>
      </c>
      <c r="H123" s="23">
        <v>8328.8202999999994</v>
      </c>
      <c r="I123" s="24">
        <v>1.3445862292999999</v>
      </c>
      <c r="J123" s="24">
        <v>1.1111111111</v>
      </c>
      <c r="K123" s="24">
        <v>0.110593477</v>
      </c>
      <c r="L123" s="24">
        <v>-0.65662264699999995</v>
      </c>
      <c r="M123" s="24">
        <v>-0.57894736800000002</v>
      </c>
      <c r="N123" s="24">
        <v>-0.18447878600000001</v>
      </c>
      <c r="O123" s="24">
        <v>3.9368669999999999E-4</v>
      </c>
      <c r="P123" s="24">
        <v>-9.6232900000000005E-4</v>
      </c>
      <c r="Q123" s="24">
        <v>1.2730785000000001E-6</v>
      </c>
      <c r="R123" s="24">
        <v>1.2422721999999999E-6</v>
      </c>
    </row>
    <row r="124" spans="1:18" ht="22.5" x14ac:dyDescent="0.2">
      <c r="A124" s="13" t="s">
        <v>2581</v>
      </c>
      <c r="B124" s="11" t="str">
        <f>VLOOKUP(A124,[3]racine_v11e!$B$4:$C$672,2,FALSE)</f>
        <v>Infections et inflammations respiratoires, âge supérieur à 17 ans</v>
      </c>
      <c r="C124" s="22">
        <v>2503</v>
      </c>
      <c r="D124" s="23">
        <v>6612444.8041000003</v>
      </c>
      <c r="E124" s="22">
        <v>2541</v>
      </c>
      <c r="F124" s="23">
        <v>6882778.7642999999</v>
      </c>
      <c r="G124" s="22">
        <v>2603</v>
      </c>
      <c r="H124" s="23">
        <v>7292374.7035999997</v>
      </c>
      <c r="I124" s="24">
        <v>4.0882603699999999E-2</v>
      </c>
      <c r="J124" s="24">
        <v>1.51817819E-2</v>
      </c>
      <c r="K124" s="24">
        <v>2.5316472600000001E-2</v>
      </c>
      <c r="L124" s="24">
        <v>5.9510257900000002E-2</v>
      </c>
      <c r="M124" s="24">
        <v>2.4399842599999999E-2</v>
      </c>
      <c r="N124" s="24">
        <v>3.4274131899999997E-2</v>
      </c>
      <c r="O124" s="24">
        <v>-2.2189610000000002E-3</v>
      </c>
      <c r="P124" s="24">
        <v>2.4748639999999999E-2</v>
      </c>
      <c r="Q124" s="24">
        <v>4.1422790000000001E-4</v>
      </c>
      <c r="R124" s="24">
        <v>1.0876827E-3</v>
      </c>
    </row>
    <row r="125" spans="1:18" ht="12" x14ac:dyDescent="0.2">
      <c r="A125" s="13" t="s">
        <v>2582</v>
      </c>
      <c r="B125" s="11" t="str">
        <f>VLOOKUP(A125,[3]racine_v11e!$B$4:$C$672,2,FALSE)</f>
        <v>Bronchopneumopathies chroniques</v>
      </c>
      <c r="C125" s="22">
        <v>3835</v>
      </c>
      <c r="D125" s="23">
        <v>5020127.1151999999</v>
      </c>
      <c r="E125" s="22">
        <v>3440</v>
      </c>
      <c r="F125" s="23">
        <v>4501075.8559999997</v>
      </c>
      <c r="G125" s="22">
        <v>3280</v>
      </c>
      <c r="H125" s="23">
        <v>4297645.4162999997</v>
      </c>
      <c r="I125" s="24">
        <v>-0.103394047</v>
      </c>
      <c r="J125" s="24">
        <v>-0.102998696</v>
      </c>
      <c r="K125" s="24">
        <v>-4.4074700000000001E-4</v>
      </c>
      <c r="L125" s="24">
        <v>-4.5195959000000001E-2</v>
      </c>
      <c r="M125" s="24">
        <v>-4.6511627999999999E-2</v>
      </c>
      <c r="N125" s="24">
        <v>1.3798479000000001E-3</v>
      </c>
      <c r="O125" s="24">
        <v>5.7263519999999997E-3</v>
      </c>
      <c r="P125" s="24">
        <v>-1.2291691E-2</v>
      </c>
      <c r="Q125" s="24">
        <v>5.2196220000000002E-4</v>
      </c>
      <c r="R125" s="24">
        <v>6.4100859999999997E-4</v>
      </c>
    </row>
    <row r="126" spans="1:18" ht="12" x14ac:dyDescent="0.2">
      <c r="A126" s="13" t="s">
        <v>2583</v>
      </c>
      <c r="B126" s="11" t="str">
        <f>VLOOKUP(A126,[3]racine_v11e!$B$4:$C$672,2,FALSE)</f>
        <v>Tumeurs de l'appareil respiratoire</v>
      </c>
      <c r="C126" s="22">
        <v>7547</v>
      </c>
      <c r="D126" s="23">
        <v>16733158.84</v>
      </c>
      <c r="E126" s="22">
        <v>7584</v>
      </c>
      <c r="F126" s="23">
        <v>17103037.627</v>
      </c>
      <c r="G126" s="22">
        <v>8043</v>
      </c>
      <c r="H126" s="23">
        <v>18463510.899</v>
      </c>
      <c r="I126" s="24">
        <v>2.2104540400000001E-2</v>
      </c>
      <c r="J126" s="24">
        <v>4.9026102999999996E-3</v>
      </c>
      <c r="K126" s="24">
        <v>1.71180072E-2</v>
      </c>
      <c r="L126" s="24">
        <v>7.95457101E-2</v>
      </c>
      <c r="M126" s="24">
        <v>6.0522151900000001E-2</v>
      </c>
      <c r="N126" s="24">
        <v>1.79379169E-2</v>
      </c>
      <c r="O126" s="24">
        <v>-1.6427471999999999E-2</v>
      </c>
      <c r="P126" s="24">
        <v>8.2202629599999993E-2</v>
      </c>
      <c r="Q126" s="24">
        <v>1.2799212999999999E-3</v>
      </c>
      <c r="R126" s="24">
        <v>2.7538961000000001E-3</v>
      </c>
    </row>
    <row r="127" spans="1:18" ht="12" x14ac:dyDescent="0.2">
      <c r="A127" s="13" t="s">
        <v>2584</v>
      </c>
      <c r="B127" s="11" t="str">
        <f>VLOOKUP(A127,[3]racine_v11e!$B$4:$C$672,2,FALSE)</f>
        <v>Embolies pulmonaires</v>
      </c>
      <c r="C127" s="22">
        <v>6848</v>
      </c>
      <c r="D127" s="23">
        <v>10171635.346999999</v>
      </c>
      <c r="E127" s="22">
        <v>7072</v>
      </c>
      <c r="F127" s="23">
        <v>10311620.498</v>
      </c>
      <c r="G127" s="22">
        <v>6955</v>
      </c>
      <c r="H127" s="23">
        <v>10012497.342</v>
      </c>
      <c r="I127" s="24">
        <v>1.37623053E-2</v>
      </c>
      <c r="J127" s="24">
        <v>3.27102804E-2</v>
      </c>
      <c r="K127" s="24">
        <v>-1.8347813000000001E-2</v>
      </c>
      <c r="L127" s="24">
        <v>-2.9008355999999999E-2</v>
      </c>
      <c r="M127" s="24">
        <v>-1.6544118E-2</v>
      </c>
      <c r="N127" s="24">
        <v>-1.2673917E-2</v>
      </c>
      <c r="O127" s="24">
        <v>4.1873949000000004E-3</v>
      </c>
      <c r="P127" s="24">
        <v>-1.8073644E-2</v>
      </c>
      <c r="Q127" s="24">
        <v>1.1067825999999999E-3</v>
      </c>
      <c r="R127" s="24">
        <v>1.4933984000000001E-3</v>
      </c>
    </row>
    <row r="128" spans="1:18" ht="12" x14ac:dyDescent="0.2">
      <c r="A128" s="13" t="s">
        <v>2585</v>
      </c>
      <c r="B128" s="11" t="str">
        <f>VLOOKUP(A128,[3]racine_v11e!$B$4:$C$672,2,FALSE)</f>
        <v>Signes et symptômes respiratoires</v>
      </c>
      <c r="C128" s="22">
        <v>8385</v>
      </c>
      <c r="D128" s="23">
        <v>4969687.5598999998</v>
      </c>
      <c r="E128" s="22">
        <v>8785</v>
      </c>
      <c r="F128" s="23">
        <v>5214767.1156000001</v>
      </c>
      <c r="G128" s="22">
        <v>8506</v>
      </c>
      <c r="H128" s="23">
        <v>4893906.9375</v>
      </c>
      <c r="I128" s="24">
        <v>4.9314881999999997E-2</v>
      </c>
      <c r="J128" s="24">
        <v>4.7704233800000002E-2</v>
      </c>
      <c r="K128" s="24">
        <v>1.5373120000000001E-3</v>
      </c>
      <c r="L128" s="24">
        <v>-6.1529147999999999E-2</v>
      </c>
      <c r="M128" s="24">
        <v>-3.1758679999999997E-2</v>
      </c>
      <c r="N128" s="24">
        <v>-3.0746951000000002E-2</v>
      </c>
      <c r="O128" s="24">
        <v>9.9853262000000002E-3</v>
      </c>
      <c r="P128" s="24">
        <v>-1.9387040000000001E-2</v>
      </c>
      <c r="Q128" s="24">
        <v>1.3536007E-3</v>
      </c>
      <c r="R128" s="24">
        <v>7.2994300000000004E-4</v>
      </c>
    </row>
    <row r="129" spans="1:18" ht="12" x14ac:dyDescent="0.2">
      <c r="A129" s="13" t="s">
        <v>2586</v>
      </c>
      <c r="B129" s="11" t="str">
        <f>VLOOKUP(A129,[3]racine_v11e!$B$4:$C$672,2,FALSE)</f>
        <v>Pneumothorax</v>
      </c>
      <c r="C129" s="22">
        <v>2047</v>
      </c>
      <c r="D129" s="23">
        <v>1967603.9565000001</v>
      </c>
      <c r="E129" s="22">
        <v>2116</v>
      </c>
      <c r="F129" s="23">
        <v>2039236.0959000001</v>
      </c>
      <c r="G129" s="22">
        <v>2031</v>
      </c>
      <c r="H129" s="23">
        <v>1924928.6465</v>
      </c>
      <c r="I129" s="24">
        <v>3.6405771199999999E-2</v>
      </c>
      <c r="J129" s="24">
        <v>3.3707865199999999E-2</v>
      </c>
      <c r="K129" s="24">
        <v>2.6099308000000002E-3</v>
      </c>
      <c r="L129" s="24">
        <v>-5.6054053999999999E-2</v>
      </c>
      <c r="M129" s="24">
        <v>-4.0170131999999997E-2</v>
      </c>
      <c r="N129" s="24">
        <v>-1.6548684000000001E-2</v>
      </c>
      <c r="O129" s="24">
        <v>3.0421245E-3</v>
      </c>
      <c r="P129" s="24">
        <v>-6.9066939999999997E-3</v>
      </c>
      <c r="Q129" s="24">
        <v>3.2320279999999997E-4</v>
      </c>
      <c r="R129" s="24">
        <v>2.8710969999999999E-4</v>
      </c>
    </row>
    <row r="130" spans="1:18" ht="22.5" x14ac:dyDescent="0.2">
      <c r="A130" s="13" t="s">
        <v>2587</v>
      </c>
      <c r="B130" s="11" t="str">
        <f>VLOOKUP(A130,[3]racine_v11e!$B$4:$C$672,2,FALSE)</f>
        <v>Oedème pulmonaire et détresse respiratoire</v>
      </c>
      <c r="C130" s="22">
        <v>5632</v>
      </c>
      <c r="D130" s="23">
        <v>9645952.3498999998</v>
      </c>
      <c r="E130" s="22">
        <v>5980</v>
      </c>
      <c r="F130" s="23">
        <v>10268105.013</v>
      </c>
      <c r="G130" s="22">
        <v>5346</v>
      </c>
      <c r="H130" s="23">
        <v>9428447.7642999999</v>
      </c>
      <c r="I130" s="24">
        <v>6.4498832300000003E-2</v>
      </c>
      <c r="J130" s="24">
        <v>6.1789772700000002E-2</v>
      </c>
      <c r="K130" s="24">
        <v>2.5514086E-3</v>
      </c>
      <c r="L130" s="24">
        <v>-8.1773340999999999E-2</v>
      </c>
      <c r="M130" s="24">
        <v>-0.106020067</v>
      </c>
      <c r="N130" s="24">
        <v>2.7122226499999999E-2</v>
      </c>
      <c r="O130" s="24">
        <v>2.2690669600000001E-2</v>
      </c>
      <c r="P130" s="24">
        <v>-5.0733840000000002E-2</v>
      </c>
      <c r="Q130" s="24">
        <v>8.5073470000000004E-4</v>
      </c>
      <c r="R130" s="24">
        <v>1.4062854000000001E-3</v>
      </c>
    </row>
    <row r="131" spans="1:18" ht="12" x14ac:dyDescent="0.2">
      <c r="A131" s="13" t="s">
        <v>2588</v>
      </c>
      <c r="B131" s="11" t="str">
        <f>VLOOKUP(A131,[3]racine_v11e!$B$4:$C$672,2,FALSE)</f>
        <v>Maladies pulmonaires interstitielles</v>
      </c>
      <c r="C131" s="22">
        <v>1302</v>
      </c>
      <c r="D131" s="23">
        <v>1998095.4127</v>
      </c>
      <c r="E131" s="22">
        <v>1260</v>
      </c>
      <c r="F131" s="23">
        <v>1940321.4010999999</v>
      </c>
      <c r="G131" s="22">
        <v>1341</v>
      </c>
      <c r="H131" s="23">
        <v>2028088.6177999999</v>
      </c>
      <c r="I131" s="24">
        <v>-2.8914540999999998E-2</v>
      </c>
      <c r="J131" s="24">
        <v>-3.2258065000000002E-2</v>
      </c>
      <c r="K131" s="24">
        <v>3.4549744000000001E-3</v>
      </c>
      <c r="L131" s="24">
        <v>4.5233339499999997E-2</v>
      </c>
      <c r="M131" s="24">
        <v>6.4285714300000005E-2</v>
      </c>
      <c r="N131" s="24">
        <v>-1.790156E-2</v>
      </c>
      <c r="O131" s="24">
        <v>-2.8989660000000002E-3</v>
      </c>
      <c r="P131" s="24">
        <v>5.3030780999999997E-3</v>
      </c>
      <c r="Q131" s="24">
        <v>2.133998E-4</v>
      </c>
      <c r="R131" s="24">
        <v>3.024964E-4</v>
      </c>
    </row>
    <row r="132" spans="1:18" ht="22.5" x14ac:dyDescent="0.2">
      <c r="A132" s="13" t="s">
        <v>2589</v>
      </c>
      <c r="B132" s="11" t="str">
        <f>VLOOKUP(A132,[3]racine_v11e!$B$4:$C$672,2,FALSE)</f>
        <v>Autres diagnostics portant sur le système respiratoire</v>
      </c>
      <c r="C132" s="22">
        <v>659</v>
      </c>
      <c r="D132" s="23">
        <v>782061.26439999999</v>
      </c>
      <c r="E132" s="22">
        <v>693</v>
      </c>
      <c r="F132" s="23">
        <v>780411.55539999995</v>
      </c>
      <c r="G132" s="22">
        <v>706</v>
      </c>
      <c r="H132" s="23">
        <v>900838.68649999995</v>
      </c>
      <c r="I132" s="24">
        <v>-2.109437E-3</v>
      </c>
      <c r="J132" s="24">
        <v>5.1593323199999999E-2</v>
      </c>
      <c r="K132" s="24">
        <v>-5.1067992999999999E-2</v>
      </c>
      <c r="L132" s="24">
        <v>0.15431233720000001</v>
      </c>
      <c r="M132" s="24">
        <v>1.8759018799999999E-2</v>
      </c>
      <c r="N132" s="24">
        <v>0.13305729420000001</v>
      </c>
      <c r="O132" s="24">
        <v>-4.6526599999999999E-4</v>
      </c>
      <c r="P132" s="24">
        <v>7.2764581999999996E-3</v>
      </c>
      <c r="Q132" s="24">
        <v>1.1234920000000001E-4</v>
      </c>
      <c r="R132" s="24">
        <v>1.3436319999999999E-4</v>
      </c>
    </row>
    <row r="133" spans="1:18" ht="12" x14ac:dyDescent="0.2">
      <c r="A133" s="13" t="s">
        <v>2590</v>
      </c>
      <c r="B133" s="11" t="str">
        <f>VLOOKUP(A133,[3]racine_v11e!$B$4:$C$672,2,FALSE)</f>
        <v>Traumatismes thoraciques</v>
      </c>
      <c r="C133" s="22">
        <v>1074</v>
      </c>
      <c r="D133" s="23">
        <v>979920.26540000003</v>
      </c>
      <c r="E133" s="22">
        <v>1114</v>
      </c>
      <c r="F133" s="23">
        <v>1018255.762</v>
      </c>
      <c r="G133" s="22">
        <v>1051</v>
      </c>
      <c r="H133" s="23">
        <v>968622.73679999996</v>
      </c>
      <c r="I133" s="24">
        <v>3.9121036599999999E-2</v>
      </c>
      <c r="J133" s="24">
        <v>3.7243947899999998E-2</v>
      </c>
      <c r="K133" s="24">
        <v>1.8096888000000001E-3</v>
      </c>
      <c r="L133" s="24">
        <v>-4.8743180999999997E-2</v>
      </c>
      <c r="M133" s="24">
        <v>-5.6552961999999998E-2</v>
      </c>
      <c r="N133" s="24">
        <v>8.2779220000000001E-3</v>
      </c>
      <c r="O133" s="24">
        <v>2.2547511000000002E-3</v>
      </c>
      <c r="P133" s="24">
        <v>-2.9989309999999998E-3</v>
      </c>
      <c r="Q133" s="24">
        <v>1.6725069999999999E-4</v>
      </c>
      <c r="R133" s="24">
        <v>1.444734E-4</v>
      </c>
    </row>
    <row r="134" spans="1:18" ht="12" x14ac:dyDescent="0.2">
      <c r="A134" s="13" t="s">
        <v>2591</v>
      </c>
      <c r="B134" s="11" t="str">
        <f>VLOOKUP(A134,[3]racine_v11e!$B$4:$C$672,2,FALSE)</f>
        <v>Epanchements pleuraux</v>
      </c>
      <c r="C134" s="22">
        <v>3862</v>
      </c>
      <c r="D134" s="23">
        <v>5062026.8540000003</v>
      </c>
      <c r="E134" s="22">
        <v>3691</v>
      </c>
      <c r="F134" s="23">
        <v>5051432.7737999996</v>
      </c>
      <c r="G134" s="22">
        <v>4098</v>
      </c>
      <c r="H134" s="23">
        <v>5714612.5455</v>
      </c>
      <c r="I134" s="24">
        <v>-2.092853E-3</v>
      </c>
      <c r="J134" s="24">
        <v>-4.4277575999999999E-2</v>
      </c>
      <c r="K134" s="24">
        <v>4.4139095099999998E-2</v>
      </c>
      <c r="L134" s="24">
        <v>0.13128547909999999</v>
      </c>
      <c r="M134" s="24">
        <v>0.11026822</v>
      </c>
      <c r="N134" s="24">
        <v>1.8929893400000002E-2</v>
      </c>
      <c r="O134" s="24">
        <v>-1.4566407999999999E-2</v>
      </c>
      <c r="P134" s="24">
        <v>4.0070703499999999E-2</v>
      </c>
      <c r="Q134" s="24">
        <v>6.5213450000000002E-4</v>
      </c>
      <c r="R134" s="24">
        <v>8.5235409999999997E-4</v>
      </c>
    </row>
    <row r="135" spans="1:18" ht="12" x14ac:dyDescent="0.2">
      <c r="A135" s="13" t="s">
        <v>2592</v>
      </c>
      <c r="B135" s="11" t="str">
        <f>VLOOKUP(A135,[3]racine_v11e!$B$4:$C$672,2,FALSE)</f>
        <v>Bronchiolites</v>
      </c>
      <c r="C135" s="22">
        <v>325</v>
      </c>
      <c r="D135" s="23">
        <v>275381.89559999999</v>
      </c>
      <c r="E135" s="22">
        <v>294</v>
      </c>
      <c r="F135" s="23">
        <v>268386.76669999998</v>
      </c>
      <c r="G135" s="22">
        <v>262</v>
      </c>
      <c r="H135" s="23">
        <v>245889.2634</v>
      </c>
      <c r="I135" s="24">
        <v>-2.5401557000000002E-2</v>
      </c>
      <c r="J135" s="24">
        <v>-9.5384615000000006E-2</v>
      </c>
      <c r="K135" s="24">
        <v>7.7362224499999993E-2</v>
      </c>
      <c r="L135" s="24">
        <v>-8.3824935000000003E-2</v>
      </c>
      <c r="M135" s="24">
        <v>-0.108843537</v>
      </c>
      <c r="N135" s="24">
        <v>2.8074309499999998E-2</v>
      </c>
      <c r="O135" s="24">
        <v>1.1452704E-3</v>
      </c>
      <c r="P135" s="24">
        <v>-1.359346E-3</v>
      </c>
      <c r="Q135" s="24">
        <v>4.1693300000000003E-5</v>
      </c>
      <c r="R135" s="24">
        <v>3.6675199999999997E-5</v>
      </c>
    </row>
    <row r="136" spans="1:18" ht="12" x14ac:dyDescent="0.2">
      <c r="A136" s="13" t="s">
        <v>2593</v>
      </c>
      <c r="B136" s="11" t="str">
        <f>VLOOKUP(A136,[3]racine_v11e!$B$4:$C$672,2,FALSE)</f>
        <v>Tuberculoses</v>
      </c>
      <c r="C136" s="22">
        <v>278</v>
      </c>
      <c r="D136" s="23">
        <v>624758.75789999997</v>
      </c>
      <c r="E136" s="22">
        <v>299</v>
      </c>
      <c r="F136" s="23">
        <v>694359.03399999999</v>
      </c>
      <c r="G136" s="22">
        <v>279</v>
      </c>
      <c r="H136" s="23">
        <v>706513.65520000004</v>
      </c>
      <c r="I136" s="24">
        <v>0.1114034421</v>
      </c>
      <c r="J136" s="24">
        <v>7.5539568299999998E-2</v>
      </c>
      <c r="K136" s="24">
        <v>3.33450063E-2</v>
      </c>
      <c r="L136" s="24">
        <v>1.75048075E-2</v>
      </c>
      <c r="M136" s="24">
        <v>-6.6889632000000004E-2</v>
      </c>
      <c r="N136" s="24">
        <v>9.0444220199999995E-2</v>
      </c>
      <c r="O136" s="24">
        <v>7.1579399999999996E-4</v>
      </c>
      <c r="P136" s="24">
        <v>7.3440750000000003E-4</v>
      </c>
      <c r="Q136" s="24">
        <v>4.4398599999999999E-5</v>
      </c>
      <c r="R136" s="24">
        <v>1.053789E-4</v>
      </c>
    </row>
    <row r="137" spans="1:18" ht="22.5" x14ac:dyDescent="0.2">
      <c r="A137" s="13" t="s">
        <v>2594</v>
      </c>
      <c r="B137" s="11" t="str">
        <f>VLOOKUP(A137,[3]racine_v11e!$B$4:$C$672,2,FALSE)</f>
        <v>Bronchopneumopathies chroniques surinfectées</v>
      </c>
      <c r="C137" s="22">
        <v>8173</v>
      </c>
      <c r="D137" s="23">
        <v>13751481.187000001</v>
      </c>
      <c r="E137" s="22">
        <v>9050</v>
      </c>
      <c r="F137" s="23">
        <v>15366360.931</v>
      </c>
      <c r="G137" s="22">
        <v>9423</v>
      </c>
      <c r="H137" s="23">
        <v>16265674.823000001</v>
      </c>
      <c r="I137" s="24">
        <v>0.11743314940000001</v>
      </c>
      <c r="J137" s="24">
        <v>0.1073045393</v>
      </c>
      <c r="K137" s="24">
        <v>9.1470861999999997E-3</v>
      </c>
      <c r="L137" s="24">
        <v>5.8524844999999999E-2</v>
      </c>
      <c r="M137" s="24">
        <v>4.1215469599999999E-2</v>
      </c>
      <c r="N137" s="24">
        <v>1.6624201200000001E-2</v>
      </c>
      <c r="O137" s="24">
        <v>-1.3349557999999999E-2</v>
      </c>
      <c r="P137" s="24">
        <v>5.4338418999999999E-2</v>
      </c>
      <c r="Q137" s="24">
        <v>1.4995274E-3</v>
      </c>
      <c r="R137" s="24">
        <v>2.4260813000000002E-3</v>
      </c>
    </row>
    <row r="138" spans="1:18" ht="12" x14ac:dyDescent="0.2">
      <c r="A138" s="13" t="s">
        <v>2595</v>
      </c>
      <c r="B138" s="11" t="str">
        <f>VLOOKUP(A138,[3]racine_v11e!$B$4:$C$672,2,FALSE)</f>
        <v>Suivis de greffe pulmonaire</v>
      </c>
      <c r="C138" s="22">
        <v>2</v>
      </c>
      <c r="D138" s="23">
        <v>2916.99</v>
      </c>
      <c r="E138" s="22" t="s">
        <v>3213</v>
      </c>
      <c r="F138" s="23" t="s">
        <v>3213</v>
      </c>
      <c r="G138" s="22" t="s">
        <v>3213</v>
      </c>
      <c r="H138" s="23" t="s">
        <v>3213</v>
      </c>
      <c r="I138" s="24" t="s">
        <v>3213</v>
      </c>
      <c r="J138" s="24" t="s">
        <v>3213</v>
      </c>
      <c r="K138" s="24" t="s">
        <v>3213</v>
      </c>
      <c r="L138" s="24" t="s">
        <v>3213</v>
      </c>
      <c r="M138" s="24" t="s">
        <v>3213</v>
      </c>
      <c r="N138" s="24" t="s">
        <v>3213</v>
      </c>
      <c r="O138" s="24" t="s">
        <v>3213</v>
      </c>
      <c r="P138" s="24" t="s">
        <v>3213</v>
      </c>
      <c r="Q138" s="24" t="s">
        <v>3213</v>
      </c>
      <c r="R138" s="24" t="s">
        <v>3214</v>
      </c>
    </row>
    <row r="139" spans="1:18" ht="22.5" x14ac:dyDescent="0.2">
      <c r="A139" s="13" t="s">
        <v>2596</v>
      </c>
      <c r="B139" s="11" t="str">
        <f>VLOOKUP(A139,[3]racine_v11e!$B$4:$C$672,2,FALSE)</f>
        <v>Explorations et surveillance pour affections de l'appareil respiratoire</v>
      </c>
      <c r="C139" s="22">
        <v>1478</v>
      </c>
      <c r="D139" s="23">
        <v>1099306.9364</v>
      </c>
      <c r="E139" s="22">
        <v>1739</v>
      </c>
      <c r="F139" s="23">
        <v>1352350.4734</v>
      </c>
      <c r="G139" s="22">
        <v>1749</v>
      </c>
      <c r="H139" s="23">
        <v>1201851.067</v>
      </c>
      <c r="I139" s="24">
        <v>0.23018460869999999</v>
      </c>
      <c r="J139" s="24">
        <v>0.17658998649999999</v>
      </c>
      <c r="K139" s="24">
        <v>4.5550805999999999E-2</v>
      </c>
      <c r="L139" s="24">
        <v>-0.11128728</v>
      </c>
      <c r="M139" s="24">
        <v>5.7504313E-3</v>
      </c>
      <c r="N139" s="24">
        <v>-0.11636854200000001</v>
      </c>
      <c r="O139" s="24">
        <v>-3.5789699999999998E-4</v>
      </c>
      <c r="P139" s="24">
        <v>-9.0934880000000003E-3</v>
      </c>
      <c r="Q139" s="24">
        <v>2.7832680000000002E-4</v>
      </c>
      <c r="R139" s="24">
        <v>1.792602E-4</v>
      </c>
    </row>
    <row r="140" spans="1:18" ht="22.5" x14ac:dyDescent="0.2">
      <c r="A140" s="13" t="s">
        <v>2597</v>
      </c>
      <c r="B140" s="11" t="str">
        <f>VLOOKUP(A140,[3]racine_v11e!$B$4:$C$672,2,FALSE)</f>
        <v>Autres symptômes et recours aux soins de la CMD 04</v>
      </c>
      <c r="C140" s="22">
        <v>1054</v>
      </c>
      <c r="D140" s="23">
        <v>680677.57299999997</v>
      </c>
      <c r="E140" s="22">
        <v>1078</v>
      </c>
      <c r="F140" s="23">
        <v>714128.77520000003</v>
      </c>
      <c r="G140" s="22">
        <v>1103</v>
      </c>
      <c r="H140" s="23">
        <v>704935.35199999996</v>
      </c>
      <c r="I140" s="24">
        <v>4.9143975800000003E-2</v>
      </c>
      <c r="J140" s="24">
        <v>2.27703985E-2</v>
      </c>
      <c r="K140" s="24">
        <v>2.5786410499999999E-2</v>
      </c>
      <c r="L140" s="24">
        <v>-1.2873621E-2</v>
      </c>
      <c r="M140" s="24">
        <v>2.31910946E-2</v>
      </c>
      <c r="N140" s="24">
        <v>-3.5247292E-2</v>
      </c>
      <c r="O140" s="24">
        <v>-8.9474200000000002E-4</v>
      </c>
      <c r="P140" s="24">
        <v>-5.55486E-4</v>
      </c>
      <c r="Q140" s="24">
        <v>1.7552569999999999E-4</v>
      </c>
      <c r="R140" s="24">
        <v>1.051435E-4</v>
      </c>
    </row>
    <row r="141" spans="1:18" ht="22.5" x14ac:dyDescent="0.2">
      <c r="A141" s="13" t="s">
        <v>2598</v>
      </c>
      <c r="B141" s="11" t="str">
        <f>VLOOKUP(A141,[3]racine_v11e!$B$4:$C$672,2,FALSE)</f>
        <v>Affections de la CMD 04 avec décès : séjours de moins de 2 jours</v>
      </c>
      <c r="C141" s="22">
        <v>887</v>
      </c>
      <c r="D141" s="23">
        <v>436949.39480000001</v>
      </c>
      <c r="E141" s="22">
        <v>883</v>
      </c>
      <c r="F141" s="23">
        <v>436115.8382</v>
      </c>
      <c r="G141" s="22">
        <v>930</v>
      </c>
      <c r="H141" s="23">
        <v>459192.19459999999</v>
      </c>
      <c r="I141" s="24">
        <v>-1.9076729999999999E-3</v>
      </c>
      <c r="J141" s="24">
        <v>-4.5095830000000002E-3</v>
      </c>
      <c r="K141" s="24">
        <v>2.6136965000000002E-3</v>
      </c>
      <c r="L141" s="24">
        <v>5.29133647E-2</v>
      </c>
      <c r="M141" s="24">
        <v>5.3227633099999998E-2</v>
      </c>
      <c r="N141" s="24">
        <v>-2.9838599999999999E-4</v>
      </c>
      <c r="O141" s="24">
        <v>-1.682116E-3</v>
      </c>
      <c r="P141" s="24">
        <v>1.3943215E-3</v>
      </c>
      <c r="Q141" s="24">
        <v>1.479954E-4</v>
      </c>
      <c r="R141" s="24">
        <v>6.8490099999999997E-5</v>
      </c>
    </row>
    <row r="142" spans="1:18" ht="12" x14ac:dyDescent="0.2">
      <c r="A142" s="13" t="s">
        <v>2599</v>
      </c>
      <c r="B142" s="11" t="str">
        <f>VLOOKUP(A142,[3]racine_v11e!$B$4:$C$672,2,FALSE)</f>
        <v>Grippes</v>
      </c>
      <c r="C142" s="22">
        <v>347</v>
      </c>
      <c r="D142" s="23">
        <v>277422.74040000001</v>
      </c>
      <c r="E142" s="22">
        <v>424</v>
      </c>
      <c r="F142" s="23">
        <v>317673.71240000002</v>
      </c>
      <c r="G142" s="22">
        <v>592</v>
      </c>
      <c r="H142" s="23">
        <v>402660.63559999998</v>
      </c>
      <c r="I142" s="24">
        <v>0.1450889424</v>
      </c>
      <c r="J142" s="24">
        <v>0.2219020173</v>
      </c>
      <c r="K142" s="24">
        <v>-6.2863531E-2</v>
      </c>
      <c r="L142" s="24">
        <v>0.26752897669999998</v>
      </c>
      <c r="M142" s="24">
        <v>0.39622641510000001</v>
      </c>
      <c r="N142" s="24">
        <v>-9.2175192000000003E-2</v>
      </c>
      <c r="O142" s="24">
        <v>-6.0126700000000003E-3</v>
      </c>
      <c r="P142" s="24">
        <v>5.135087E-3</v>
      </c>
      <c r="Q142" s="24">
        <v>9.4207800000000003E-5</v>
      </c>
      <c r="R142" s="24">
        <v>6.00582E-5</v>
      </c>
    </row>
    <row r="143" spans="1:18" ht="22.5" x14ac:dyDescent="0.2">
      <c r="A143" s="13" t="s">
        <v>2600</v>
      </c>
      <c r="B143" s="11" t="str">
        <f>VLOOKUP(A143,[3]racine_v11e!$B$4:$C$672,2,FALSE)</f>
        <v>Fibroses kystiques avec manifestations pulmonaires</v>
      </c>
      <c r="C143" s="22">
        <v>3</v>
      </c>
      <c r="D143" s="23">
        <v>6453.01</v>
      </c>
      <c r="E143" s="22">
        <v>4</v>
      </c>
      <c r="F143" s="23">
        <v>6679.9112999999998</v>
      </c>
      <c r="G143" s="22">
        <v>2</v>
      </c>
      <c r="H143" s="23">
        <v>4104.45</v>
      </c>
      <c r="I143" s="24">
        <v>3.5162087199999997E-2</v>
      </c>
      <c r="J143" s="24">
        <v>0.33333333329999998</v>
      </c>
      <c r="K143" s="24">
        <v>-0.22362843499999999</v>
      </c>
      <c r="L143" s="24">
        <v>-0.38555321799999998</v>
      </c>
      <c r="M143" s="24">
        <v>-0.5</v>
      </c>
      <c r="N143" s="24">
        <v>0.22889356329999999</v>
      </c>
      <c r="O143" s="24">
        <v>7.1579400000000001E-5</v>
      </c>
      <c r="P143" s="24">
        <v>-1.5561500000000001E-4</v>
      </c>
      <c r="Q143" s="24">
        <v>3.1826962999999999E-7</v>
      </c>
      <c r="R143" s="24">
        <v>6.1219282000000004E-7</v>
      </c>
    </row>
    <row r="144" spans="1:18" ht="33.75" x14ac:dyDescent="0.2">
      <c r="A144" s="13" t="s">
        <v>2601</v>
      </c>
      <c r="B144" s="11" t="str">
        <f>VLOOKUP(A144,[3]racine_v11e!$B$4:$C$672,2,FALSE)</f>
        <v>Autres affections respiratoires concernant majoritairement la petite enfance</v>
      </c>
      <c r="C144" s="22">
        <v>17</v>
      </c>
      <c r="D144" s="23">
        <v>14442.500099999999</v>
      </c>
      <c r="E144" s="22">
        <v>21</v>
      </c>
      <c r="F144" s="23">
        <v>13937.5316</v>
      </c>
      <c r="G144" s="22">
        <v>16</v>
      </c>
      <c r="H144" s="23">
        <v>14791.819799999999</v>
      </c>
      <c r="I144" s="24">
        <v>-3.4964064000000003E-2</v>
      </c>
      <c r="J144" s="24">
        <v>0.23529411759999999</v>
      </c>
      <c r="K144" s="24">
        <v>-0.218780433</v>
      </c>
      <c r="L144" s="24">
        <v>6.1294081700000003E-2</v>
      </c>
      <c r="M144" s="24">
        <v>-0.23809523799999999</v>
      </c>
      <c r="N144" s="24">
        <v>0.3929484822</v>
      </c>
      <c r="O144" s="24">
        <v>1.7894849999999999E-4</v>
      </c>
      <c r="P144" s="24">
        <v>5.1617899999999999E-5</v>
      </c>
      <c r="Q144" s="24">
        <v>2.5461571000000001E-6</v>
      </c>
      <c r="R144" s="24">
        <v>2.2062508000000002E-6</v>
      </c>
    </row>
    <row r="145" spans="1:18" ht="45" x14ac:dyDescent="0.2">
      <c r="A145" s="13" t="s">
        <v>2602</v>
      </c>
      <c r="B145" s="11" t="str">
        <f>VLOOKUP(A145,[3]racine_v11e!$B$4:$C$672,2,FALSE)</f>
        <v>Chirurgie de remplacement valvulaire avec circulation extracorporelle et avec cathétérisme cardiaque ou coronarographie</v>
      </c>
      <c r="C145" s="22">
        <v>1372</v>
      </c>
      <c r="D145" s="23">
        <v>19473377.649</v>
      </c>
      <c r="E145" s="22">
        <v>1298</v>
      </c>
      <c r="F145" s="23">
        <v>18770236.346000001</v>
      </c>
      <c r="G145" s="22">
        <v>1264</v>
      </c>
      <c r="H145" s="23">
        <v>18677651.370000001</v>
      </c>
      <c r="I145" s="24">
        <v>-3.6107825000000003E-2</v>
      </c>
      <c r="J145" s="24">
        <v>-5.3935860000000002E-2</v>
      </c>
      <c r="K145" s="24">
        <v>1.8844425800000002E-2</v>
      </c>
      <c r="L145" s="24">
        <v>-4.9325419999999998E-3</v>
      </c>
      <c r="M145" s="24">
        <v>-2.6194144999999999E-2</v>
      </c>
      <c r="N145" s="24">
        <v>2.1833513200000002E-2</v>
      </c>
      <c r="O145" s="24">
        <v>1.2168497999999999E-3</v>
      </c>
      <c r="P145" s="24">
        <v>-5.5941769999999997E-3</v>
      </c>
      <c r="Q145" s="24">
        <v>2.011464E-4</v>
      </c>
      <c r="R145" s="24">
        <v>2.7858358999999998E-3</v>
      </c>
    </row>
    <row r="146" spans="1:18" ht="45" x14ac:dyDescent="0.2">
      <c r="A146" s="13" t="s">
        <v>2603</v>
      </c>
      <c r="B146" s="11" t="str">
        <f>VLOOKUP(A146,[3]racine_v11e!$B$4:$C$672,2,FALSE)</f>
        <v>Chirurgie de remplacement valvulaire avec circulation extracorporelle, sans cathétérisme cardiaque, ni coronarographie</v>
      </c>
      <c r="C146" s="22">
        <v>4825</v>
      </c>
      <c r="D146" s="23">
        <v>55711434.662</v>
      </c>
      <c r="E146" s="22">
        <v>4961</v>
      </c>
      <c r="F146" s="23">
        <v>57329809.358999997</v>
      </c>
      <c r="G146" s="22">
        <v>5158</v>
      </c>
      <c r="H146" s="23">
        <v>60162930.700000003</v>
      </c>
      <c r="I146" s="24">
        <v>2.9049237499999998E-2</v>
      </c>
      <c r="J146" s="24">
        <v>2.8186528499999999E-2</v>
      </c>
      <c r="K146" s="24">
        <v>8.390588E-4</v>
      </c>
      <c r="L146" s="24">
        <v>4.9417944599999999E-2</v>
      </c>
      <c r="M146" s="24">
        <v>3.9709735900000001E-2</v>
      </c>
      <c r="N146" s="24">
        <v>9.3374220999999993E-3</v>
      </c>
      <c r="O146" s="24">
        <v>-7.0505710000000003E-3</v>
      </c>
      <c r="P146" s="24">
        <v>0.17118309400000001</v>
      </c>
      <c r="Q146" s="24">
        <v>8.2081739999999997E-4</v>
      </c>
      <c r="R146" s="24">
        <v>8.9735079000000002E-3</v>
      </c>
    </row>
    <row r="147" spans="1:18" ht="33.75" x14ac:dyDescent="0.2">
      <c r="A147" s="13" t="s">
        <v>2604</v>
      </c>
      <c r="B147" s="11" t="str">
        <f>VLOOKUP(A147,[3]racine_v11e!$B$4:$C$672,2,FALSE)</f>
        <v>Pontages aortocoronariens avec cathétérisme cardiaque ou coronarographie</v>
      </c>
      <c r="C147" s="22">
        <v>1161</v>
      </c>
      <c r="D147" s="23">
        <v>13192849.305</v>
      </c>
      <c r="E147" s="22">
        <v>1147</v>
      </c>
      <c r="F147" s="23">
        <v>12898838.720000001</v>
      </c>
      <c r="G147" s="22">
        <v>1128</v>
      </c>
      <c r="H147" s="23">
        <v>13209783.976</v>
      </c>
      <c r="I147" s="24">
        <v>-2.2285602000000002E-2</v>
      </c>
      <c r="J147" s="24">
        <v>-1.2058569999999999E-2</v>
      </c>
      <c r="K147" s="24">
        <v>-1.0351859999999999E-2</v>
      </c>
      <c r="L147" s="24">
        <v>2.41064535E-2</v>
      </c>
      <c r="M147" s="24">
        <v>-1.6564952000000001E-2</v>
      </c>
      <c r="N147" s="24">
        <v>4.1356473599999999E-2</v>
      </c>
      <c r="O147" s="24">
        <v>6.800043E-4</v>
      </c>
      <c r="P147" s="24">
        <v>1.8787960199999999E-2</v>
      </c>
      <c r="Q147" s="24">
        <v>1.7950409999999999E-4</v>
      </c>
      <c r="R147" s="24">
        <v>1.9702846999999999E-3</v>
      </c>
    </row>
    <row r="148" spans="1:18" ht="33.75" x14ac:dyDescent="0.2">
      <c r="A148" s="13" t="s">
        <v>2605</v>
      </c>
      <c r="B148" s="11" t="str">
        <f>VLOOKUP(A148,[3]racine_v11e!$B$4:$C$672,2,FALSE)</f>
        <v>Pontages aortocoronariens sans cathétérisme cardiaque, ni coronarographie</v>
      </c>
      <c r="C148" s="22">
        <v>3679</v>
      </c>
      <c r="D148" s="23">
        <v>33842945.105999999</v>
      </c>
      <c r="E148" s="22">
        <v>4155</v>
      </c>
      <c r="F148" s="23">
        <v>38755402.609999999</v>
      </c>
      <c r="G148" s="22">
        <v>4271</v>
      </c>
      <c r="H148" s="23">
        <v>40270677.535999998</v>
      </c>
      <c r="I148" s="24">
        <v>0.1451545511</v>
      </c>
      <c r="J148" s="24">
        <v>0.12938298449999999</v>
      </c>
      <c r="K148" s="24">
        <v>1.3964763700000001E-2</v>
      </c>
      <c r="L148" s="24">
        <v>3.9098417900000002E-2</v>
      </c>
      <c r="M148" s="24">
        <v>2.7918170900000001E-2</v>
      </c>
      <c r="N148" s="24">
        <v>1.0876592399999999E-2</v>
      </c>
      <c r="O148" s="24">
        <v>-4.1516050000000001E-3</v>
      </c>
      <c r="P148" s="24">
        <v>9.1556068000000004E-2</v>
      </c>
      <c r="Q148" s="24">
        <v>6.7966480000000002E-4</v>
      </c>
      <c r="R148" s="24">
        <v>6.0065099999999996E-3</v>
      </c>
    </row>
    <row r="149" spans="1:18" ht="45" x14ac:dyDescent="0.2">
      <c r="A149" s="13" t="s">
        <v>2606</v>
      </c>
      <c r="B149" s="11" t="str">
        <f>VLOOKUP(A149,[3]racine_v11e!$B$4:$C$672,2,FALSE)</f>
        <v>Autres interventions cardiothoraciques, âge supérieur à 1 an, ou vasculaires quel que soit l'âge, avec circulation extracorporelle</v>
      </c>
      <c r="C149" s="22">
        <v>1067</v>
      </c>
      <c r="D149" s="23">
        <v>11389276.946</v>
      </c>
      <c r="E149" s="22">
        <v>1064</v>
      </c>
      <c r="F149" s="23">
        <v>11770020.545</v>
      </c>
      <c r="G149" s="22">
        <v>1167</v>
      </c>
      <c r="H149" s="23">
        <v>12828624.528000001</v>
      </c>
      <c r="I149" s="24">
        <v>3.3430006300000002E-2</v>
      </c>
      <c r="J149" s="24">
        <v>-2.8116209999999998E-3</v>
      </c>
      <c r="K149" s="24">
        <v>3.6343812699999999E-2</v>
      </c>
      <c r="L149" s="24">
        <v>8.9940708100000002E-2</v>
      </c>
      <c r="M149" s="24">
        <v>9.6804511300000007E-2</v>
      </c>
      <c r="N149" s="24">
        <v>-6.2579999999999997E-3</v>
      </c>
      <c r="O149" s="24">
        <v>-3.6863389999999998E-3</v>
      </c>
      <c r="P149" s="24">
        <v>6.3963058099999998E-2</v>
      </c>
      <c r="Q149" s="24">
        <v>1.857103E-4</v>
      </c>
      <c r="R149" s="24">
        <v>1.9134333999999999E-3</v>
      </c>
    </row>
    <row r="150" spans="1:18" ht="33.75" x14ac:dyDescent="0.2">
      <c r="A150" s="13" t="s">
        <v>2607</v>
      </c>
      <c r="B150" s="11" t="str">
        <f>VLOOKUP(A150,[3]racine_v11e!$B$4:$C$672,2,FALSE)</f>
        <v>Autres interventions cardiothoraciques, âge inférieur à 2 ans, avec circulation extracorporelle</v>
      </c>
      <c r="C150" s="22">
        <v>145</v>
      </c>
      <c r="D150" s="23">
        <v>1665979.8243</v>
      </c>
      <c r="E150" s="22">
        <v>137</v>
      </c>
      <c r="F150" s="23">
        <v>1609559.4412</v>
      </c>
      <c r="G150" s="22">
        <v>105</v>
      </c>
      <c r="H150" s="23">
        <v>1204763.4933</v>
      </c>
      <c r="I150" s="24">
        <v>-3.3866186E-2</v>
      </c>
      <c r="J150" s="24">
        <v>-5.5172414000000003E-2</v>
      </c>
      <c r="K150" s="24">
        <v>2.2550386799999999E-2</v>
      </c>
      <c r="L150" s="24">
        <v>-0.25149487300000001</v>
      </c>
      <c r="M150" s="24">
        <v>-0.233576642</v>
      </c>
      <c r="N150" s="24">
        <v>-2.3379025000000001E-2</v>
      </c>
      <c r="O150" s="24">
        <v>1.1452704E-3</v>
      </c>
      <c r="P150" s="24">
        <v>-2.4458615E-2</v>
      </c>
      <c r="Q150" s="24">
        <v>1.6709199999999999E-5</v>
      </c>
      <c r="R150" s="24">
        <v>1.7969460000000001E-4</v>
      </c>
    </row>
    <row r="151" spans="1:18" ht="45" x14ac:dyDescent="0.2">
      <c r="A151" s="13" t="s">
        <v>2608</v>
      </c>
      <c r="B151" s="11" t="str">
        <f>VLOOKUP(A151,[3]racine_v11e!$B$4:$C$672,2,FALSE)</f>
        <v>Autres interventions cardiothoraciques, âge supérieur à 1 an, ou vasculaires quel que soit l'âge, sans circulation extracorporelle</v>
      </c>
      <c r="C151" s="22">
        <v>1083</v>
      </c>
      <c r="D151" s="23">
        <v>3194980.6222999999</v>
      </c>
      <c r="E151" s="22">
        <v>1106</v>
      </c>
      <c r="F151" s="23">
        <v>3262725.1897999998</v>
      </c>
      <c r="G151" s="22">
        <v>993</v>
      </c>
      <c r="H151" s="23">
        <v>2904039.3835999998</v>
      </c>
      <c r="I151" s="24">
        <v>2.12034361E-2</v>
      </c>
      <c r="J151" s="24">
        <v>2.1237303799999999E-2</v>
      </c>
      <c r="K151" s="24">
        <v>-3.3163000000000001E-5</v>
      </c>
      <c r="L151" s="24">
        <v>-0.109934421</v>
      </c>
      <c r="M151" s="24">
        <v>-0.10216998200000001</v>
      </c>
      <c r="N151" s="24">
        <v>-8.6480059999999997E-3</v>
      </c>
      <c r="O151" s="24">
        <v>4.0442361000000001E-3</v>
      </c>
      <c r="P151" s="24">
        <v>-2.1672543999999998E-2</v>
      </c>
      <c r="Q151" s="24">
        <v>1.5802089999999999E-4</v>
      </c>
      <c r="R151" s="24">
        <v>4.331475E-4</v>
      </c>
    </row>
    <row r="152" spans="1:18" ht="33.75" x14ac:dyDescent="0.2">
      <c r="A152" s="13" t="s">
        <v>2609</v>
      </c>
      <c r="B152" s="11" t="str">
        <f>VLOOKUP(A152,[3]racine_v11e!$B$4:$C$672,2,FALSE)</f>
        <v>Autres interventions cardiothoraciques, âge inférieur à 2 ans, sans circulation extracorporelle</v>
      </c>
      <c r="C152" s="22">
        <v>19</v>
      </c>
      <c r="D152" s="23">
        <v>189127.78580000001</v>
      </c>
      <c r="E152" s="22">
        <v>20</v>
      </c>
      <c r="F152" s="23">
        <v>185027.07500000001</v>
      </c>
      <c r="G152" s="22">
        <v>19</v>
      </c>
      <c r="H152" s="23">
        <v>163841.27830000001</v>
      </c>
      <c r="I152" s="24">
        <v>-2.1682223E-2</v>
      </c>
      <c r="J152" s="24">
        <v>5.2631578900000003E-2</v>
      </c>
      <c r="K152" s="24">
        <v>-7.0598112000000005E-2</v>
      </c>
      <c r="L152" s="24">
        <v>-0.114501063</v>
      </c>
      <c r="M152" s="24">
        <v>-0.05</v>
      </c>
      <c r="N152" s="24">
        <v>-6.7895855000000005E-2</v>
      </c>
      <c r="O152" s="24">
        <v>3.5789700000000001E-5</v>
      </c>
      <c r="P152" s="24">
        <v>-1.28009E-3</v>
      </c>
      <c r="Q152" s="24">
        <v>3.0235614999999998E-6</v>
      </c>
      <c r="R152" s="24">
        <v>2.4437500000000001E-5</v>
      </c>
    </row>
    <row r="153" spans="1:18" ht="12" x14ac:dyDescent="0.2">
      <c r="A153" s="13" t="s">
        <v>2610</v>
      </c>
      <c r="B153" s="11" t="str">
        <f>VLOOKUP(A153,[3]racine_v11e!$B$4:$C$672,2,FALSE)</f>
        <v>Chirurgie majeure de revascularisation</v>
      </c>
      <c r="C153" s="22">
        <v>16722</v>
      </c>
      <c r="D153" s="23">
        <v>74778023.833000004</v>
      </c>
      <c r="E153" s="22">
        <v>16101</v>
      </c>
      <c r="F153" s="23">
        <v>72407845.188999996</v>
      </c>
      <c r="G153" s="22">
        <v>16063</v>
      </c>
      <c r="H153" s="23">
        <v>72315653.081</v>
      </c>
      <c r="I153" s="24">
        <v>-3.1696192999999998E-2</v>
      </c>
      <c r="J153" s="24">
        <v>-3.7136705999999998E-2</v>
      </c>
      <c r="K153" s="24">
        <v>5.6503489000000002E-3</v>
      </c>
      <c r="L153" s="24">
        <v>-1.273234E-3</v>
      </c>
      <c r="M153" s="24">
        <v>-2.3601020000000002E-3</v>
      </c>
      <c r="N153" s="24">
        <v>1.0894393999999999E-3</v>
      </c>
      <c r="O153" s="24">
        <v>1.3600086E-3</v>
      </c>
      <c r="P153" s="24">
        <v>-5.5704389999999999E-3</v>
      </c>
      <c r="Q153" s="24">
        <v>2.5561824999999999E-3</v>
      </c>
      <c r="R153" s="24">
        <v>1.07861282E-2</v>
      </c>
    </row>
    <row r="154" spans="1:18" ht="22.5" x14ac:dyDescent="0.2">
      <c r="A154" s="13" t="s">
        <v>2611</v>
      </c>
      <c r="B154" s="11" t="str">
        <f>VLOOKUP(A154,[3]racine_v11e!$B$4:$C$672,2,FALSE)</f>
        <v>Autres interventions de chirurgie vasculaire</v>
      </c>
      <c r="C154" s="22">
        <v>6095</v>
      </c>
      <c r="D154" s="23">
        <v>19807072.390999999</v>
      </c>
      <c r="E154" s="22">
        <v>6053</v>
      </c>
      <c r="F154" s="23">
        <v>19456192.925000001</v>
      </c>
      <c r="G154" s="22">
        <v>5968</v>
      </c>
      <c r="H154" s="23">
        <v>19185837.250999998</v>
      </c>
      <c r="I154" s="24">
        <v>-1.7714858E-2</v>
      </c>
      <c r="J154" s="24">
        <v>-6.8908939999999998E-3</v>
      </c>
      <c r="K154" s="24">
        <v>-1.0899068E-2</v>
      </c>
      <c r="L154" s="24">
        <v>-1.3895609999999999E-2</v>
      </c>
      <c r="M154" s="24">
        <v>-1.4042623000000001E-2</v>
      </c>
      <c r="N154" s="24">
        <v>1.491071E-4</v>
      </c>
      <c r="O154" s="24">
        <v>3.0421245E-3</v>
      </c>
      <c r="P154" s="24">
        <v>-1.6335453E-2</v>
      </c>
      <c r="Q154" s="24">
        <v>9.4971659999999996E-4</v>
      </c>
      <c r="R154" s="24">
        <v>2.8616335999999999E-3</v>
      </c>
    </row>
    <row r="155" spans="1:18" ht="22.5" x14ac:dyDescent="0.2">
      <c r="A155" s="13" t="s">
        <v>2612</v>
      </c>
      <c r="B155" s="11" t="str">
        <f>VLOOKUP(A155,[3]racine_v11e!$B$4:$C$672,2,FALSE)</f>
        <v>Amputations du membre inférieur, sauf des orteils, pour troubles circulatoires</v>
      </c>
      <c r="C155" s="22">
        <v>1897</v>
      </c>
      <c r="D155" s="23">
        <v>8706187.6028000005</v>
      </c>
      <c r="E155" s="22">
        <v>1820</v>
      </c>
      <c r="F155" s="23">
        <v>8337601.3103</v>
      </c>
      <c r="G155" s="22">
        <v>2015</v>
      </c>
      <c r="H155" s="23">
        <v>9481586.5744000003</v>
      </c>
      <c r="I155" s="24">
        <v>-4.233613E-2</v>
      </c>
      <c r="J155" s="24">
        <v>-4.0590406000000002E-2</v>
      </c>
      <c r="K155" s="24">
        <v>-1.8195819999999999E-3</v>
      </c>
      <c r="L155" s="24">
        <v>0.13720795960000001</v>
      </c>
      <c r="M155" s="24">
        <v>0.1071428571</v>
      </c>
      <c r="N155" s="24">
        <v>2.71555765E-2</v>
      </c>
      <c r="O155" s="24">
        <v>-6.9789910000000004E-3</v>
      </c>
      <c r="P155" s="24">
        <v>6.9121973099999998E-2</v>
      </c>
      <c r="Q155" s="24">
        <v>3.2065670000000002E-4</v>
      </c>
      <c r="R155" s="24">
        <v>1.4142111999999999E-3</v>
      </c>
    </row>
    <row r="156" spans="1:18" ht="33.75" x14ac:dyDescent="0.2">
      <c r="A156" s="13" t="s">
        <v>2613</v>
      </c>
      <c r="B156" s="11" t="str">
        <f>VLOOKUP(A156,[3]racine_v11e!$B$4:$C$672,2,FALSE)</f>
        <v>Amputations pour troubles circulatoires portant sur le membre supérieur ou les orteils</v>
      </c>
      <c r="C156" s="22">
        <v>1988</v>
      </c>
      <c r="D156" s="23">
        <v>5076422.2358999997</v>
      </c>
      <c r="E156" s="22">
        <v>1939</v>
      </c>
      <c r="F156" s="23">
        <v>5132708.5948999999</v>
      </c>
      <c r="G156" s="22">
        <v>2176</v>
      </c>
      <c r="H156" s="23">
        <v>5480886.3476</v>
      </c>
      <c r="I156" s="24">
        <v>1.10878009E-2</v>
      </c>
      <c r="J156" s="24">
        <v>-2.4647887E-2</v>
      </c>
      <c r="K156" s="24">
        <v>3.6638756199999997E-2</v>
      </c>
      <c r="L156" s="24">
        <v>6.7835090599999995E-2</v>
      </c>
      <c r="M156" s="24">
        <v>0.12222795259999999</v>
      </c>
      <c r="N156" s="24">
        <v>-4.8468639000000001E-2</v>
      </c>
      <c r="O156" s="24">
        <v>-8.4821589999999995E-3</v>
      </c>
      <c r="P156" s="24">
        <v>2.10376252E-2</v>
      </c>
      <c r="Q156" s="24">
        <v>3.4627740000000001E-4</v>
      </c>
      <c r="R156" s="24">
        <v>8.1749299999999997E-4</v>
      </c>
    </row>
    <row r="157" spans="1:18" ht="45" x14ac:dyDescent="0.2">
      <c r="A157" s="13" t="s">
        <v>2614</v>
      </c>
      <c r="B157" s="11" t="str">
        <f>VLOOKUP(A157,[3]racine_v11e!$B$4:$C$672,2,FALSE)</f>
        <v>Poses d'un stimulateur cardiaque permanent avec infarctus aigu du myocarde ou insuffisance cardiaque congestive ou état de choc</v>
      </c>
      <c r="C157" s="22">
        <v>2158</v>
      </c>
      <c r="D157" s="23">
        <v>5065514.9678999996</v>
      </c>
      <c r="E157" s="22">
        <v>2168</v>
      </c>
      <c r="F157" s="23">
        <v>5172786.3870999999</v>
      </c>
      <c r="G157" s="22">
        <v>2188</v>
      </c>
      <c r="H157" s="23">
        <v>5240215.9002</v>
      </c>
      <c r="I157" s="24">
        <v>2.1176804300000001E-2</v>
      </c>
      <c r="J157" s="24">
        <v>4.6339203000000002E-3</v>
      </c>
      <c r="K157" s="24">
        <v>1.6466579200000001E-2</v>
      </c>
      <c r="L157" s="24">
        <v>1.3035433500000001E-2</v>
      </c>
      <c r="M157" s="24">
        <v>9.2250922999999995E-3</v>
      </c>
      <c r="N157" s="24">
        <v>3.7755117999999999E-3</v>
      </c>
      <c r="O157" s="24">
        <v>-7.1579399999999996E-4</v>
      </c>
      <c r="P157" s="24">
        <v>4.0742317E-3</v>
      </c>
      <c r="Q157" s="24">
        <v>3.4818700000000002E-4</v>
      </c>
      <c r="R157" s="24">
        <v>7.8159620000000003E-4</v>
      </c>
    </row>
    <row r="158" spans="1:18" ht="45" x14ac:dyDescent="0.2">
      <c r="A158" s="13" t="s">
        <v>2615</v>
      </c>
      <c r="B158" s="11" t="str">
        <f>VLOOKUP(A158,[3]racine_v11e!$B$4:$C$672,2,FALSE)</f>
        <v>Poses d'un stimulateur cardiaque permanent sans infarctus aigu du myocarde, ni insuffisance cardiaque congestive, ni état de choc</v>
      </c>
      <c r="C158" s="22">
        <v>18256</v>
      </c>
      <c r="D158" s="23">
        <v>27139909.445999999</v>
      </c>
      <c r="E158" s="22">
        <v>18071</v>
      </c>
      <c r="F158" s="23">
        <v>27003613.907000002</v>
      </c>
      <c r="G158" s="22">
        <v>17222</v>
      </c>
      <c r="H158" s="23">
        <v>25628122.195999999</v>
      </c>
      <c r="I158" s="24">
        <v>-5.0219599999999998E-3</v>
      </c>
      <c r="J158" s="24">
        <v>-1.0133655E-2</v>
      </c>
      <c r="K158" s="24">
        <v>5.1640252000000001E-3</v>
      </c>
      <c r="L158" s="24">
        <v>-5.0937320000000001E-2</v>
      </c>
      <c r="M158" s="24">
        <v>-4.6981350999999998E-2</v>
      </c>
      <c r="N158" s="24">
        <v>-4.1509870000000001E-3</v>
      </c>
      <c r="O158" s="24">
        <v>3.03854551E-2</v>
      </c>
      <c r="P158" s="24">
        <v>-8.3110075000000005E-2</v>
      </c>
      <c r="Q158" s="24">
        <v>2.7406198E-3</v>
      </c>
      <c r="R158" s="24">
        <v>3.8225224999999998E-3</v>
      </c>
    </row>
    <row r="159" spans="1:18" ht="12" x14ac:dyDescent="0.2">
      <c r="A159" s="13" t="s">
        <v>2616</v>
      </c>
      <c r="B159" s="11" t="str">
        <f>VLOOKUP(A159,[3]racine_v11e!$B$4:$C$672,2,FALSE)</f>
        <v>Ligatures de veines et éveinages</v>
      </c>
      <c r="C159" s="22">
        <v>90670</v>
      </c>
      <c r="D159" s="23">
        <v>67630606.386000007</v>
      </c>
      <c r="E159" s="22">
        <v>88088</v>
      </c>
      <c r="F159" s="23">
        <v>65602718.420999996</v>
      </c>
      <c r="G159" s="22">
        <v>84026</v>
      </c>
      <c r="H159" s="23">
        <v>62569636.103</v>
      </c>
      <c r="I159" s="24">
        <v>-2.9984766999999999E-2</v>
      </c>
      <c r="J159" s="24">
        <v>-2.8476893999999999E-2</v>
      </c>
      <c r="K159" s="24">
        <v>-1.5520709999999999E-3</v>
      </c>
      <c r="L159" s="24">
        <v>-4.6234095000000003E-2</v>
      </c>
      <c r="M159" s="24">
        <v>-4.6112977999999999E-2</v>
      </c>
      <c r="N159" s="24">
        <v>-1.2697199999999999E-4</v>
      </c>
      <c r="O159" s="24">
        <v>0.14537776029999999</v>
      </c>
      <c r="P159" s="24">
        <v>-0.18326515299999999</v>
      </c>
      <c r="Q159" s="24">
        <v>1.3371462000000001E-2</v>
      </c>
      <c r="R159" s="24">
        <v>9.3324762999999998E-3</v>
      </c>
    </row>
    <row r="160" spans="1:18" ht="22.5" x14ac:dyDescent="0.2">
      <c r="A160" s="13" t="s">
        <v>2617</v>
      </c>
      <c r="B160" s="11" t="str">
        <f>VLOOKUP(A160,[3]racine_v11e!$B$4:$C$672,2,FALSE)</f>
        <v>Autres interventions sur le système circulatoire</v>
      </c>
      <c r="C160" s="22">
        <v>2751</v>
      </c>
      <c r="D160" s="23">
        <v>4959612.9877000004</v>
      </c>
      <c r="E160" s="22">
        <v>2887</v>
      </c>
      <c r="F160" s="23">
        <v>5208758.3561000004</v>
      </c>
      <c r="G160" s="22">
        <v>2899</v>
      </c>
      <c r="H160" s="23">
        <v>5003113.6774000004</v>
      </c>
      <c r="I160" s="24">
        <v>5.0234840699999998E-2</v>
      </c>
      <c r="J160" s="24">
        <v>4.94365685E-2</v>
      </c>
      <c r="K160" s="24">
        <v>7.6066739999999995E-4</v>
      </c>
      <c r="L160" s="24">
        <v>-3.9480556999999999E-2</v>
      </c>
      <c r="M160" s="24">
        <v>4.1565639000000001E-3</v>
      </c>
      <c r="N160" s="24">
        <v>-4.3456491E-2</v>
      </c>
      <c r="O160" s="24">
        <v>-4.2947599999999998E-4</v>
      </c>
      <c r="P160" s="24">
        <v>-1.2425479999999999E-2</v>
      </c>
      <c r="Q160" s="24">
        <v>4.6133179999999999E-4</v>
      </c>
      <c r="R160" s="24">
        <v>7.4623159999999997E-4</v>
      </c>
    </row>
    <row r="161" spans="1:18" ht="12" x14ac:dyDescent="0.2">
      <c r="A161" s="13" t="s">
        <v>2618</v>
      </c>
      <c r="B161" s="11" t="str">
        <f>VLOOKUP(A161,[3]racine_v11e!$B$4:$C$672,2,FALSE)</f>
        <v>Poses d'un défibrillateur cardiaque</v>
      </c>
      <c r="C161" s="22">
        <v>3212</v>
      </c>
      <c r="D161" s="23">
        <v>52911464.811999999</v>
      </c>
      <c r="E161" s="22">
        <v>3353</v>
      </c>
      <c r="F161" s="23">
        <v>55299400.283</v>
      </c>
      <c r="G161" s="22">
        <v>3569</v>
      </c>
      <c r="H161" s="23">
        <v>58703250.770999998</v>
      </c>
      <c r="I161" s="24">
        <v>4.5130776099999999E-2</v>
      </c>
      <c r="J161" s="24">
        <v>4.3897882899999997E-2</v>
      </c>
      <c r="K161" s="24">
        <v>1.1810477E-3</v>
      </c>
      <c r="L161" s="24">
        <v>6.1553117599999999E-2</v>
      </c>
      <c r="M161" s="24">
        <v>6.4419922500000004E-2</v>
      </c>
      <c r="N161" s="24">
        <v>-2.6933030000000002E-3</v>
      </c>
      <c r="O161" s="24">
        <v>-7.7305749999999999E-3</v>
      </c>
      <c r="P161" s="24">
        <v>0.2056677381</v>
      </c>
      <c r="Q161" s="24">
        <v>5.679522E-4</v>
      </c>
      <c r="R161" s="24">
        <v>8.7557916E-3</v>
      </c>
    </row>
    <row r="162" spans="1:18" ht="45" x14ac:dyDescent="0.2">
      <c r="A162" s="13" t="s">
        <v>2619</v>
      </c>
      <c r="B162" s="11" t="str">
        <f>VLOOKUP(A162,[3]racine_v11e!$B$4:$C$672,2,FALSE)</f>
        <v>Remplacements ou ablations chirurgicale d'électrodes ou repositionnements de boîtier de stimulation cardiaque permanente</v>
      </c>
      <c r="C162" s="22">
        <v>274</v>
      </c>
      <c r="D162" s="23">
        <v>398870.36320000002</v>
      </c>
      <c r="E162" s="22">
        <v>268</v>
      </c>
      <c r="F162" s="23">
        <v>359303.04810000001</v>
      </c>
      <c r="G162" s="22">
        <v>285</v>
      </c>
      <c r="H162" s="23">
        <v>398536.2083</v>
      </c>
      <c r="I162" s="24">
        <v>-9.9198433000000003E-2</v>
      </c>
      <c r="J162" s="24">
        <v>-2.189781E-2</v>
      </c>
      <c r="K162" s="24">
        <v>-7.9031234000000006E-2</v>
      </c>
      <c r="L162" s="24">
        <v>0.10919239460000001</v>
      </c>
      <c r="M162" s="24">
        <v>6.3432835800000004E-2</v>
      </c>
      <c r="N162" s="24">
        <v>4.3030041200000001E-2</v>
      </c>
      <c r="O162" s="24">
        <v>-6.08425E-4</v>
      </c>
      <c r="P162" s="24">
        <v>2.3705493000000001E-3</v>
      </c>
      <c r="Q162" s="24">
        <v>4.5353399999999998E-5</v>
      </c>
      <c r="R162" s="24">
        <v>5.9443E-5</v>
      </c>
    </row>
    <row r="163" spans="1:18" ht="33.75" x14ac:dyDescent="0.2">
      <c r="A163" s="13" t="s">
        <v>2620</v>
      </c>
      <c r="B163" s="11" t="str">
        <f>VLOOKUP(A163,[3]racine_v11e!$B$4:$C$672,2,FALSE)</f>
        <v>Créations et réfections de fistules artérioveineuses pour affections de la CMD 05</v>
      </c>
      <c r="C163" s="22">
        <v>5321</v>
      </c>
      <c r="D163" s="23">
        <v>6830275.6331000002</v>
      </c>
      <c r="E163" s="22">
        <v>5399</v>
      </c>
      <c r="F163" s="23">
        <v>6854672.4658000004</v>
      </c>
      <c r="G163" s="22">
        <v>5854</v>
      </c>
      <c r="H163" s="23">
        <v>7433418.7571</v>
      </c>
      <c r="I163" s="24">
        <v>3.5718665000000001E-3</v>
      </c>
      <c r="J163" s="24">
        <v>1.4658898700000001E-2</v>
      </c>
      <c r="K163" s="24">
        <v>-1.0926857E-2</v>
      </c>
      <c r="L163" s="24">
        <v>8.4430918399999999E-2</v>
      </c>
      <c r="M163" s="24">
        <v>8.4274865700000007E-2</v>
      </c>
      <c r="N163" s="24">
        <v>1.4392349999999999E-4</v>
      </c>
      <c r="O163" s="24">
        <v>-1.6284313000000002E-2</v>
      </c>
      <c r="P163" s="24">
        <v>3.4969056700000001E-2</v>
      </c>
      <c r="Q163" s="24">
        <v>9.3157519999999998E-4</v>
      </c>
      <c r="R163" s="24">
        <v>1.1087200000000001E-3</v>
      </c>
    </row>
    <row r="164" spans="1:18" ht="22.5" x14ac:dyDescent="0.2">
      <c r="A164" s="13" t="s">
        <v>2621</v>
      </c>
      <c r="B164" s="11" t="str">
        <f>VLOOKUP(A164,[3]racine_v11e!$B$4:$C$672,2,FALSE)</f>
        <v>Remplacements de stimulateurs cardiaques permanents</v>
      </c>
      <c r="C164" s="22">
        <v>9054</v>
      </c>
      <c r="D164" s="23">
        <v>10350164.677999999</v>
      </c>
      <c r="E164" s="22">
        <v>8237</v>
      </c>
      <c r="F164" s="23">
        <v>9440231.3545999993</v>
      </c>
      <c r="G164" s="22">
        <v>7962</v>
      </c>
      <c r="H164" s="23">
        <v>9087974.0471000001</v>
      </c>
      <c r="I164" s="24">
        <v>-8.7914863999999995E-2</v>
      </c>
      <c r="J164" s="24">
        <v>-9.0236360000000002E-2</v>
      </c>
      <c r="K164" s="24">
        <v>2.5517565999999998E-3</v>
      </c>
      <c r="L164" s="24">
        <v>-3.7314477999999998E-2</v>
      </c>
      <c r="M164" s="24">
        <v>-3.3385941000000002E-2</v>
      </c>
      <c r="N164" s="24">
        <v>-4.0642250000000003E-3</v>
      </c>
      <c r="O164" s="24">
        <v>9.8421674000000008E-3</v>
      </c>
      <c r="P164" s="24">
        <v>-2.128412E-2</v>
      </c>
      <c r="Q164" s="24">
        <v>1.2670314E-3</v>
      </c>
      <c r="R164" s="24">
        <v>1.3555026E-3</v>
      </c>
    </row>
    <row r="165" spans="1:18" ht="22.5" x14ac:dyDescent="0.2">
      <c r="A165" s="13" t="s">
        <v>2622</v>
      </c>
      <c r="B165" s="11" t="str">
        <f>VLOOKUP(A165,[3]racine_v11e!$B$4:$C$672,2,FALSE)</f>
        <v>Endoprothèses vasculaires avec infarctus du myocarde</v>
      </c>
      <c r="C165" s="22">
        <v>8751</v>
      </c>
      <c r="D165" s="23">
        <v>21562218.469999999</v>
      </c>
      <c r="E165" s="22">
        <v>9385</v>
      </c>
      <c r="F165" s="23">
        <v>22920495.686000001</v>
      </c>
      <c r="G165" s="22">
        <v>9329</v>
      </c>
      <c r="H165" s="23">
        <v>22979638.489999998</v>
      </c>
      <c r="I165" s="24">
        <v>6.2993388999999997E-2</v>
      </c>
      <c r="J165" s="24">
        <v>7.2448863000000002E-2</v>
      </c>
      <c r="K165" s="24">
        <v>-8.8167130000000003E-3</v>
      </c>
      <c r="L165" s="24">
        <v>2.5803457999999998E-3</v>
      </c>
      <c r="M165" s="24">
        <v>-5.9669689999999999E-3</v>
      </c>
      <c r="N165" s="24">
        <v>8.5986220000000002E-3</v>
      </c>
      <c r="O165" s="24">
        <v>2.0042231999999999E-3</v>
      </c>
      <c r="P165" s="24">
        <v>3.5735314000000002E-3</v>
      </c>
      <c r="Q165" s="24">
        <v>1.4845686999999999E-3</v>
      </c>
      <c r="R165" s="24">
        <v>3.4274920999999999E-3</v>
      </c>
    </row>
    <row r="166" spans="1:18" ht="22.5" x14ac:dyDescent="0.2">
      <c r="A166" s="13" t="s">
        <v>2623</v>
      </c>
      <c r="B166" s="11" t="str">
        <f>VLOOKUP(A166,[3]racine_v11e!$B$4:$C$672,2,FALSE)</f>
        <v>Endoprothèses vasculaires sans infarctus du myocarde</v>
      </c>
      <c r="C166" s="22">
        <v>65307</v>
      </c>
      <c r="D166" s="23">
        <v>133797235.90000001</v>
      </c>
      <c r="E166" s="22">
        <v>66754</v>
      </c>
      <c r="F166" s="23">
        <v>136038779.84999999</v>
      </c>
      <c r="G166" s="22">
        <v>68093</v>
      </c>
      <c r="H166" s="23">
        <v>138911030</v>
      </c>
      <c r="I166" s="24">
        <v>1.6753290399999999E-2</v>
      </c>
      <c r="J166" s="24">
        <v>2.2156889799999999E-2</v>
      </c>
      <c r="K166" s="24">
        <v>-5.2864679999999999E-3</v>
      </c>
      <c r="L166" s="24">
        <v>2.1113466000000001E-2</v>
      </c>
      <c r="M166" s="24">
        <v>2.0058723099999998E-2</v>
      </c>
      <c r="N166" s="24">
        <v>1.0340021E-3</v>
      </c>
      <c r="O166" s="24">
        <v>-4.7922408E-2</v>
      </c>
      <c r="P166" s="24">
        <v>0.1735473381</v>
      </c>
      <c r="Q166" s="24">
        <v>1.0835967E-2</v>
      </c>
      <c r="R166" s="24">
        <v>2.0719057499999999E-2</v>
      </c>
    </row>
    <row r="167" spans="1:18" ht="12" x14ac:dyDescent="0.2">
      <c r="A167" s="13" t="s">
        <v>2624</v>
      </c>
      <c r="B167" s="11" t="str">
        <f>VLOOKUP(A167,[3]racine_v11e!$B$4:$C$672,2,FALSE)</f>
        <v>Actes diagnostiques par voie vasculaire</v>
      </c>
      <c r="C167" s="22">
        <v>80387</v>
      </c>
      <c r="D167" s="23">
        <v>82226601.456</v>
      </c>
      <c r="E167" s="22">
        <v>78725</v>
      </c>
      <c r="F167" s="23">
        <v>80416920.626000002</v>
      </c>
      <c r="G167" s="22">
        <v>77039</v>
      </c>
      <c r="H167" s="23">
        <v>78688400.917999998</v>
      </c>
      <c r="I167" s="24">
        <v>-2.2008460000000001E-2</v>
      </c>
      <c r="J167" s="24">
        <v>-2.0674985E-2</v>
      </c>
      <c r="K167" s="24">
        <v>-1.3616259999999999E-3</v>
      </c>
      <c r="L167" s="24">
        <v>-2.1494478000000001E-2</v>
      </c>
      <c r="M167" s="24">
        <v>-2.1416323000000001E-2</v>
      </c>
      <c r="N167" s="24">
        <v>-7.9865999999999997E-5</v>
      </c>
      <c r="O167" s="24">
        <v>6.0341433700000002E-2</v>
      </c>
      <c r="P167" s="24">
        <v>-0.10444076200000001</v>
      </c>
      <c r="Q167" s="24">
        <v>1.22595871E-2</v>
      </c>
      <c r="R167" s="24">
        <v>1.1736645400000001E-2</v>
      </c>
    </row>
    <row r="168" spans="1:18" ht="33.75" x14ac:dyDescent="0.2">
      <c r="A168" s="13" t="s">
        <v>2625</v>
      </c>
      <c r="B168" s="11" t="str">
        <f>VLOOKUP(A168,[3]racine_v11e!$B$4:$C$672,2,FALSE)</f>
        <v>Actes thérapeutiques par voie vasculaire sauf endoprothèses, âge inférieur à 18 ans</v>
      </c>
      <c r="C168" s="22">
        <v>121</v>
      </c>
      <c r="D168" s="23">
        <v>284064.28700000001</v>
      </c>
      <c r="E168" s="22">
        <v>98</v>
      </c>
      <c r="F168" s="23">
        <v>225936.633</v>
      </c>
      <c r="G168" s="22">
        <v>114</v>
      </c>
      <c r="H168" s="23">
        <v>265452.48340000003</v>
      </c>
      <c r="I168" s="24">
        <v>-0.20462851800000001</v>
      </c>
      <c r="J168" s="24">
        <v>-0.19008264499999999</v>
      </c>
      <c r="K168" s="24">
        <v>-1.7959701000000002E-2</v>
      </c>
      <c r="L168" s="24">
        <v>0.1748979343</v>
      </c>
      <c r="M168" s="24">
        <v>0.16326530610000001</v>
      </c>
      <c r="N168" s="24">
        <v>9.9999786000000007E-3</v>
      </c>
      <c r="O168" s="24">
        <v>-5.7263500000000005E-4</v>
      </c>
      <c r="P168" s="24">
        <v>2.38763E-3</v>
      </c>
      <c r="Q168" s="24">
        <v>1.8141399999999999E-5</v>
      </c>
      <c r="R168" s="24">
        <v>3.9593199999999999E-5</v>
      </c>
    </row>
    <row r="169" spans="1:18" ht="33.75" x14ac:dyDescent="0.2">
      <c r="A169" s="13" t="s">
        <v>2626</v>
      </c>
      <c r="B169" s="11" t="str">
        <f>VLOOKUP(A169,[3]racine_v11e!$B$4:$C$672,2,FALSE)</f>
        <v>Mise en place de certains accès vasculaires pour des affections de la CMD 05, séjours de moins de 2 jours</v>
      </c>
      <c r="C169" s="22">
        <v>41318</v>
      </c>
      <c r="D169" s="23">
        <v>23321383.228</v>
      </c>
      <c r="E169" s="22">
        <v>42222</v>
      </c>
      <c r="F169" s="23">
        <v>23851068.089000002</v>
      </c>
      <c r="G169" s="22">
        <v>41563</v>
      </c>
      <c r="H169" s="23">
        <v>23492830.259</v>
      </c>
      <c r="I169" s="24">
        <v>2.2712411799999999E-2</v>
      </c>
      <c r="J169" s="24">
        <v>2.1879084199999999E-2</v>
      </c>
      <c r="K169" s="24">
        <v>8.154856E-4</v>
      </c>
      <c r="L169" s="24">
        <v>-1.5019780999999999E-2</v>
      </c>
      <c r="M169" s="24">
        <v>-1.5607977E-2</v>
      </c>
      <c r="N169" s="24">
        <v>5.9752160000000004E-4</v>
      </c>
      <c r="O169" s="24">
        <v>2.3585412100000001E-2</v>
      </c>
      <c r="P169" s="24">
        <v>-2.1645476E-2</v>
      </c>
      <c r="Q169" s="24">
        <v>6.6141204000000004E-3</v>
      </c>
      <c r="R169" s="24">
        <v>3.5040364E-3</v>
      </c>
    </row>
    <row r="170" spans="1:18" ht="22.5" x14ac:dyDescent="0.2">
      <c r="A170" s="13" t="s">
        <v>2627</v>
      </c>
      <c r="B170" s="11" t="str">
        <f>VLOOKUP(A170,[3]racine_v11e!$B$4:$C$672,2,FALSE)</f>
        <v>Surveillances de greffes de coeur avec acte diagnostique par voie vasculaire</v>
      </c>
      <c r="C170" s="22">
        <v>11</v>
      </c>
      <c r="D170" s="23">
        <v>11809.6307</v>
      </c>
      <c r="E170" s="22">
        <v>13</v>
      </c>
      <c r="F170" s="23">
        <v>13934.517400000001</v>
      </c>
      <c r="G170" s="22">
        <v>12</v>
      </c>
      <c r="H170" s="23">
        <v>12667.836499999999</v>
      </c>
      <c r="I170" s="24">
        <v>0.17992829360000001</v>
      </c>
      <c r="J170" s="24">
        <v>0.18181818180000001</v>
      </c>
      <c r="K170" s="24">
        <v>-1.5991359999999999E-3</v>
      </c>
      <c r="L170" s="24">
        <v>-9.0902387000000001E-2</v>
      </c>
      <c r="M170" s="24">
        <v>-7.6923077000000006E-2</v>
      </c>
      <c r="N170" s="24">
        <v>-1.5144253E-2</v>
      </c>
      <c r="O170" s="24">
        <v>3.5789700000000001E-5</v>
      </c>
      <c r="P170" s="24">
        <v>-7.6534999999999998E-5</v>
      </c>
      <c r="Q170" s="24">
        <v>1.9096178000000001E-6</v>
      </c>
      <c r="R170" s="24">
        <v>1.8894514E-6</v>
      </c>
    </row>
    <row r="171" spans="1:18" ht="33.75" x14ac:dyDescent="0.2">
      <c r="A171" s="13" t="s">
        <v>2628</v>
      </c>
      <c r="B171" s="11" t="str">
        <f>VLOOKUP(A171,[3]racine_v11e!$B$4:$C$672,2,FALSE)</f>
        <v>Affections cardiovasculaires sans acte opératoire de la CMD 05, avec anesthésie, en ambulatoire</v>
      </c>
      <c r="C171" s="22">
        <v>11983</v>
      </c>
      <c r="D171" s="23">
        <v>4872450.9758000001</v>
      </c>
      <c r="E171" s="22">
        <v>12454</v>
      </c>
      <c r="F171" s="23">
        <v>5056368.5366000002</v>
      </c>
      <c r="G171" s="22">
        <v>12974</v>
      </c>
      <c r="H171" s="23">
        <v>5260990.5464000003</v>
      </c>
      <c r="I171" s="24">
        <v>3.7746415899999997E-2</v>
      </c>
      <c r="J171" s="24">
        <v>3.9305683100000002E-2</v>
      </c>
      <c r="K171" s="24">
        <v>-1.500297E-3</v>
      </c>
      <c r="L171" s="24">
        <v>4.0468175600000003E-2</v>
      </c>
      <c r="M171" s="24">
        <v>4.17536534E-2</v>
      </c>
      <c r="N171" s="24">
        <v>-1.233956E-3</v>
      </c>
      <c r="O171" s="24">
        <v>-1.8610643999999999E-2</v>
      </c>
      <c r="P171" s="24">
        <v>1.2363688100000001E-2</v>
      </c>
      <c r="Q171" s="24">
        <v>2.0646151000000001E-3</v>
      </c>
      <c r="R171" s="24">
        <v>7.8469480000000001E-4</v>
      </c>
    </row>
    <row r="172" spans="1:18" ht="22.5" x14ac:dyDescent="0.2">
      <c r="A172" s="13" t="s">
        <v>2629</v>
      </c>
      <c r="B172" s="11" t="str">
        <f>VLOOKUP(A172,[3]racine_v11e!$B$4:$C$672,2,FALSE)</f>
        <v>Varices avec acte autre que ligature et éveinage, en ambulatoire</v>
      </c>
      <c r="C172" s="22">
        <v>261</v>
      </c>
      <c r="D172" s="23">
        <v>75242.949600000007</v>
      </c>
      <c r="E172" s="22">
        <v>217</v>
      </c>
      <c r="F172" s="23">
        <v>62716.836000000003</v>
      </c>
      <c r="G172" s="22">
        <v>133</v>
      </c>
      <c r="H172" s="23">
        <v>38415.140399999997</v>
      </c>
      <c r="I172" s="24">
        <v>-0.16647557900000001</v>
      </c>
      <c r="J172" s="24">
        <v>-0.16858237500000001</v>
      </c>
      <c r="K172" s="24">
        <v>2.5339809999999998E-3</v>
      </c>
      <c r="L172" s="24">
        <v>-0.38748280600000001</v>
      </c>
      <c r="M172" s="24">
        <v>-0.38709677399999998</v>
      </c>
      <c r="N172" s="24">
        <v>-6.2984100000000002E-4</v>
      </c>
      <c r="O172" s="24">
        <v>3.0063348000000001E-3</v>
      </c>
      <c r="P172" s="24">
        <v>-1.468359E-3</v>
      </c>
      <c r="Q172" s="24">
        <v>2.1164900000000001E-5</v>
      </c>
      <c r="R172" s="24">
        <v>5.7297502000000004E-6</v>
      </c>
    </row>
    <row r="173" spans="1:18" ht="22.5" x14ac:dyDescent="0.2">
      <c r="A173" s="13" t="s">
        <v>2630</v>
      </c>
      <c r="B173" s="11" t="str">
        <f>VLOOKUP(A173,[3]racine_v11e!$B$4:$C$672,2,FALSE)</f>
        <v>Traitements majeurs de troubles du rythme par voie vasculaire</v>
      </c>
      <c r="C173" s="22">
        <v>3169</v>
      </c>
      <c r="D173" s="23">
        <v>20321389.875</v>
      </c>
      <c r="E173" s="22">
        <v>3831</v>
      </c>
      <c r="F173" s="23">
        <v>24355748.044</v>
      </c>
      <c r="G173" s="22">
        <v>4516</v>
      </c>
      <c r="H173" s="23">
        <v>28629818.809999999</v>
      </c>
      <c r="I173" s="24">
        <v>0.19852766929999999</v>
      </c>
      <c r="J173" s="24">
        <v>0.20889870620000001</v>
      </c>
      <c r="K173" s="24">
        <v>-8.5789130000000005E-3</v>
      </c>
      <c r="L173" s="24">
        <v>0.1754850953</v>
      </c>
      <c r="M173" s="24">
        <v>0.17880448970000001</v>
      </c>
      <c r="N173" s="24">
        <v>-2.8158990000000002E-3</v>
      </c>
      <c r="O173" s="24">
        <v>-2.4515944000000001E-2</v>
      </c>
      <c r="P173" s="24">
        <v>0.25824826039999998</v>
      </c>
      <c r="Q173" s="24">
        <v>7.1865280000000002E-4</v>
      </c>
      <c r="R173" s="24">
        <v>4.2702358999999997E-3</v>
      </c>
    </row>
    <row r="174" spans="1:18" ht="22.5" x14ac:dyDescent="0.2">
      <c r="A174" s="13" t="s">
        <v>2631</v>
      </c>
      <c r="B174" s="11" t="str">
        <f>VLOOKUP(A174,[3]racine_v11e!$B$4:$C$672,2,FALSE)</f>
        <v>Autres traitements de troubles du rythme par voie vasculaire</v>
      </c>
      <c r="C174" s="22">
        <v>7577</v>
      </c>
      <c r="D174" s="23">
        <v>18041724.863000002</v>
      </c>
      <c r="E174" s="22">
        <v>7795</v>
      </c>
      <c r="F174" s="23">
        <v>18501181.771000002</v>
      </c>
      <c r="G174" s="22">
        <v>7807</v>
      </c>
      <c r="H174" s="23">
        <v>18500788.855999999</v>
      </c>
      <c r="I174" s="24">
        <v>2.5466351500000001E-2</v>
      </c>
      <c r="J174" s="24">
        <v>2.8771281499999999E-2</v>
      </c>
      <c r="K174" s="24">
        <v>-3.2125019999999999E-3</v>
      </c>
      <c r="L174" s="24">
        <v>-2.1237E-5</v>
      </c>
      <c r="M174" s="24">
        <v>1.5394484E-3</v>
      </c>
      <c r="N174" s="24">
        <v>-1.558287E-3</v>
      </c>
      <c r="O174" s="24">
        <v>-4.2947599999999998E-4</v>
      </c>
      <c r="P174" s="24">
        <v>-2.3740999999999999E-5</v>
      </c>
      <c r="Q174" s="24">
        <v>1.2423655E-3</v>
      </c>
      <c r="R174" s="24">
        <v>2.7594562E-3</v>
      </c>
    </row>
    <row r="175" spans="1:18" ht="22.5" x14ac:dyDescent="0.2">
      <c r="A175" s="13" t="s">
        <v>2632</v>
      </c>
      <c r="B175" s="11" t="str">
        <f>VLOOKUP(A175,[3]racine_v11e!$B$4:$C$672,2,FALSE)</f>
        <v>Poses de bioprothèses de valves cardiaques par voie vasculaire</v>
      </c>
      <c r="C175" s="22">
        <v>500</v>
      </c>
      <c r="D175" s="23">
        <v>2605508.3846999998</v>
      </c>
      <c r="E175" s="22">
        <v>638</v>
      </c>
      <c r="F175" s="23">
        <v>3323345.4095999999</v>
      </c>
      <c r="G175" s="22">
        <v>972</v>
      </c>
      <c r="H175" s="23">
        <v>5075568.0598999998</v>
      </c>
      <c r="I175" s="24">
        <v>0.27550747069999998</v>
      </c>
      <c r="J175" s="24">
        <v>0.27600000000000002</v>
      </c>
      <c r="K175" s="24">
        <v>-3.8599499999999998E-4</v>
      </c>
      <c r="L175" s="24">
        <v>0.52724662479999995</v>
      </c>
      <c r="M175" s="24">
        <v>0.52351097179999995</v>
      </c>
      <c r="N175" s="24">
        <v>2.4520026999999998E-3</v>
      </c>
      <c r="O175" s="24">
        <v>-1.1953760000000001E-2</v>
      </c>
      <c r="P175" s="24">
        <v>0.10587294310000001</v>
      </c>
      <c r="Q175" s="24">
        <v>1.5467899999999999E-4</v>
      </c>
      <c r="R175" s="24">
        <v>7.5703840000000005E-4</v>
      </c>
    </row>
    <row r="176" spans="1:18" ht="33.75" x14ac:dyDescent="0.2">
      <c r="A176" s="13" t="s">
        <v>2633</v>
      </c>
      <c r="B176" s="11" t="str">
        <f>VLOOKUP(A176,[3]racine_v11e!$B$4:$C$672,2,FALSE)</f>
        <v>Actes thérapeutiques par voie vasculaire sur les orifices du coeur, âge supérieur à 17 ans</v>
      </c>
      <c r="C176" s="22">
        <v>584</v>
      </c>
      <c r="D176" s="23">
        <v>1640494.8108999999</v>
      </c>
      <c r="E176" s="22">
        <v>630</v>
      </c>
      <c r="F176" s="23">
        <v>1726257.2224000001</v>
      </c>
      <c r="G176" s="22">
        <v>726</v>
      </c>
      <c r="H176" s="23">
        <v>2124887.2338</v>
      </c>
      <c r="I176" s="24">
        <v>5.2278380200000002E-2</v>
      </c>
      <c r="J176" s="24">
        <v>7.8767123300000005E-2</v>
      </c>
      <c r="K176" s="24">
        <v>-2.4554644E-2</v>
      </c>
      <c r="L176" s="24">
        <v>0.2309215604</v>
      </c>
      <c r="M176" s="24">
        <v>0.15238095239999999</v>
      </c>
      <c r="N176" s="24">
        <v>6.8155073100000005E-2</v>
      </c>
      <c r="O176" s="24">
        <v>-3.435811E-3</v>
      </c>
      <c r="P176" s="24">
        <v>2.4086055799999999E-2</v>
      </c>
      <c r="Q176" s="24">
        <v>1.155319E-4</v>
      </c>
      <c r="R176" s="24">
        <v>3.1693420000000001E-4</v>
      </c>
    </row>
    <row r="177" spans="1:18" ht="33.75" x14ac:dyDescent="0.2">
      <c r="A177" s="13" t="s">
        <v>2634</v>
      </c>
      <c r="B177" s="11" t="str">
        <f>VLOOKUP(A177,[3]racine_v11e!$B$4:$C$672,2,FALSE)</f>
        <v>Ablations, repositionnements et poses de sondes cardiaques supplémentaires par voie vasculaire, âge supérieur à 17 ans</v>
      </c>
      <c r="C177" s="22">
        <v>897</v>
      </c>
      <c r="D177" s="23">
        <v>1735173.3466</v>
      </c>
      <c r="E177" s="22">
        <v>908</v>
      </c>
      <c r="F177" s="23">
        <v>1773204.1181000001</v>
      </c>
      <c r="G177" s="22">
        <v>929</v>
      </c>
      <c r="H177" s="23">
        <v>1781780.8703999999</v>
      </c>
      <c r="I177" s="24">
        <v>2.19175632E-2</v>
      </c>
      <c r="J177" s="24">
        <v>1.22630992E-2</v>
      </c>
      <c r="K177" s="24">
        <v>9.5375045999999998E-3</v>
      </c>
      <c r="L177" s="24">
        <v>4.8368669000000003E-3</v>
      </c>
      <c r="M177" s="24">
        <v>2.3127753300000001E-2</v>
      </c>
      <c r="N177" s="24">
        <v>-1.7877422E-2</v>
      </c>
      <c r="O177" s="24">
        <v>-7.5158400000000002E-4</v>
      </c>
      <c r="P177" s="24">
        <v>5.1822520000000005E-4</v>
      </c>
      <c r="Q177" s="24">
        <v>1.478362E-4</v>
      </c>
      <c r="R177" s="24">
        <v>2.6575870000000002E-4</v>
      </c>
    </row>
    <row r="178" spans="1:18" ht="33.75" x14ac:dyDescent="0.2">
      <c r="A178" s="13" t="s">
        <v>2635</v>
      </c>
      <c r="B178" s="11" t="str">
        <f>VLOOKUP(A178,[3]racine_v11e!$B$4:$C$672,2,FALSE)</f>
        <v>Dilatations coronaires et autres actes thérapeutiques sur le coeur par voie vasculaire, âge supérieur à 17 ans</v>
      </c>
      <c r="C178" s="22">
        <v>2208</v>
      </c>
      <c r="D178" s="23">
        <v>3494203.8193000001</v>
      </c>
      <c r="E178" s="22">
        <v>2089</v>
      </c>
      <c r="F178" s="23">
        <v>3297313.4149000002</v>
      </c>
      <c r="G178" s="22">
        <v>2332</v>
      </c>
      <c r="H178" s="23">
        <v>3699652.8813999998</v>
      </c>
      <c r="I178" s="24">
        <v>-5.6347715999999999E-2</v>
      </c>
      <c r="J178" s="24">
        <v>-5.3894928000000002E-2</v>
      </c>
      <c r="K178" s="24">
        <v>-2.5925119999999999E-3</v>
      </c>
      <c r="L178" s="24">
        <v>0.1220203893</v>
      </c>
      <c r="M178" s="24">
        <v>0.1163235998</v>
      </c>
      <c r="N178" s="24">
        <v>5.1031703000000003E-3</v>
      </c>
      <c r="O178" s="24">
        <v>-8.6968970000000003E-3</v>
      </c>
      <c r="P178" s="24">
        <v>2.43101888E-2</v>
      </c>
      <c r="Q178" s="24">
        <v>3.7110240000000003E-4</v>
      </c>
      <c r="R178" s="24">
        <v>5.5181589999999997E-4</v>
      </c>
    </row>
    <row r="179" spans="1:18" ht="22.5" x14ac:dyDescent="0.2">
      <c r="A179" s="13" t="s">
        <v>2636</v>
      </c>
      <c r="B179" s="11" t="str">
        <f>VLOOKUP(A179,[3]racine_v11e!$B$4:$C$672,2,FALSE)</f>
        <v>Actes thérapeutiques sur les artères par voie vasculaire, âge supérieur à 17 ans</v>
      </c>
      <c r="C179" s="22">
        <v>6155</v>
      </c>
      <c r="D179" s="23">
        <v>13982281.132999999</v>
      </c>
      <c r="E179" s="22">
        <v>6515</v>
      </c>
      <c r="F179" s="23">
        <v>14898816.085000001</v>
      </c>
      <c r="G179" s="22">
        <v>7060</v>
      </c>
      <c r="H179" s="23">
        <v>15979335.717</v>
      </c>
      <c r="I179" s="24">
        <v>6.5549744199999996E-2</v>
      </c>
      <c r="J179" s="24">
        <v>5.84890333E-2</v>
      </c>
      <c r="K179" s="24">
        <v>6.6705565E-3</v>
      </c>
      <c r="L179" s="24">
        <v>7.2523858699999999E-2</v>
      </c>
      <c r="M179" s="24">
        <v>8.3653108200000006E-2</v>
      </c>
      <c r="N179" s="24">
        <v>-1.0270122E-2</v>
      </c>
      <c r="O179" s="24">
        <v>-1.9505386E-2</v>
      </c>
      <c r="P179" s="24">
        <v>6.5287247300000004E-2</v>
      </c>
      <c r="Q179" s="24">
        <v>1.1234918E-3</v>
      </c>
      <c r="R179" s="24">
        <v>2.3833728000000002E-3</v>
      </c>
    </row>
    <row r="180" spans="1:18" ht="33.75" x14ac:dyDescent="0.2">
      <c r="A180" s="13" t="s">
        <v>2637</v>
      </c>
      <c r="B180" s="11" t="str">
        <f>VLOOKUP(A180,[3]racine_v11e!$B$4:$C$672,2,FALSE)</f>
        <v>Actes thérapeutiques sur les accès vasculaires ou les veines par voie vasculaire, âge supérieur à 17 ans</v>
      </c>
      <c r="C180" s="22">
        <v>7591</v>
      </c>
      <c r="D180" s="23">
        <v>8731273.0573999994</v>
      </c>
      <c r="E180" s="22">
        <v>7783</v>
      </c>
      <c r="F180" s="23">
        <v>8875544.8668000009</v>
      </c>
      <c r="G180" s="22">
        <v>8256</v>
      </c>
      <c r="H180" s="23">
        <v>9388407.9285000004</v>
      </c>
      <c r="I180" s="24">
        <v>1.6523570899999999E-2</v>
      </c>
      <c r="J180" s="24">
        <v>2.5293110300000001E-2</v>
      </c>
      <c r="K180" s="24">
        <v>-8.5532019999999993E-3</v>
      </c>
      <c r="L180" s="24">
        <v>5.7783839699999999E-2</v>
      </c>
      <c r="M180" s="24">
        <v>6.07734807E-2</v>
      </c>
      <c r="N180" s="24">
        <v>-2.8183589999999999E-3</v>
      </c>
      <c r="O180" s="24">
        <v>-1.6928528000000002E-2</v>
      </c>
      <c r="P180" s="24">
        <v>3.0988254699999999E-2</v>
      </c>
      <c r="Q180" s="24">
        <v>1.3138169999999999E-3</v>
      </c>
      <c r="R180" s="24">
        <v>1.4003132999999999E-3</v>
      </c>
    </row>
    <row r="181" spans="1:18" ht="12" x14ac:dyDescent="0.2">
      <c r="A181" s="13" t="s">
        <v>2638</v>
      </c>
      <c r="B181" s="11" t="str">
        <f>VLOOKUP(A181,[3]racine_v11e!$B$4:$C$672,2,FALSE)</f>
        <v>Infarctus aigu du myocarde</v>
      </c>
      <c r="C181" s="22">
        <v>3627</v>
      </c>
      <c r="D181" s="23">
        <v>4639724.4504000004</v>
      </c>
      <c r="E181" s="22">
        <v>3811</v>
      </c>
      <c r="F181" s="23">
        <v>4835169.8848000001</v>
      </c>
      <c r="G181" s="22">
        <v>3496</v>
      </c>
      <c r="H181" s="23">
        <v>4491040.4351000004</v>
      </c>
      <c r="I181" s="24">
        <v>4.2124362399999997E-2</v>
      </c>
      <c r="J181" s="24">
        <v>5.0730631399999997E-2</v>
      </c>
      <c r="K181" s="24">
        <v>-8.190747E-3</v>
      </c>
      <c r="L181" s="24">
        <v>-7.1172153000000002E-2</v>
      </c>
      <c r="M181" s="24">
        <v>-8.2655470999999994E-2</v>
      </c>
      <c r="N181" s="24">
        <v>1.25179994E-2</v>
      </c>
      <c r="O181" s="24">
        <v>1.12737554E-2</v>
      </c>
      <c r="P181" s="24">
        <v>-2.0793018E-2</v>
      </c>
      <c r="Q181" s="24">
        <v>5.5633530000000003E-4</v>
      </c>
      <c r="R181" s="24">
        <v>6.6985410000000003E-4</v>
      </c>
    </row>
    <row r="182" spans="1:18" ht="12" x14ac:dyDescent="0.2">
      <c r="A182" s="13" t="s">
        <v>2639</v>
      </c>
      <c r="B182" s="11" t="str">
        <f>VLOOKUP(A182,[3]racine_v11e!$B$4:$C$672,2,FALSE)</f>
        <v>Syncopes et lipothymies</v>
      </c>
      <c r="C182" s="22">
        <v>5632</v>
      </c>
      <c r="D182" s="23">
        <v>3866782.3253000001</v>
      </c>
      <c r="E182" s="22">
        <v>5734</v>
      </c>
      <c r="F182" s="23">
        <v>3876724.6332</v>
      </c>
      <c r="G182" s="22">
        <v>5953</v>
      </c>
      <c r="H182" s="23">
        <v>4114864.4616999999</v>
      </c>
      <c r="I182" s="24">
        <v>2.5712095999999999E-3</v>
      </c>
      <c r="J182" s="24">
        <v>1.8110795499999999E-2</v>
      </c>
      <c r="K182" s="24">
        <v>-1.5263158000000001E-2</v>
      </c>
      <c r="L182" s="24">
        <v>6.1428099999999999E-2</v>
      </c>
      <c r="M182" s="24">
        <v>3.8193233299999997E-2</v>
      </c>
      <c r="N182" s="24">
        <v>2.2380098399999999E-2</v>
      </c>
      <c r="O182" s="24">
        <v>-7.8379439999999995E-3</v>
      </c>
      <c r="P182" s="24">
        <v>1.43889046E-2</v>
      </c>
      <c r="Q182" s="24">
        <v>9.473296E-4</v>
      </c>
      <c r="R182" s="24">
        <v>6.1374620000000004E-4</v>
      </c>
    </row>
    <row r="183" spans="1:18" ht="12" x14ac:dyDescent="0.2">
      <c r="A183" s="13" t="s">
        <v>2640</v>
      </c>
      <c r="B183" s="11" t="str">
        <f>VLOOKUP(A183,[3]racine_v11e!$B$4:$C$672,2,FALSE)</f>
        <v>Angine de poitrine</v>
      </c>
      <c r="C183" s="22">
        <v>4451</v>
      </c>
      <c r="D183" s="23">
        <v>3137167.1345000002</v>
      </c>
      <c r="E183" s="22">
        <v>4209</v>
      </c>
      <c r="F183" s="23">
        <v>2959919.5381</v>
      </c>
      <c r="G183" s="22">
        <v>3716</v>
      </c>
      <c r="H183" s="23">
        <v>2691722.2338</v>
      </c>
      <c r="I183" s="24">
        <v>-5.6499252E-2</v>
      </c>
      <c r="J183" s="24">
        <v>-5.4369805E-2</v>
      </c>
      <c r="K183" s="24">
        <v>-2.2518820000000002E-3</v>
      </c>
      <c r="L183" s="24">
        <v>-9.0609659999999995E-2</v>
      </c>
      <c r="M183" s="24">
        <v>-0.11712996000000001</v>
      </c>
      <c r="N183" s="24">
        <v>3.0038735E-2</v>
      </c>
      <c r="O183" s="24">
        <v>1.7644322E-2</v>
      </c>
      <c r="P183" s="24">
        <v>-1.620504E-2</v>
      </c>
      <c r="Q183" s="24">
        <v>5.9134499999999996E-4</v>
      </c>
      <c r="R183" s="24">
        <v>4.0147959999999998E-4</v>
      </c>
    </row>
    <row r="184" spans="1:18" ht="12" x14ac:dyDescent="0.2">
      <c r="A184" s="13" t="s">
        <v>2641</v>
      </c>
      <c r="B184" s="11" t="str">
        <f>VLOOKUP(A184,[3]racine_v11e!$B$4:$C$672,2,FALSE)</f>
        <v>Thrombophlébites veineuses profondes</v>
      </c>
      <c r="C184" s="22">
        <v>3227</v>
      </c>
      <c r="D184" s="23">
        <v>5190947.6602999996</v>
      </c>
      <c r="E184" s="22">
        <v>3061</v>
      </c>
      <c r="F184" s="23">
        <v>4904599.7675999999</v>
      </c>
      <c r="G184" s="22">
        <v>3117</v>
      </c>
      <c r="H184" s="23">
        <v>4971224.8076999998</v>
      </c>
      <c r="I184" s="24">
        <v>-5.5162931999999998E-2</v>
      </c>
      <c r="J184" s="24">
        <v>-5.1440966999999997E-2</v>
      </c>
      <c r="K184" s="24">
        <v>-3.9238099999999998E-3</v>
      </c>
      <c r="L184" s="24">
        <v>1.35841951E-2</v>
      </c>
      <c r="M184" s="24">
        <v>1.8294674899999998E-2</v>
      </c>
      <c r="N184" s="24">
        <v>-4.6258510000000003E-3</v>
      </c>
      <c r="O184" s="24">
        <v>-2.0042229999999999E-3</v>
      </c>
      <c r="P184" s="24">
        <v>4.0256236999999997E-3</v>
      </c>
      <c r="Q184" s="24">
        <v>4.9602320000000002E-4</v>
      </c>
      <c r="R184" s="24">
        <v>7.4147530000000001E-4</v>
      </c>
    </row>
    <row r="185" spans="1:18" ht="22.5" x14ac:dyDescent="0.2">
      <c r="A185" s="13" t="s">
        <v>2642</v>
      </c>
      <c r="B185" s="11" t="str">
        <f>VLOOKUP(A185,[3]racine_v11e!$B$4:$C$672,2,FALSE)</f>
        <v>Arythmies et troubles de la conduction cardiaque</v>
      </c>
      <c r="C185" s="22">
        <v>25684</v>
      </c>
      <c r="D185" s="23">
        <v>17421327.655000001</v>
      </c>
      <c r="E185" s="22">
        <v>25878</v>
      </c>
      <c r="F185" s="23">
        <v>17251690.403999999</v>
      </c>
      <c r="G185" s="22">
        <v>24808</v>
      </c>
      <c r="H185" s="23">
        <v>16657516.890000001</v>
      </c>
      <c r="I185" s="24">
        <v>-9.7373319999999996E-3</v>
      </c>
      <c r="J185" s="24">
        <v>7.5533405999999997E-3</v>
      </c>
      <c r="K185" s="24">
        <v>-1.7161049000000001E-2</v>
      </c>
      <c r="L185" s="24">
        <v>-3.4441465999999997E-2</v>
      </c>
      <c r="M185" s="24">
        <v>-4.1347862999999999E-2</v>
      </c>
      <c r="N185" s="24">
        <v>7.2042781999999998E-3</v>
      </c>
      <c r="O185" s="24">
        <v>3.8294978700000003E-2</v>
      </c>
      <c r="P185" s="24">
        <v>-3.5901202E-2</v>
      </c>
      <c r="Q185" s="24">
        <v>3.9478165000000004E-3</v>
      </c>
      <c r="R185" s="24">
        <v>2.4845258999999999E-3</v>
      </c>
    </row>
    <row r="186" spans="1:18" ht="22.5" x14ac:dyDescent="0.2">
      <c r="A186" s="13" t="s">
        <v>2643</v>
      </c>
      <c r="B186" s="11" t="str">
        <f>VLOOKUP(A186,[3]racine_v11e!$B$4:$C$672,2,FALSE)</f>
        <v>Insuffisances cardiaques et états de choc circulatoire</v>
      </c>
      <c r="C186" s="22">
        <v>27778</v>
      </c>
      <c r="D186" s="23">
        <v>41990302.708999999</v>
      </c>
      <c r="E186" s="22">
        <v>28206</v>
      </c>
      <c r="F186" s="23">
        <v>42780862.681000002</v>
      </c>
      <c r="G186" s="22">
        <v>28110</v>
      </c>
      <c r="H186" s="23">
        <v>42899077.294</v>
      </c>
      <c r="I186" s="24">
        <v>1.88272035E-2</v>
      </c>
      <c r="J186" s="24">
        <v>1.54078767E-2</v>
      </c>
      <c r="K186" s="24">
        <v>3.3674415999999999E-3</v>
      </c>
      <c r="L186" s="24">
        <v>2.7632592000000002E-3</v>
      </c>
      <c r="M186" s="24">
        <v>-3.403531E-3</v>
      </c>
      <c r="N186" s="24">
        <v>6.1878508999999998E-3</v>
      </c>
      <c r="O186" s="24">
        <v>3.4358112000000001E-3</v>
      </c>
      <c r="P186" s="24">
        <v>7.1427731999999999E-3</v>
      </c>
      <c r="Q186" s="24">
        <v>4.4732796999999999E-3</v>
      </c>
      <c r="R186" s="24">
        <v>6.3985448000000002E-3</v>
      </c>
    </row>
    <row r="187" spans="1:18" ht="22.5" x14ac:dyDescent="0.2">
      <c r="A187" s="13" t="s">
        <v>2644</v>
      </c>
      <c r="B187" s="11" t="str">
        <f>VLOOKUP(A187,[3]racine_v11e!$B$4:$C$672,2,FALSE)</f>
        <v>Cardiopathies congénitales et valvulopathies, âge inférieur à 18 ans</v>
      </c>
      <c r="C187" s="22">
        <v>38</v>
      </c>
      <c r="D187" s="23">
        <v>22895.438999999998</v>
      </c>
      <c r="E187" s="22">
        <v>28</v>
      </c>
      <c r="F187" s="23">
        <v>14008.287200000001</v>
      </c>
      <c r="G187" s="22">
        <v>24</v>
      </c>
      <c r="H187" s="23">
        <v>14110.456</v>
      </c>
      <c r="I187" s="24">
        <v>-0.388162542</v>
      </c>
      <c r="J187" s="24">
        <v>-0.26315789499999998</v>
      </c>
      <c r="K187" s="24">
        <v>-0.16964916399999999</v>
      </c>
      <c r="L187" s="24">
        <v>7.2934541E-3</v>
      </c>
      <c r="M187" s="24">
        <v>-0.14285714299999999</v>
      </c>
      <c r="N187" s="24">
        <v>0.17517569650000001</v>
      </c>
      <c r="O187" s="24">
        <v>1.431588E-4</v>
      </c>
      <c r="P187" s="24">
        <v>6.1732518000000003E-6</v>
      </c>
      <c r="Q187" s="24">
        <v>3.8192356000000002E-6</v>
      </c>
      <c r="R187" s="24">
        <v>2.1046230000000001E-6</v>
      </c>
    </row>
    <row r="188" spans="1:18" ht="22.5" x14ac:dyDescent="0.2">
      <c r="A188" s="13" t="s">
        <v>2645</v>
      </c>
      <c r="B188" s="11" t="str">
        <f>VLOOKUP(A188,[3]racine_v11e!$B$4:$C$672,2,FALSE)</f>
        <v>Cardiopathies congénitales et valvulopathies, âge supérieur à 17 ans</v>
      </c>
      <c r="C188" s="22">
        <v>1478</v>
      </c>
      <c r="D188" s="23">
        <v>1493653.7202999999</v>
      </c>
      <c r="E188" s="22">
        <v>1225</v>
      </c>
      <c r="F188" s="23">
        <v>1242627.7467</v>
      </c>
      <c r="G188" s="22">
        <v>1253</v>
      </c>
      <c r="H188" s="23">
        <v>1261581.9498000001</v>
      </c>
      <c r="I188" s="24">
        <v>-0.16806169300000001</v>
      </c>
      <c r="J188" s="24">
        <v>-0.17117726699999999</v>
      </c>
      <c r="K188" s="24">
        <v>3.7590344000000002E-3</v>
      </c>
      <c r="L188" s="24">
        <v>1.52533236E-2</v>
      </c>
      <c r="M188" s="24">
        <v>2.2857142899999999E-2</v>
      </c>
      <c r="N188" s="24">
        <v>-7.433902E-3</v>
      </c>
      <c r="O188" s="24">
        <v>-1.0021120000000001E-3</v>
      </c>
      <c r="P188" s="24">
        <v>1.1452524E-3</v>
      </c>
      <c r="Q188" s="24">
        <v>1.9939590000000001E-4</v>
      </c>
      <c r="R188" s="24">
        <v>1.8816929999999999E-4</v>
      </c>
    </row>
    <row r="189" spans="1:18" ht="12" x14ac:dyDescent="0.2">
      <c r="A189" s="13" t="s">
        <v>2646</v>
      </c>
      <c r="B189" s="11" t="str">
        <f>VLOOKUP(A189,[3]racine_v11e!$B$4:$C$672,2,FALSE)</f>
        <v>Troubles vasculaires périphériques</v>
      </c>
      <c r="C189" s="22">
        <v>14109</v>
      </c>
      <c r="D189" s="23">
        <v>13941489.312999999</v>
      </c>
      <c r="E189" s="22">
        <v>13482</v>
      </c>
      <c r="F189" s="23">
        <v>13705429.396</v>
      </c>
      <c r="G189" s="22">
        <v>12780</v>
      </c>
      <c r="H189" s="23">
        <v>12720372.093</v>
      </c>
      <c r="I189" s="24">
        <v>-1.6932188000000001E-2</v>
      </c>
      <c r="J189" s="24">
        <v>-4.4439719000000003E-2</v>
      </c>
      <c r="K189" s="24">
        <v>2.8786809100000001E-2</v>
      </c>
      <c r="L189" s="24">
        <v>-7.1873509000000002E-2</v>
      </c>
      <c r="M189" s="24">
        <v>-5.2069426000000002E-2</v>
      </c>
      <c r="N189" s="24">
        <v>-2.0891913000000002E-2</v>
      </c>
      <c r="O189" s="24">
        <v>2.51243692E-2</v>
      </c>
      <c r="P189" s="24">
        <v>-5.9519215E-2</v>
      </c>
      <c r="Q189" s="24">
        <v>2.0337429000000001E-3</v>
      </c>
      <c r="R189" s="24">
        <v>1.8972872E-3</v>
      </c>
    </row>
    <row r="190" spans="1:18" ht="12" x14ac:dyDescent="0.2">
      <c r="A190" s="13" t="s">
        <v>2647</v>
      </c>
      <c r="B190" s="11" t="str">
        <f>VLOOKUP(A190,[3]racine_v11e!$B$4:$C$672,2,FALSE)</f>
        <v>Douleurs thoraciques</v>
      </c>
      <c r="C190" s="22">
        <v>18271</v>
      </c>
      <c r="D190" s="23">
        <v>6983819.5670999996</v>
      </c>
      <c r="E190" s="22">
        <v>20523</v>
      </c>
      <c r="F190" s="23">
        <v>7554527.2104000002</v>
      </c>
      <c r="G190" s="22">
        <v>19972</v>
      </c>
      <c r="H190" s="23">
        <v>7217827.5760000004</v>
      </c>
      <c r="I190" s="24">
        <v>8.1718554999999998E-2</v>
      </c>
      <c r="J190" s="24">
        <v>0.12325543210000001</v>
      </c>
      <c r="K190" s="24">
        <v>-3.6979012999999998E-2</v>
      </c>
      <c r="L190" s="24">
        <v>-4.4569253000000003E-2</v>
      </c>
      <c r="M190" s="24">
        <v>-2.6847927000000001E-2</v>
      </c>
      <c r="N190" s="24">
        <v>-1.8210232999999999E-2</v>
      </c>
      <c r="O190" s="24">
        <v>1.9720124499999998E-2</v>
      </c>
      <c r="P190" s="24">
        <v>-2.0344093000000001E-2</v>
      </c>
      <c r="Q190" s="24">
        <v>3.1782404999999999E-3</v>
      </c>
      <c r="R190" s="24">
        <v>1.0765638000000001E-3</v>
      </c>
    </row>
    <row r="191" spans="1:18" ht="12" x14ac:dyDescent="0.2">
      <c r="A191" s="13" t="s">
        <v>2648</v>
      </c>
      <c r="B191" s="11" t="str">
        <f>VLOOKUP(A191,[3]racine_v11e!$B$4:$C$672,2,FALSE)</f>
        <v>Arrêt cardiaque</v>
      </c>
      <c r="C191" s="22">
        <v>232</v>
      </c>
      <c r="D191" s="23">
        <v>284546.38760000002</v>
      </c>
      <c r="E191" s="22">
        <v>250</v>
      </c>
      <c r="F191" s="23">
        <v>304976.51380000002</v>
      </c>
      <c r="G191" s="22">
        <v>283</v>
      </c>
      <c r="H191" s="23">
        <v>340731.56400000001</v>
      </c>
      <c r="I191" s="24">
        <v>7.1798930100000005E-2</v>
      </c>
      <c r="J191" s="24">
        <v>7.7586206899999996E-2</v>
      </c>
      <c r="K191" s="24">
        <v>-5.3705929999999999E-3</v>
      </c>
      <c r="L191" s="24">
        <v>0.1172387006</v>
      </c>
      <c r="M191" s="24">
        <v>0.13200000000000001</v>
      </c>
      <c r="N191" s="24">
        <v>-1.3040016999999999E-2</v>
      </c>
      <c r="O191" s="24">
        <v>-1.1810600000000001E-3</v>
      </c>
      <c r="P191" s="24">
        <v>2.1603946000000001E-3</v>
      </c>
      <c r="Q191" s="24">
        <v>4.5035199999999999E-5</v>
      </c>
      <c r="R191" s="24">
        <v>5.0821300000000001E-5</v>
      </c>
    </row>
    <row r="192" spans="1:18" ht="12" x14ac:dyDescent="0.2">
      <c r="A192" s="13" t="s">
        <v>2649</v>
      </c>
      <c r="B192" s="11" t="str">
        <f>VLOOKUP(A192,[3]racine_v11e!$B$4:$C$672,2,FALSE)</f>
        <v>Hypertension artérielle</v>
      </c>
      <c r="C192" s="22">
        <v>5617</v>
      </c>
      <c r="D192" s="23">
        <v>5339384.3543999996</v>
      </c>
      <c r="E192" s="22">
        <v>5586</v>
      </c>
      <c r="F192" s="23">
        <v>5154611.0061999997</v>
      </c>
      <c r="G192" s="22">
        <v>5420</v>
      </c>
      <c r="H192" s="23">
        <v>4876890.7346999999</v>
      </c>
      <c r="I192" s="24">
        <v>-3.4605740000000003E-2</v>
      </c>
      <c r="J192" s="24">
        <v>-5.5189599999999998E-3</v>
      </c>
      <c r="K192" s="24">
        <v>-2.9248199999999999E-2</v>
      </c>
      <c r="L192" s="24">
        <v>-5.3878027000000002E-2</v>
      </c>
      <c r="M192" s="24">
        <v>-2.9717150000000001E-2</v>
      </c>
      <c r="N192" s="24">
        <v>-2.490086E-2</v>
      </c>
      <c r="O192" s="24">
        <v>5.9410901999999996E-3</v>
      </c>
      <c r="P192" s="24">
        <v>-1.6780436999999999E-2</v>
      </c>
      <c r="Q192" s="24">
        <v>8.6251069999999995E-4</v>
      </c>
      <c r="R192" s="24">
        <v>7.2740499999999998E-4</v>
      </c>
    </row>
    <row r="193" spans="1:18" ht="12" x14ac:dyDescent="0.2">
      <c r="A193" s="13" t="s">
        <v>2650</v>
      </c>
      <c r="B193" s="11" t="str">
        <f>VLOOKUP(A193,[3]racine_v11e!$B$4:$C$672,2,FALSE)</f>
        <v>Athérosclérose coronarienne</v>
      </c>
      <c r="C193" s="22">
        <v>2510</v>
      </c>
      <c r="D193" s="23">
        <v>2447039.1647000001</v>
      </c>
      <c r="E193" s="22">
        <v>2422</v>
      </c>
      <c r="F193" s="23">
        <v>2317518.6475</v>
      </c>
      <c r="G193" s="22">
        <v>2316</v>
      </c>
      <c r="H193" s="23">
        <v>2298394.9659000002</v>
      </c>
      <c r="I193" s="24">
        <v>-5.2929482999999999E-2</v>
      </c>
      <c r="J193" s="24">
        <v>-3.5059761000000002E-2</v>
      </c>
      <c r="K193" s="24">
        <v>-1.8518993000000001E-2</v>
      </c>
      <c r="L193" s="24">
        <v>-8.2517920000000008E-3</v>
      </c>
      <c r="M193" s="24">
        <v>-4.3765483000000001E-2</v>
      </c>
      <c r="N193" s="24">
        <v>3.7139101899999999E-2</v>
      </c>
      <c r="O193" s="24">
        <v>3.7937081999999999E-3</v>
      </c>
      <c r="P193" s="24">
        <v>-1.1554930000000001E-3</v>
      </c>
      <c r="Q193" s="24">
        <v>3.6855619999999999E-4</v>
      </c>
      <c r="R193" s="24">
        <v>3.4281349999999998E-4</v>
      </c>
    </row>
    <row r="194" spans="1:18" ht="12" x14ac:dyDescent="0.2">
      <c r="A194" s="13" t="s">
        <v>2651</v>
      </c>
      <c r="B194" s="11" t="str">
        <f>VLOOKUP(A194,[3]racine_v11e!$B$4:$C$672,2,FALSE)</f>
        <v>Autres affections de l'appareil circulatoire</v>
      </c>
      <c r="C194" s="22">
        <v>9324</v>
      </c>
      <c r="D194" s="23">
        <v>7904770.2355000004</v>
      </c>
      <c r="E194" s="22">
        <v>8087</v>
      </c>
      <c r="F194" s="23">
        <v>7174314.3388</v>
      </c>
      <c r="G194" s="22">
        <v>8043</v>
      </c>
      <c r="H194" s="23">
        <v>7324070.301</v>
      </c>
      <c r="I194" s="24">
        <v>-9.2406974000000003E-2</v>
      </c>
      <c r="J194" s="24">
        <v>-0.132668383</v>
      </c>
      <c r="K194" s="24">
        <v>4.6419856000000002E-2</v>
      </c>
      <c r="L194" s="24">
        <v>2.08739059E-2</v>
      </c>
      <c r="M194" s="24">
        <v>-5.4408310000000001E-3</v>
      </c>
      <c r="N194" s="24">
        <v>2.6458694099999999E-2</v>
      </c>
      <c r="O194" s="24">
        <v>1.5747468E-3</v>
      </c>
      <c r="P194" s="24">
        <v>9.0485671999999996E-3</v>
      </c>
      <c r="Q194" s="24">
        <v>1.2799212999999999E-3</v>
      </c>
      <c r="R194" s="24">
        <v>1.0924102999999999E-3</v>
      </c>
    </row>
    <row r="195" spans="1:18" ht="12" x14ac:dyDescent="0.2">
      <c r="A195" s="13" t="s">
        <v>2652</v>
      </c>
      <c r="B195" s="11" t="str">
        <f>VLOOKUP(A195,[3]racine_v11e!$B$4:$C$672,2,FALSE)</f>
        <v>Endocardites aiguës et subaiguës</v>
      </c>
      <c r="C195" s="22">
        <v>302</v>
      </c>
      <c r="D195" s="23">
        <v>817196.51529999997</v>
      </c>
      <c r="E195" s="22">
        <v>320</v>
      </c>
      <c r="F195" s="23">
        <v>835534.64789999998</v>
      </c>
      <c r="G195" s="22">
        <v>365</v>
      </c>
      <c r="H195" s="23">
        <v>963842.55729999999</v>
      </c>
      <c r="I195" s="24">
        <v>2.2440297099999999E-2</v>
      </c>
      <c r="J195" s="24">
        <v>5.9602649000000001E-2</v>
      </c>
      <c r="K195" s="24">
        <v>-3.5071970000000001E-2</v>
      </c>
      <c r="L195" s="24">
        <v>0.15356384049999999</v>
      </c>
      <c r="M195" s="24">
        <v>0.140625</v>
      </c>
      <c r="N195" s="24">
        <v>1.1343641E-2</v>
      </c>
      <c r="O195" s="24">
        <v>-1.6105360000000001E-3</v>
      </c>
      <c r="P195" s="24">
        <v>7.7526312000000003E-3</v>
      </c>
      <c r="Q195" s="24">
        <v>5.8084200000000002E-5</v>
      </c>
      <c r="R195" s="24">
        <v>1.4376039999999999E-4</v>
      </c>
    </row>
    <row r="196" spans="1:18" ht="22.5" x14ac:dyDescent="0.2">
      <c r="A196" s="13" t="s">
        <v>2653</v>
      </c>
      <c r="B196" s="11" t="str">
        <f>VLOOKUP(A196,[3]racine_v11e!$B$4:$C$672,2,FALSE)</f>
        <v>Surveillances de greffes de coeur sans acte diagnostique par voie vasculaire</v>
      </c>
      <c r="C196" s="22">
        <v>10</v>
      </c>
      <c r="D196" s="23">
        <v>5641.5536000000002</v>
      </c>
      <c r="E196" s="22">
        <v>11</v>
      </c>
      <c r="F196" s="23">
        <v>6209.424</v>
      </c>
      <c r="G196" s="22">
        <v>8</v>
      </c>
      <c r="H196" s="23">
        <v>4542.9632000000001</v>
      </c>
      <c r="I196" s="24">
        <v>0.1006585136</v>
      </c>
      <c r="J196" s="24">
        <v>0.1</v>
      </c>
      <c r="K196" s="24">
        <v>5.9864879999999997E-4</v>
      </c>
      <c r="L196" s="24">
        <v>-0.26837606800000002</v>
      </c>
      <c r="M196" s="24">
        <v>-0.27272727299999999</v>
      </c>
      <c r="N196" s="24">
        <v>5.9829059999999996E-3</v>
      </c>
      <c r="O196" s="24">
        <v>1.073691E-4</v>
      </c>
      <c r="P196" s="24">
        <v>-1.00691E-4</v>
      </c>
      <c r="Q196" s="24">
        <v>1.2730785000000001E-6</v>
      </c>
      <c r="R196" s="24">
        <v>6.7759856999999998E-7</v>
      </c>
    </row>
    <row r="197" spans="1:18" ht="22.5" x14ac:dyDescent="0.2">
      <c r="A197" s="13" t="s">
        <v>2654</v>
      </c>
      <c r="B197" s="11" t="str">
        <f>VLOOKUP(A197,[3]racine_v11e!$B$4:$C$672,2,FALSE)</f>
        <v>Explorations et surveillance pour affections de l'appareil circulatoire</v>
      </c>
      <c r="C197" s="22">
        <v>1153</v>
      </c>
      <c r="D197" s="23">
        <v>730169.54559999995</v>
      </c>
      <c r="E197" s="22">
        <v>1360</v>
      </c>
      <c r="F197" s="23">
        <v>898721.03469999996</v>
      </c>
      <c r="G197" s="22">
        <v>1692</v>
      </c>
      <c r="H197" s="23">
        <v>1091850.3045999999</v>
      </c>
      <c r="I197" s="24">
        <v>0.2308388375</v>
      </c>
      <c r="J197" s="24">
        <v>0.1795316565</v>
      </c>
      <c r="K197" s="24">
        <v>4.3497926200000002E-2</v>
      </c>
      <c r="L197" s="24">
        <v>0.2148934569</v>
      </c>
      <c r="M197" s="24">
        <v>0.2441176471</v>
      </c>
      <c r="N197" s="24">
        <v>-2.3489893000000001E-2</v>
      </c>
      <c r="O197" s="24">
        <v>-1.1882180000000001E-2</v>
      </c>
      <c r="P197" s="24">
        <v>1.16692729E-2</v>
      </c>
      <c r="Q197" s="24">
        <v>2.6925609999999998E-4</v>
      </c>
      <c r="R197" s="24">
        <v>1.6285320000000001E-4</v>
      </c>
    </row>
    <row r="198" spans="1:18" ht="22.5" x14ac:dyDescent="0.2">
      <c r="A198" s="13" t="s">
        <v>2655</v>
      </c>
      <c r="B198" s="11" t="str">
        <f>VLOOKUP(A198,[3]racine_v11e!$B$4:$C$672,2,FALSE)</f>
        <v>Infarctus aigu du myocarde avec décès : séjours de moins de 2 jours</v>
      </c>
      <c r="C198" s="22">
        <v>188</v>
      </c>
      <c r="D198" s="23">
        <v>253723.3548</v>
      </c>
      <c r="E198" s="22">
        <v>146</v>
      </c>
      <c r="F198" s="23">
        <v>198071.70680000001</v>
      </c>
      <c r="G198" s="22">
        <v>160</v>
      </c>
      <c r="H198" s="23">
        <v>216814.00459999999</v>
      </c>
      <c r="I198" s="24">
        <v>-0.21933987099999999</v>
      </c>
      <c r="J198" s="24">
        <v>-0.223404255</v>
      </c>
      <c r="K198" s="24">
        <v>5.2335903000000003E-3</v>
      </c>
      <c r="L198" s="24">
        <v>9.4623801199999996E-2</v>
      </c>
      <c r="M198" s="24">
        <v>9.5890410999999995E-2</v>
      </c>
      <c r="N198" s="24">
        <v>-1.155781E-3</v>
      </c>
      <c r="O198" s="24">
        <v>-5.0105600000000005E-4</v>
      </c>
      <c r="P198" s="24">
        <v>1.1324486999999999E-3</v>
      </c>
      <c r="Q198" s="24">
        <v>2.54616E-5</v>
      </c>
      <c r="R198" s="24">
        <v>3.2338600000000002E-5</v>
      </c>
    </row>
    <row r="199" spans="1:18" ht="22.5" x14ac:dyDescent="0.2">
      <c r="A199" s="13" t="s">
        <v>2656</v>
      </c>
      <c r="B199" s="11" t="str">
        <f>VLOOKUP(A199,[3]racine_v11e!$B$4:$C$672,2,FALSE)</f>
        <v>Autres affections de la CMD 05 avec décès : séjours de moins de 2 jours</v>
      </c>
      <c r="C199" s="22">
        <v>559</v>
      </c>
      <c r="D199" s="23">
        <v>247094.7169</v>
      </c>
      <c r="E199" s="22">
        <v>570</v>
      </c>
      <c r="F199" s="23">
        <v>252191.20619999999</v>
      </c>
      <c r="G199" s="22">
        <v>512</v>
      </c>
      <c r="H199" s="23">
        <v>226329.46580000001</v>
      </c>
      <c r="I199" s="24">
        <v>2.06256506E-2</v>
      </c>
      <c r="J199" s="24">
        <v>1.9677996400000002E-2</v>
      </c>
      <c r="K199" s="24">
        <v>9.2936609999999997E-4</v>
      </c>
      <c r="L199" s="24">
        <v>-0.10254814499999999</v>
      </c>
      <c r="M199" s="24">
        <v>-0.101754386</v>
      </c>
      <c r="N199" s="24">
        <v>-8.8367700000000003E-4</v>
      </c>
      <c r="O199" s="24">
        <v>2.0758026000000001E-3</v>
      </c>
      <c r="P199" s="24">
        <v>-1.56262E-3</v>
      </c>
      <c r="Q199" s="24">
        <v>8.1477000000000006E-5</v>
      </c>
      <c r="R199" s="24">
        <v>3.3757799999999997E-5</v>
      </c>
    </row>
    <row r="200" spans="1:18" ht="22.5" x14ac:dyDescent="0.2">
      <c r="A200" s="13" t="s">
        <v>2657</v>
      </c>
      <c r="B200" s="11" t="str">
        <f>VLOOKUP(A200,[3]racine_v11e!$B$4:$C$672,2,FALSE)</f>
        <v>Symptômes et autres recours aux soins de la CMD 05</v>
      </c>
      <c r="C200" s="22">
        <v>2021</v>
      </c>
      <c r="D200" s="23">
        <v>1359628.1409</v>
      </c>
      <c r="E200" s="22">
        <v>2096</v>
      </c>
      <c r="F200" s="23">
        <v>1301892.5825</v>
      </c>
      <c r="G200" s="22">
        <v>2305</v>
      </c>
      <c r="H200" s="23">
        <v>1446907.8418000001</v>
      </c>
      <c r="I200" s="24">
        <v>-4.2464227E-2</v>
      </c>
      <c r="J200" s="24">
        <v>3.7110341400000003E-2</v>
      </c>
      <c r="K200" s="24">
        <v>-7.6727195999999998E-2</v>
      </c>
      <c r="L200" s="24">
        <v>0.1113880371</v>
      </c>
      <c r="M200" s="24">
        <v>9.9713740499999995E-2</v>
      </c>
      <c r="N200" s="24">
        <v>1.06157596E-2</v>
      </c>
      <c r="O200" s="24">
        <v>-7.4800470000000001E-3</v>
      </c>
      <c r="P200" s="24">
        <v>8.7621240999999992E-3</v>
      </c>
      <c r="Q200" s="24">
        <v>3.668058E-4</v>
      </c>
      <c r="R200" s="24">
        <v>2.1581129999999999E-4</v>
      </c>
    </row>
    <row r="201" spans="1:18" ht="12" x14ac:dyDescent="0.2">
      <c r="A201" s="13" t="s">
        <v>2658</v>
      </c>
      <c r="B201" s="11" t="str">
        <f>VLOOKUP(A201,[3]racine_v11e!$B$4:$C$672,2,FALSE)</f>
        <v>Résections rectales</v>
      </c>
      <c r="C201" s="22">
        <v>10730</v>
      </c>
      <c r="D201" s="23">
        <v>60508235.697999999</v>
      </c>
      <c r="E201" s="22">
        <v>10237</v>
      </c>
      <c r="F201" s="23">
        <v>58163466.480999999</v>
      </c>
      <c r="G201" s="22">
        <v>10205</v>
      </c>
      <c r="H201" s="23">
        <v>58313937.159999996</v>
      </c>
      <c r="I201" s="24">
        <v>-3.8751240999999999E-2</v>
      </c>
      <c r="J201" s="24">
        <v>-4.5945946000000001E-2</v>
      </c>
      <c r="K201" s="24">
        <v>7.5411923E-3</v>
      </c>
      <c r="L201" s="24">
        <v>2.5870308E-3</v>
      </c>
      <c r="M201" s="24">
        <v>-3.1259159999999999E-3</v>
      </c>
      <c r="N201" s="24">
        <v>5.7308608000000002E-3</v>
      </c>
      <c r="O201" s="24">
        <v>1.1452704E-3</v>
      </c>
      <c r="P201" s="24">
        <v>9.0917519000000002E-3</v>
      </c>
      <c r="Q201" s="24">
        <v>1.6239708E-3</v>
      </c>
      <c r="R201" s="24">
        <v>8.6977241E-3</v>
      </c>
    </row>
    <row r="202" spans="1:18" ht="22.5" x14ac:dyDescent="0.2">
      <c r="A202" s="13" t="s">
        <v>2659</v>
      </c>
      <c r="B202" s="11" t="str">
        <f>VLOOKUP(A202,[3]racine_v11e!$B$4:$C$672,2,FALSE)</f>
        <v>Interventions majeures sur l'intestin grêle et le côlon</v>
      </c>
      <c r="C202" s="22">
        <v>26627</v>
      </c>
      <c r="D202" s="23">
        <v>134828873.34999999</v>
      </c>
      <c r="E202" s="22">
        <v>26896</v>
      </c>
      <c r="F202" s="23">
        <v>136452774.59</v>
      </c>
      <c r="G202" s="22">
        <v>26104</v>
      </c>
      <c r="H202" s="23">
        <v>133595470.17</v>
      </c>
      <c r="I202" s="24">
        <v>1.20441653E-2</v>
      </c>
      <c r="J202" s="24">
        <v>1.01025275E-2</v>
      </c>
      <c r="K202" s="24">
        <v>1.9222185E-3</v>
      </c>
      <c r="L202" s="24">
        <v>-2.0939877999999999E-2</v>
      </c>
      <c r="M202" s="24">
        <v>-2.9446758E-2</v>
      </c>
      <c r="N202" s="24">
        <v>8.7649804000000005E-3</v>
      </c>
      <c r="O202" s="24">
        <v>2.8345442200000001E-2</v>
      </c>
      <c r="P202" s="24">
        <v>-0.17264428600000001</v>
      </c>
      <c r="Q202" s="24">
        <v>4.1540552000000003E-3</v>
      </c>
      <c r="R202" s="24">
        <v>1.99262235E-2</v>
      </c>
    </row>
    <row r="203" spans="1:18" ht="22.5" x14ac:dyDescent="0.2">
      <c r="A203" s="13" t="s">
        <v>2660</v>
      </c>
      <c r="B203" s="11" t="str">
        <f>VLOOKUP(A203,[3]racine_v11e!$B$4:$C$672,2,FALSE)</f>
        <v>Interventions sur l'oesophage, l'estomac et le duodénum, âge inférieur à 18 ans</v>
      </c>
      <c r="C203" s="22">
        <v>90</v>
      </c>
      <c r="D203" s="23">
        <v>155060.42000000001</v>
      </c>
      <c r="E203" s="22">
        <v>88</v>
      </c>
      <c r="F203" s="23">
        <v>158832.42910000001</v>
      </c>
      <c r="G203" s="22">
        <v>71</v>
      </c>
      <c r="H203" s="23">
        <v>155558.23980000001</v>
      </c>
      <c r="I203" s="24">
        <v>2.4326060100000001E-2</v>
      </c>
      <c r="J203" s="24">
        <v>-2.2222222E-2</v>
      </c>
      <c r="K203" s="24">
        <v>4.7606197900000001E-2</v>
      </c>
      <c r="L203" s="24">
        <v>-2.0614111000000001E-2</v>
      </c>
      <c r="M203" s="24">
        <v>-0.19318181800000001</v>
      </c>
      <c r="N203" s="24">
        <v>0.21388673580000001</v>
      </c>
      <c r="O203" s="24">
        <v>6.0842489999999997E-4</v>
      </c>
      <c r="P203" s="24">
        <v>-1.9783299999999999E-4</v>
      </c>
      <c r="Q203" s="24">
        <v>1.1298600000000001E-5</v>
      </c>
      <c r="R203" s="24">
        <v>2.3201999999999999E-5</v>
      </c>
    </row>
    <row r="204" spans="1:18" ht="22.5" x14ac:dyDescent="0.2">
      <c r="A204" s="13" t="s">
        <v>2661</v>
      </c>
      <c r="B204" s="11" t="str">
        <f>VLOOKUP(A204,[3]racine_v11e!$B$4:$C$672,2,FALSE)</f>
        <v>Interventions mineures sur l'intestin grêle et le côlon</v>
      </c>
      <c r="C204" s="22">
        <v>3525</v>
      </c>
      <c r="D204" s="23">
        <v>10232203.557</v>
      </c>
      <c r="E204" s="22">
        <v>3507</v>
      </c>
      <c r="F204" s="23">
        <v>10169640.719000001</v>
      </c>
      <c r="G204" s="22">
        <v>3480</v>
      </c>
      <c r="H204" s="23">
        <v>10440024.9</v>
      </c>
      <c r="I204" s="24">
        <v>-6.1143070000000002E-3</v>
      </c>
      <c r="J204" s="24">
        <v>-5.1063829999999999E-3</v>
      </c>
      <c r="K204" s="24">
        <v>-1.013098E-3</v>
      </c>
      <c r="L204" s="24">
        <v>2.6587387699999999E-2</v>
      </c>
      <c r="M204" s="24">
        <v>-7.6988880000000001E-3</v>
      </c>
      <c r="N204" s="24">
        <v>3.4552289899999998E-2</v>
      </c>
      <c r="O204" s="24">
        <v>9.663219E-4</v>
      </c>
      <c r="P204" s="24">
        <v>1.6337175499999999E-2</v>
      </c>
      <c r="Q204" s="24">
        <v>5.5378920000000002E-4</v>
      </c>
      <c r="R204" s="24">
        <v>1.5571656000000001E-3</v>
      </c>
    </row>
    <row r="205" spans="1:18" ht="12" x14ac:dyDescent="0.2">
      <c r="A205" s="13" t="s">
        <v>2662</v>
      </c>
      <c r="B205" s="11" t="str">
        <f>VLOOKUP(A205,[3]racine_v11e!$B$4:$C$672,2,FALSE)</f>
        <v>Appendicectomies compliquées</v>
      </c>
      <c r="C205" s="22">
        <v>10213</v>
      </c>
      <c r="D205" s="23">
        <v>15881808.354</v>
      </c>
      <c r="E205" s="22">
        <v>9561</v>
      </c>
      <c r="F205" s="23">
        <v>14925487.226</v>
      </c>
      <c r="G205" s="22">
        <v>9204</v>
      </c>
      <c r="H205" s="23">
        <v>14606036.203</v>
      </c>
      <c r="I205" s="24">
        <v>-6.0214876000000001E-2</v>
      </c>
      <c r="J205" s="24">
        <v>-6.3840203999999998E-2</v>
      </c>
      <c r="K205" s="24">
        <v>3.8725516999999999E-3</v>
      </c>
      <c r="L205" s="24">
        <v>-2.1403055000000001E-2</v>
      </c>
      <c r="M205" s="24">
        <v>-3.7339190000000001E-2</v>
      </c>
      <c r="N205" s="24">
        <v>1.65542581E-2</v>
      </c>
      <c r="O205" s="24">
        <v>1.27769228E-2</v>
      </c>
      <c r="P205" s="24">
        <v>-1.9301895999999999E-2</v>
      </c>
      <c r="Q205" s="24">
        <v>1.4646768000000001E-3</v>
      </c>
      <c r="R205" s="24">
        <v>2.1785404999999998E-3</v>
      </c>
    </row>
    <row r="206" spans="1:18" ht="12" x14ac:dyDescent="0.2">
      <c r="A206" s="13" t="s">
        <v>2663</v>
      </c>
      <c r="B206" s="11" t="str">
        <f>VLOOKUP(A206,[3]racine_v11e!$B$4:$C$672,2,FALSE)</f>
        <v>Appendicectomies non compliquées</v>
      </c>
      <c r="C206" s="22">
        <v>21025</v>
      </c>
      <c r="D206" s="23">
        <v>22483158.910999998</v>
      </c>
      <c r="E206" s="22">
        <v>18687</v>
      </c>
      <c r="F206" s="23">
        <v>19994126.909000002</v>
      </c>
      <c r="G206" s="22">
        <v>17314</v>
      </c>
      <c r="H206" s="23">
        <v>18458555.699000001</v>
      </c>
      <c r="I206" s="24">
        <v>-0.110706508</v>
      </c>
      <c r="J206" s="24">
        <v>-0.11120095100000001</v>
      </c>
      <c r="K206" s="24">
        <v>5.5630540000000002E-4</v>
      </c>
      <c r="L206" s="24">
        <v>-7.6801113000000004E-2</v>
      </c>
      <c r="M206" s="24">
        <v>-7.3473538000000005E-2</v>
      </c>
      <c r="N206" s="24">
        <v>-3.5914520000000002E-3</v>
      </c>
      <c r="O206" s="24">
        <v>4.9139257700000001E-2</v>
      </c>
      <c r="P206" s="24">
        <v>-9.2782411999999995E-2</v>
      </c>
      <c r="Q206" s="24">
        <v>2.7552601999999999E-3</v>
      </c>
      <c r="R206" s="24">
        <v>2.753157E-3</v>
      </c>
    </row>
    <row r="207" spans="1:18" ht="22.5" x14ac:dyDescent="0.2">
      <c r="A207" s="13" t="s">
        <v>2664</v>
      </c>
      <c r="B207" s="11" t="str">
        <f>VLOOKUP(A207,[3]racine_v11e!$B$4:$C$672,2,FALSE)</f>
        <v>Interventions réparatrices pour hernies et éventrations, âge inférieur à 18 ans</v>
      </c>
      <c r="C207" s="22">
        <v>4346</v>
      </c>
      <c r="D207" s="23">
        <v>2895046.0888</v>
      </c>
      <c r="E207" s="22">
        <v>4021</v>
      </c>
      <c r="F207" s="23">
        <v>2674502.7719000001</v>
      </c>
      <c r="G207" s="22">
        <v>3652</v>
      </c>
      <c r="H207" s="23">
        <v>2427077.3895999999</v>
      </c>
      <c r="I207" s="24">
        <v>-7.6179552999999997E-2</v>
      </c>
      <c r="J207" s="24">
        <v>-7.4781407999999994E-2</v>
      </c>
      <c r="K207" s="24">
        <v>-1.5111510000000001E-3</v>
      </c>
      <c r="L207" s="24">
        <v>-9.2512665999999993E-2</v>
      </c>
      <c r="M207" s="24">
        <v>-9.1768216999999999E-2</v>
      </c>
      <c r="N207" s="24">
        <v>-8.1966899999999997E-4</v>
      </c>
      <c r="O207" s="24">
        <v>1.32063992E-2</v>
      </c>
      <c r="P207" s="24">
        <v>-1.4949957E-2</v>
      </c>
      <c r="Q207" s="24">
        <v>5.8116030000000005E-4</v>
      </c>
      <c r="R207" s="24">
        <v>3.6200689999999998E-4</v>
      </c>
    </row>
    <row r="208" spans="1:18" ht="33.75" x14ac:dyDescent="0.2">
      <c r="A208" s="13" t="s">
        <v>2665</v>
      </c>
      <c r="B208" s="11" t="str">
        <f>VLOOKUP(A208,[3]racine_v11e!$B$4:$C$672,2,FALSE)</f>
        <v>Interventions réparatrices pour hernies inguinales et crurales, âge supérieur à 17 ans</v>
      </c>
      <c r="C208" s="22">
        <v>69877</v>
      </c>
      <c r="D208" s="23">
        <v>85097254.246000007</v>
      </c>
      <c r="E208" s="22">
        <v>68145</v>
      </c>
      <c r="F208" s="23">
        <v>82731342.004999995</v>
      </c>
      <c r="G208" s="22">
        <v>68211</v>
      </c>
      <c r="H208" s="23">
        <v>82323542.566</v>
      </c>
      <c r="I208" s="24">
        <v>-2.7802450999999999E-2</v>
      </c>
      <c r="J208" s="24">
        <v>-2.4786409999999998E-2</v>
      </c>
      <c r="K208" s="24">
        <v>-3.0926970000000002E-3</v>
      </c>
      <c r="L208" s="24">
        <v>-4.9292010000000002E-3</v>
      </c>
      <c r="M208" s="24">
        <v>9.68523E-4</v>
      </c>
      <c r="N208" s="24">
        <v>-5.8920179999999997E-3</v>
      </c>
      <c r="O208" s="24">
        <v>-2.3621200000000001E-3</v>
      </c>
      <c r="P208" s="24">
        <v>-2.4640091999999999E-2</v>
      </c>
      <c r="Q208" s="24">
        <v>1.0854744899999999E-2</v>
      </c>
      <c r="R208" s="24">
        <v>1.22788393E-2</v>
      </c>
    </row>
    <row r="209" spans="1:18" ht="12" x14ac:dyDescent="0.2">
      <c r="A209" s="13" t="s">
        <v>2666</v>
      </c>
      <c r="B209" s="11" t="str">
        <f>VLOOKUP(A209,[3]racine_v11e!$B$4:$C$672,2,FALSE)</f>
        <v>Libérations d'adhérences péritonéales</v>
      </c>
      <c r="C209" s="22">
        <v>1604</v>
      </c>
      <c r="D209" s="23">
        <v>3608785.9561999999</v>
      </c>
      <c r="E209" s="22">
        <v>1658</v>
      </c>
      <c r="F209" s="23">
        <v>3709510.8465999998</v>
      </c>
      <c r="G209" s="22">
        <v>1605</v>
      </c>
      <c r="H209" s="23">
        <v>3620017.2182999998</v>
      </c>
      <c r="I209" s="24">
        <v>2.7911018199999998E-2</v>
      </c>
      <c r="J209" s="24">
        <v>3.3665835400000003E-2</v>
      </c>
      <c r="K209" s="24">
        <v>-5.567387E-3</v>
      </c>
      <c r="L209" s="24">
        <v>-2.4125453000000002E-2</v>
      </c>
      <c r="M209" s="24">
        <v>-3.1966224000000001E-2</v>
      </c>
      <c r="N209" s="24">
        <v>8.0996881999999999E-3</v>
      </c>
      <c r="O209" s="24">
        <v>1.8968540999999999E-3</v>
      </c>
      <c r="P209" s="24">
        <v>-5.4073910000000001E-3</v>
      </c>
      <c r="Q209" s="24">
        <v>2.5541140000000001E-4</v>
      </c>
      <c r="R209" s="24">
        <v>5.3993800000000001E-4</v>
      </c>
    </row>
    <row r="210" spans="1:18" ht="22.5" x14ac:dyDescent="0.2">
      <c r="A210" s="13" t="s">
        <v>2667</v>
      </c>
      <c r="B210" s="11" t="str">
        <f>VLOOKUP(A210,[3]racine_v11e!$B$4:$C$672,2,FALSE)</f>
        <v>Interventions sur le rectum et l'anus autres que les résections rectales</v>
      </c>
      <c r="C210" s="22">
        <v>26540</v>
      </c>
      <c r="D210" s="23">
        <v>22583959.921999998</v>
      </c>
      <c r="E210" s="22">
        <v>26886</v>
      </c>
      <c r="F210" s="23">
        <v>22872962.982999999</v>
      </c>
      <c r="G210" s="22">
        <v>26483</v>
      </c>
      <c r="H210" s="23">
        <v>22456524.852000002</v>
      </c>
      <c r="I210" s="24">
        <v>1.2796828499999999E-2</v>
      </c>
      <c r="J210" s="24">
        <v>1.30369254E-2</v>
      </c>
      <c r="K210" s="24">
        <v>-2.3700699999999999E-4</v>
      </c>
      <c r="L210" s="24">
        <v>-1.8206567E-2</v>
      </c>
      <c r="M210" s="24">
        <v>-1.4989214000000001E-2</v>
      </c>
      <c r="N210" s="24">
        <v>-3.2663129999999999E-3</v>
      </c>
      <c r="O210" s="24">
        <v>1.4423249000000001E-2</v>
      </c>
      <c r="P210" s="24">
        <v>-2.516206E-2</v>
      </c>
      <c r="Q210" s="24">
        <v>4.2143672999999998E-3</v>
      </c>
      <c r="R210" s="24">
        <v>3.3494678999999999E-3</v>
      </c>
    </row>
    <row r="211" spans="1:18" ht="22.5" x14ac:dyDescent="0.2">
      <c r="A211" s="13" t="s">
        <v>2668</v>
      </c>
      <c r="B211" s="11" t="str">
        <f>VLOOKUP(A211,[3]racine_v11e!$B$4:$C$672,2,FALSE)</f>
        <v>Autres interventions sur le tube digestif en dehors des laparotomies</v>
      </c>
      <c r="C211" s="22">
        <v>3031</v>
      </c>
      <c r="D211" s="23">
        <v>6268283.4818000002</v>
      </c>
      <c r="E211" s="22">
        <v>3201</v>
      </c>
      <c r="F211" s="23">
        <v>6775369.0159</v>
      </c>
      <c r="G211" s="22">
        <v>3325</v>
      </c>
      <c r="H211" s="23">
        <v>7097131.7637</v>
      </c>
      <c r="I211" s="24">
        <v>8.0897032699999996E-2</v>
      </c>
      <c r="J211" s="24">
        <v>5.6087100000000001E-2</v>
      </c>
      <c r="K211" s="24">
        <v>2.3492316900000001E-2</v>
      </c>
      <c r="L211" s="24">
        <v>4.74900698E-2</v>
      </c>
      <c r="M211" s="24">
        <v>3.87378944E-2</v>
      </c>
      <c r="N211" s="24">
        <v>8.4257784999999998E-3</v>
      </c>
      <c r="O211" s="24">
        <v>-4.4379229999999999E-3</v>
      </c>
      <c r="P211" s="24">
        <v>1.94415756E-2</v>
      </c>
      <c r="Q211" s="24">
        <v>5.2912330000000004E-4</v>
      </c>
      <c r="R211" s="24">
        <v>1.0585616E-3</v>
      </c>
    </row>
    <row r="212" spans="1:18" ht="33.75" x14ac:dyDescent="0.2">
      <c r="A212" s="13" t="s">
        <v>2669</v>
      </c>
      <c r="B212" s="11" t="str">
        <f>VLOOKUP(A212,[3]racine_v11e!$B$4:$C$672,2,FALSE)</f>
        <v>Interventions sur l'oesophage, l'estomac et le duodénum pour tumeurs malignes, âge supérieur à 17 ans</v>
      </c>
      <c r="C212" s="22">
        <v>1711</v>
      </c>
      <c r="D212" s="23">
        <v>13402967.476</v>
      </c>
      <c r="E212" s="22">
        <v>1664</v>
      </c>
      <c r="F212" s="23">
        <v>13240268.295</v>
      </c>
      <c r="G212" s="22">
        <v>1663</v>
      </c>
      <c r="H212" s="23">
        <v>13345633.59</v>
      </c>
      <c r="I212" s="24">
        <v>-1.2139041999999999E-2</v>
      </c>
      <c r="J212" s="24">
        <v>-2.7469316000000001E-2</v>
      </c>
      <c r="K212" s="24">
        <v>1.5763281000000001E-2</v>
      </c>
      <c r="L212" s="24">
        <v>7.9579426000000002E-3</v>
      </c>
      <c r="M212" s="24">
        <v>-6.0096200000000002E-4</v>
      </c>
      <c r="N212" s="24">
        <v>8.5640508000000004E-3</v>
      </c>
      <c r="O212" s="24">
        <v>3.5789700000000001E-5</v>
      </c>
      <c r="P212" s="24">
        <v>6.3663905999999998E-3</v>
      </c>
      <c r="Q212" s="24">
        <v>2.6464119999999999E-4</v>
      </c>
      <c r="R212" s="24">
        <v>1.9905471000000001E-3</v>
      </c>
    </row>
    <row r="213" spans="1:18" ht="12" x14ac:dyDescent="0.2">
      <c r="A213" s="13" t="s">
        <v>2670</v>
      </c>
      <c r="B213" s="11" t="str">
        <f>VLOOKUP(A213,[3]racine_v11e!$B$4:$C$672,2,FALSE)</f>
        <v>Hémorroïdectomies</v>
      </c>
      <c r="C213" s="22">
        <v>23226</v>
      </c>
      <c r="D213" s="23">
        <v>25231940.998</v>
      </c>
      <c r="E213" s="22">
        <v>23350</v>
      </c>
      <c r="F213" s="23">
        <v>24990499.285999998</v>
      </c>
      <c r="G213" s="22">
        <v>23265</v>
      </c>
      <c r="H213" s="23">
        <v>24483254.502999999</v>
      </c>
      <c r="I213" s="24">
        <v>-9.5688920000000007E-3</v>
      </c>
      <c r="J213" s="24">
        <v>5.3388443999999998E-3</v>
      </c>
      <c r="K213" s="24">
        <v>-1.4828569E-2</v>
      </c>
      <c r="L213" s="24">
        <v>-2.0297505E-2</v>
      </c>
      <c r="M213" s="24">
        <v>-3.640257E-3</v>
      </c>
      <c r="N213" s="24">
        <v>-1.6718106E-2</v>
      </c>
      <c r="O213" s="24">
        <v>3.0421245E-3</v>
      </c>
      <c r="P213" s="24">
        <v>-3.0648787E-2</v>
      </c>
      <c r="Q213" s="24">
        <v>3.7022715000000002E-3</v>
      </c>
      <c r="R213" s="24">
        <v>3.6517616000000001E-3</v>
      </c>
    </row>
    <row r="214" spans="1:18" ht="33.75" x14ac:dyDescent="0.2">
      <c r="A214" s="13" t="s">
        <v>2671</v>
      </c>
      <c r="B214" s="11" t="str">
        <f>VLOOKUP(A214,[3]racine_v11e!$B$4:$C$672,2,FALSE)</f>
        <v>Interventions sur l'oesophage, l'estomac et le duodénum pour ulcères, âge supérieur à 17 ans</v>
      </c>
      <c r="C214" s="22">
        <v>436</v>
      </c>
      <c r="D214" s="23">
        <v>2231540.5096</v>
      </c>
      <c r="E214" s="22">
        <v>479</v>
      </c>
      <c r="F214" s="23">
        <v>2429627.9574000002</v>
      </c>
      <c r="G214" s="22">
        <v>463</v>
      </c>
      <c r="H214" s="23">
        <v>2382499.5507999999</v>
      </c>
      <c r="I214" s="24">
        <v>8.8767130599999994E-2</v>
      </c>
      <c r="J214" s="24">
        <v>9.86238532E-2</v>
      </c>
      <c r="K214" s="24">
        <v>-8.9718809999999993E-3</v>
      </c>
      <c r="L214" s="24">
        <v>-1.9397376000000001E-2</v>
      </c>
      <c r="M214" s="24">
        <v>-3.3402923000000001E-2</v>
      </c>
      <c r="N214" s="24">
        <v>1.4489539900000001E-2</v>
      </c>
      <c r="O214" s="24">
        <v>5.7263520000000001E-4</v>
      </c>
      <c r="P214" s="24">
        <v>-2.8475969999999999E-3</v>
      </c>
      <c r="Q214" s="24">
        <v>7.3679399999999998E-5</v>
      </c>
      <c r="R214" s="24">
        <v>3.5535800000000001E-4</v>
      </c>
    </row>
    <row r="215" spans="1:18" ht="22.5" x14ac:dyDescent="0.2">
      <c r="A215" s="13" t="s">
        <v>2672</v>
      </c>
      <c r="B215" s="11" t="str">
        <f>VLOOKUP(A215,[3]racine_v11e!$B$4:$C$672,2,FALSE)</f>
        <v>Autres interventions sur le tube digestif par laparotomie</v>
      </c>
      <c r="C215" s="22">
        <v>1428</v>
      </c>
      <c r="D215" s="23">
        <v>4178955.2762000002</v>
      </c>
      <c r="E215" s="22">
        <v>1325</v>
      </c>
      <c r="F215" s="23">
        <v>3902199.9545</v>
      </c>
      <c r="G215" s="22">
        <v>1341</v>
      </c>
      <c r="H215" s="23">
        <v>3925038.5244999998</v>
      </c>
      <c r="I215" s="24">
        <v>-6.6225959000000001E-2</v>
      </c>
      <c r="J215" s="24">
        <v>-7.2128851999999993E-2</v>
      </c>
      <c r="K215" s="24">
        <v>6.3617587000000001E-3</v>
      </c>
      <c r="L215" s="24">
        <v>5.8527420999999998E-3</v>
      </c>
      <c r="M215" s="24">
        <v>1.20754717E-2</v>
      </c>
      <c r="N215" s="24">
        <v>-6.1484840000000001E-3</v>
      </c>
      <c r="O215" s="24">
        <v>-5.7263500000000005E-4</v>
      </c>
      <c r="P215" s="24">
        <v>1.3799540000000001E-3</v>
      </c>
      <c r="Q215" s="24">
        <v>2.133998E-4</v>
      </c>
      <c r="R215" s="24">
        <v>5.85433E-4</v>
      </c>
    </row>
    <row r="216" spans="1:18" ht="45" x14ac:dyDescent="0.2">
      <c r="A216" s="13" t="s">
        <v>2673</v>
      </c>
      <c r="B216" s="11" t="str">
        <f>VLOOKUP(A216,[3]racine_v11e!$B$4:$C$672,2,FALSE)</f>
        <v>Interventions sur l'oesophage, l'estomac et le duodénum pour affections autres que malignes ou ulcères, âge supérieur à 17 ans</v>
      </c>
      <c r="C216" s="22">
        <v>4502</v>
      </c>
      <c r="D216" s="23">
        <v>11937160.193</v>
      </c>
      <c r="E216" s="22">
        <v>4644</v>
      </c>
      <c r="F216" s="23">
        <v>12150673.593</v>
      </c>
      <c r="G216" s="22">
        <v>4777</v>
      </c>
      <c r="H216" s="23">
        <v>12473189.753</v>
      </c>
      <c r="I216" s="24">
        <v>1.7886448400000001E-2</v>
      </c>
      <c r="J216" s="24">
        <v>3.1541537100000003E-2</v>
      </c>
      <c r="K216" s="24">
        <v>-1.3237555999999999E-2</v>
      </c>
      <c r="L216" s="24">
        <v>2.6543068400000001E-2</v>
      </c>
      <c r="M216" s="24">
        <v>2.8639104200000001E-2</v>
      </c>
      <c r="N216" s="24">
        <v>-2.0376790000000001E-3</v>
      </c>
      <c r="O216" s="24">
        <v>-4.7600300000000002E-3</v>
      </c>
      <c r="P216" s="24">
        <v>1.9487098299999998E-2</v>
      </c>
      <c r="Q216" s="24">
        <v>7.6018699999999995E-4</v>
      </c>
      <c r="R216" s="24">
        <v>1.8604190999999999E-3</v>
      </c>
    </row>
    <row r="217" spans="1:18" ht="12" x14ac:dyDescent="0.2">
      <c r="A217" s="13" t="s">
        <v>2674</v>
      </c>
      <c r="B217" s="11" t="str">
        <f>VLOOKUP(A217,[3]racine_v11e!$B$4:$C$672,2,FALSE)</f>
        <v>Certaines interventions pour stomies</v>
      </c>
      <c r="C217" s="22">
        <v>339</v>
      </c>
      <c r="D217" s="23">
        <v>703305.48109999998</v>
      </c>
      <c r="E217" s="22">
        <v>385</v>
      </c>
      <c r="F217" s="23">
        <v>829699.96129999997</v>
      </c>
      <c r="G217" s="22">
        <v>342</v>
      </c>
      <c r="H217" s="23">
        <v>716799.99620000005</v>
      </c>
      <c r="I217" s="24">
        <v>0.17971490849999999</v>
      </c>
      <c r="J217" s="24">
        <v>0.1356932153</v>
      </c>
      <c r="K217" s="24">
        <v>3.8761958399999998E-2</v>
      </c>
      <c r="L217" s="24">
        <v>-0.13607324400000001</v>
      </c>
      <c r="M217" s="24">
        <v>-0.111688312</v>
      </c>
      <c r="N217" s="24">
        <v>-2.7450874E-2</v>
      </c>
      <c r="O217" s="24">
        <v>1.5389570999999999E-3</v>
      </c>
      <c r="P217" s="24">
        <v>-6.8216509999999998E-3</v>
      </c>
      <c r="Q217" s="24">
        <v>5.44241E-5</v>
      </c>
      <c r="R217" s="24">
        <v>1.069132E-4</v>
      </c>
    </row>
    <row r="218" spans="1:18" ht="22.5" x14ac:dyDescent="0.2">
      <c r="A218" s="13" t="s">
        <v>2675</v>
      </c>
      <c r="B218" s="11" t="str">
        <f>VLOOKUP(A218,[3]racine_v11e!$B$4:$C$672,2,FALSE)</f>
        <v>Cures d'éventrations postopératoires, âge supérieur à 17 ans</v>
      </c>
      <c r="C218" s="22">
        <v>14101</v>
      </c>
      <c r="D218" s="23">
        <v>27195993.703000002</v>
      </c>
      <c r="E218" s="22">
        <v>14733</v>
      </c>
      <c r="F218" s="23">
        <v>28396675.443999998</v>
      </c>
      <c r="G218" s="22">
        <v>14615</v>
      </c>
      <c r="H218" s="23">
        <v>27928799.942000002</v>
      </c>
      <c r="I218" s="24">
        <v>4.4149213800000003E-2</v>
      </c>
      <c r="J218" s="24">
        <v>4.4819516300000001E-2</v>
      </c>
      <c r="K218" s="24">
        <v>-6.4154900000000005E-4</v>
      </c>
      <c r="L218" s="24">
        <v>-1.6476418E-2</v>
      </c>
      <c r="M218" s="24">
        <v>-8.0092310000000003E-3</v>
      </c>
      <c r="N218" s="24">
        <v>-8.5355499999999994E-3</v>
      </c>
      <c r="O218" s="24">
        <v>4.2231845999999998E-3</v>
      </c>
      <c r="P218" s="24">
        <v>-2.8270013E-2</v>
      </c>
      <c r="Q218" s="24">
        <v>2.3257553000000002E-3</v>
      </c>
      <c r="R218" s="24">
        <v>4.1656764999999998E-3</v>
      </c>
    </row>
    <row r="219" spans="1:18" ht="33.75" x14ac:dyDescent="0.2">
      <c r="A219" s="13" t="s">
        <v>2676</v>
      </c>
      <c r="B219" s="11" t="str">
        <f>VLOOKUP(A219,[3]racine_v11e!$B$4:$C$672,2,FALSE)</f>
        <v>Interventions réparatrices pour hernies à l'exception des hernies inguinales, crurales, âge supérieur à 17 ans</v>
      </c>
      <c r="C219" s="22">
        <v>26002</v>
      </c>
      <c r="D219" s="23">
        <v>33302824.793000001</v>
      </c>
      <c r="E219" s="22">
        <v>26530</v>
      </c>
      <c r="F219" s="23">
        <v>33838575.597999997</v>
      </c>
      <c r="G219" s="22">
        <v>26237</v>
      </c>
      <c r="H219" s="23">
        <v>33087944.842999998</v>
      </c>
      <c r="I219" s="24">
        <v>1.60872481E-2</v>
      </c>
      <c r="J219" s="24">
        <v>2.0306130299999999E-2</v>
      </c>
      <c r="K219" s="24">
        <v>-4.1349179999999996E-3</v>
      </c>
      <c r="L219" s="24">
        <v>-2.2182693999999999E-2</v>
      </c>
      <c r="M219" s="24">
        <v>-1.1044101000000001E-2</v>
      </c>
      <c r="N219" s="24">
        <v>-1.1262982E-2</v>
      </c>
      <c r="O219" s="24">
        <v>1.0486382000000001E-2</v>
      </c>
      <c r="P219" s="24">
        <v>-4.5354673999999998E-2</v>
      </c>
      <c r="Q219" s="24">
        <v>4.1752202000000004E-3</v>
      </c>
      <c r="R219" s="24">
        <v>4.9351806999999998E-3</v>
      </c>
    </row>
    <row r="220" spans="1:18" ht="22.5" x14ac:dyDescent="0.2">
      <c r="A220" s="13" t="s">
        <v>2677</v>
      </c>
      <c r="B220" s="11" t="str">
        <f>VLOOKUP(A220,[3]racine_v11e!$B$4:$C$672,2,FALSE)</f>
        <v>Endoscopies digestives thérapeutiques et anesthésie : séjours de moins de 2 jours</v>
      </c>
      <c r="C220" s="22">
        <v>317046</v>
      </c>
      <c r="D220" s="23">
        <v>152700367.71000001</v>
      </c>
      <c r="E220" s="22">
        <v>318321</v>
      </c>
      <c r="F220" s="23">
        <v>153344297.09999999</v>
      </c>
      <c r="G220" s="22">
        <v>328077</v>
      </c>
      <c r="H220" s="23">
        <v>158125082.31999999</v>
      </c>
      <c r="I220" s="24">
        <v>4.2169471999999996E-3</v>
      </c>
      <c r="J220" s="24">
        <v>4.0214984999999998E-3</v>
      </c>
      <c r="K220" s="24">
        <v>1.9466589999999999E-4</v>
      </c>
      <c r="L220" s="24">
        <v>3.1176804799999999E-2</v>
      </c>
      <c r="M220" s="24">
        <v>3.06483078E-2</v>
      </c>
      <c r="N220" s="24">
        <v>5.1278109999999995E-4</v>
      </c>
      <c r="O220" s="24">
        <v>-0.349164311</v>
      </c>
      <c r="P220" s="24">
        <v>0.28886500329999998</v>
      </c>
      <c r="Q220" s="24">
        <v>5.2208472999999998E-2</v>
      </c>
      <c r="R220" s="24">
        <v>2.3584899499999999E-2</v>
      </c>
    </row>
    <row r="221" spans="1:18" ht="33.75" x14ac:dyDescent="0.2">
      <c r="A221" s="13" t="s">
        <v>2678</v>
      </c>
      <c r="B221" s="11" t="str">
        <f>VLOOKUP(A221,[3]racine_v11e!$B$4:$C$672,2,FALSE)</f>
        <v>Séjours comprenant une endoscopie digestive thérapeutique sans anesthésie, en ambulatoire</v>
      </c>
      <c r="C221" s="22">
        <v>6651</v>
      </c>
      <c r="D221" s="23">
        <v>2593391.7919000001</v>
      </c>
      <c r="E221" s="22">
        <v>6463</v>
      </c>
      <c r="F221" s="23">
        <v>2520252.4622</v>
      </c>
      <c r="G221" s="22">
        <v>6162</v>
      </c>
      <c r="H221" s="23">
        <v>2404878.1814000001</v>
      </c>
      <c r="I221" s="24">
        <v>-2.8202191000000001E-2</v>
      </c>
      <c r="J221" s="24">
        <v>-2.8266426000000001E-2</v>
      </c>
      <c r="K221" s="24">
        <v>6.6104000000000003E-5</v>
      </c>
      <c r="L221" s="24">
        <v>-4.5778857999999999E-2</v>
      </c>
      <c r="M221" s="24">
        <v>-4.6572798999999998E-2</v>
      </c>
      <c r="N221" s="24">
        <v>8.3272279999999999E-4</v>
      </c>
      <c r="O221" s="24">
        <v>1.07726996E-2</v>
      </c>
      <c r="P221" s="24">
        <v>-6.9711540000000002E-3</v>
      </c>
      <c r="Q221" s="24">
        <v>9.8058869999999992E-4</v>
      </c>
      <c r="R221" s="24">
        <v>3.5869580000000002E-4</v>
      </c>
    </row>
    <row r="222" spans="1:18" ht="22.5" x14ac:dyDescent="0.2">
      <c r="A222" s="13" t="s">
        <v>2679</v>
      </c>
      <c r="B222" s="11" t="str">
        <f>VLOOKUP(A222,[3]racine_v11e!$B$4:$C$672,2,FALSE)</f>
        <v>Endoscopie digestive diagnostique et anesthésie, en ambulatoire</v>
      </c>
      <c r="C222" s="22">
        <v>704202</v>
      </c>
      <c r="D222" s="23">
        <v>261478160.94</v>
      </c>
      <c r="E222" s="22">
        <v>719394</v>
      </c>
      <c r="F222" s="23">
        <v>267123563.72999999</v>
      </c>
      <c r="G222" s="22">
        <v>721260</v>
      </c>
      <c r="H222" s="23">
        <v>267934557.58000001</v>
      </c>
      <c r="I222" s="24">
        <v>2.1590341499999999E-2</v>
      </c>
      <c r="J222" s="24">
        <v>2.1573355400000001E-2</v>
      </c>
      <c r="K222" s="24">
        <v>1.6627399999999999E-5</v>
      </c>
      <c r="L222" s="24">
        <v>3.0360251E-3</v>
      </c>
      <c r="M222" s="24">
        <v>2.5938497999999999E-3</v>
      </c>
      <c r="N222" s="24">
        <v>4.4103129999999998E-4</v>
      </c>
      <c r="O222" s="24">
        <v>-6.6783579999999995E-2</v>
      </c>
      <c r="P222" s="24">
        <v>4.9001937600000003E-2</v>
      </c>
      <c r="Q222" s="24">
        <v>0.1147775773</v>
      </c>
      <c r="R222" s="24">
        <v>3.9963360099999998E-2</v>
      </c>
    </row>
    <row r="223" spans="1:18" ht="33.75" x14ac:dyDescent="0.2">
      <c r="A223" s="13" t="s">
        <v>2680</v>
      </c>
      <c r="B223" s="11" t="str">
        <f>VLOOKUP(A223,[3]racine_v11e!$B$4:$C$672,2,FALSE)</f>
        <v>Séjours comprenant une endoscopie digestive diagnostique sans anesthésie, en ambulatoire</v>
      </c>
      <c r="C223" s="22">
        <v>17611</v>
      </c>
      <c r="D223" s="23">
        <v>4097778.6560999998</v>
      </c>
      <c r="E223" s="22">
        <v>18200</v>
      </c>
      <c r="F223" s="23">
        <v>4230714.4367000004</v>
      </c>
      <c r="G223" s="22">
        <v>17330</v>
      </c>
      <c r="H223" s="23">
        <v>4028829.0361000001</v>
      </c>
      <c r="I223" s="24">
        <v>3.24409373E-2</v>
      </c>
      <c r="J223" s="24">
        <v>3.3445005999999999E-2</v>
      </c>
      <c r="K223" s="24">
        <v>-9.7157400000000001E-4</v>
      </c>
      <c r="L223" s="24">
        <v>-4.7718984999999998E-2</v>
      </c>
      <c r="M223" s="24">
        <v>-4.7802197999999997E-2</v>
      </c>
      <c r="N223" s="24">
        <v>8.7389800000000001E-5</v>
      </c>
      <c r="O223" s="24">
        <v>3.1137038799999999E-2</v>
      </c>
      <c r="P223" s="24">
        <v>-1.2198337E-2</v>
      </c>
      <c r="Q223" s="24">
        <v>2.7578063999999999E-3</v>
      </c>
      <c r="R223" s="24">
        <v>6.0091370000000003E-4</v>
      </c>
    </row>
    <row r="224" spans="1:18" ht="33.75" x14ac:dyDescent="0.2">
      <c r="A224" s="13" t="s">
        <v>2681</v>
      </c>
      <c r="B224" s="11" t="str">
        <f>VLOOKUP(A224,[3]racine_v11e!$B$4:$C$672,2,FALSE)</f>
        <v>Affections digestives sans acte opératoire de la CMD 06, avec anesthésie, en ambulatoire</v>
      </c>
      <c r="C224" s="22">
        <v>3849</v>
      </c>
      <c r="D224" s="23">
        <v>1648307.1605</v>
      </c>
      <c r="E224" s="22">
        <v>3909</v>
      </c>
      <c r="F224" s="23">
        <v>1672879.923</v>
      </c>
      <c r="G224" s="22">
        <v>4079</v>
      </c>
      <c r="H224" s="23">
        <v>1750162.8430000001</v>
      </c>
      <c r="I224" s="24">
        <v>1.49078783E-2</v>
      </c>
      <c r="J224" s="24">
        <v>1.55884645E-2</v>
      </c>
      <c r="K224" s="24">
        <v>-6.7013999999999995E-4</v>
      </c>
      <c r="L224" s="24">
        <v>4.6197529700000003E-2</v>
      </c>
      <c r="M224" s="24">
        <v>4.3489383499999999E-2</v>
      </c>
      <c r="N224" s="24">
        <v>2.5952791999999999E-3</v>
      </c>
      <c r="O224" s="24">
        <v>-6.0842489999999999E-3</v>
      </c>
      <c r="P224" s="24">
        <v>4.6695950000000003E-3</v>
      </c>
      <c r="Q224" s="24">
        <v>6.4911090000000003E-4</v>
      </c>
      <c r="R224" s="24">
        <v>2.6104280000000001E-4</v>
      </c>
    </row>
    <row r="225" spans="1:18" ht="33.75" x14ac:dyDescent="0.2">
      <c r="A225" s="13" t="s">
        <v>2682</v>
      </c>
      <c r="B225" s="11" t="str">
        <f>VLOOKUP(A225,[3]racine_v11e!$B$4:$C$672,2,FALSE)</f>
        <v>Autres gastroentérites et maladies diverses du tube digestif, âge inférieur à 18 ans</v>
      </c>
      <c r="C225" s="22">
        <v>1188</v>
      </c>
      <c r="D225" s="23">
        <v>594553.35120000003</v>
      </c>
      <c r="E225" s="22">
        <v>1274</v>
      </c>
      <c r="F225" s="23">
        <v>599864.90619999997</v>
      </c>
      <c r="G225" s="22">
        <v>1176</v>
      </c>
      <c r="H225" s="23">
        <v>556314.67290000001</v>
      </c>
      <c r="I225" s="24">
        <v>8.9336894E-3</v>
      </c>
      <c r="J225" s="24">
        <v>7.2390572400000006E-2</v>
      </c>
      <c r="K225" s="24">
        <v>-5.9173294000000001E-2</v>
      </c>
      <c r="L225" s="24">
        <v>-7.2600069000000003E-2</v>
      </c>
      <c r="M225" s="24">
        <v>-7.6923077000000006E-2</v>
      </c>
      <c r="N225" s="24">
        <v>4.6832591E-3</v>
      </c>
      <c r="O225" s="24">
        <v>3.5073906000000002E-3</v>
      </c>
      <c r="P225" s="24">
        <v>-2.6313959999999998E-3</v>
      </c>
      <c r="Q225" s="24">
        <v>1.8714250000000001E-4</v>
      </c>
      <c r="R225" s="24">
        <v>8.29762E-5</v>
      </c>
    </row>
    <row r="226" spans="1:18" ht="33.75" x14ac:dyDescent="0.2">
      <c r="A226" s="13" t="s">
        <v>2683</v>
      </c>
      <c r="B226" s="11" t="str">
        <f>VLOOKUP(A226,[3]racine_v11e!$B$4:$C$672,2,FALSE)</f>
        <v>Autres gastroentérites et maladies diverses du tube digestif, âge supérieur à 17 ans</v>
      </c>
      <c r="C226" s="22">
        <v>53995</v>
      </c>
      <c r="D226" s="23">
        <v>40099056.991999999</v>
      </c>
      <c r="E226" s="22">
        <v>51850</v>
      </c>
      <c r="F226" s="23">
        <v>38953797.5</v>
      </c>
      <c r="G226" s="22">
        <v>48301</v>
      </c>
      <c r="H226" s="23">
        <v>36801467.292999998</v>
      </c>
      <c r="I226" s="24">
        <v>-2.8560759000000002E-2</v>
      </c>
      <c r="J226" s="24">
        <v>-3.9725901000000001E-2</v>
      </c>
      <c r="K226" s="24">
        <v>1.1627036300000001E-2</v>
      </c>
      <c r="L226" s="24">
        <v>-5.5253412000000002E-2</v>
      </c>
      <c r="M226" s="24">
        <v>-6.8447444999999996E-2</v>
      </c>
      <c r="N226" s="24">
        <v>1.4163487400000001E-2</v>
      </c>
      <c r="O226" s="24">
        <v>0.12701764430000001</v>
      </c>
      <c r="P226" s="24">
        <v>-0.13004827499999999</v>
      </c>
      <c r="Q226" s="24">
        <v>7.6863707000000003E-3</v>
      </c>
      <c r="R226" s="24">
        <v>5.4890653000000001E-3</v>
      </c>
    </row>
    <row r="227" spans="1:18" ht="12" x14ac:dyDescent="0.2">
      <c r="A227" s="13" t="s">
        <v>2684</v>
      </c>
      <c r="B227" s="11" t="str">
        <f>VLOOKUP(A227,[3]racine_v11e!$B$4:$C$672,2,FALSE)</f>
        <v>Hémorragies digestives</v>
      </c>
      <c r="C227" s="22">
        <v>9891</v>
      </c>
      <c r="D227" s="23">
        <v>11599713.037</v>
      </c>
      <c r="E227" s="22">
        <v>9763</v>
      </c>
      <c r="F227" s="23">
        <v>11780434.574999999</v>
      </c>
      <c r="G227" s="22">
        <v>9711</v>
      </c>
      <c r="H227" s="23">
        <v>11897631.482999999</v>
      </c>
      <c r="I227" s="24">
        <v>1.5579828400000001E-2</v>
      </c>
      <c r="J227" s="24">
        <v>-1.2941058E-2</v>
      </c>
      <c r="K227" s="24">
        <v>2.8894815399999999E-2</v>
      </c>
      <c r="L227" s="24">
        <v>9.9484367000000004E-3</v>
      </c>
      <c r="M227" s="24">
        <v>-5.3262320000000002E-3</v>
      </c>
      <c r="N227" s="24">
        <v>1.5356460400000001E-2</v>
      </c>
      <c r="O227" s="24">
        <v>1.8610644000000001E-3</v>
      </c>
      <c r="P227" s="24">
        <v>7.0812812999999997E-3</v>
      </c>
      <c r="Q227" s="24">
        <v>1.5453582E-3</v>
      </c>
      <c r="R227" s="24">
        <v>1.7745726000000001E-3</v>
      </c>
    </row>
    <row r="228" spans="1:18" ht="12" x14ac:dyDescent="0.2">
      <c r="A228" s="13" t="s">
        <v>2685</v>
      </c>
      <c r="B228" s="11" t="str">
        <f>VLOOKUP(A228,[3]racine_v11e!$B$4:$C$672,2,FALSE)</f>
        <v>Autres tumeurs malignes du tube digestif</v>
      </c>
      <c r="C228" s="22">
        <v>10702</v>
      </c>
      <c r="D228" s="23">
        <v>15602534.182</v>
      </c>
      <c r="E228" s="22">
        <v>9931</v>
      </c>
      <c r="F228" s="23">
        <v>14837934.869999999</v>
      </c>
      <c r="G228" s="22">
        <v>9513</v>
      </c>
      <c r="H228" s="23">
        <v>14674076.569</v>
      </c>
      <c r="I228" s="24">
        <v>-4.9004816E-2</v>
      </c>
      <c r="J228" s="24">
        <v>-7.2042608999999994E-2</v>
      </c>
      <c r="K228" s="24">
        <v>2.4826348099999999E-2</v>
      </c>
      <c r="L228" s="24">
        <v>-1.1043201000000001E-2</v>
      </c>
      <c r="M228" s="24">
        <v>-4.2090424000000001E-2</v>
      </c>
      <c r="N228" s="24">
        <v>3.2411433599999998E-2</v>
      </c>
      <c r="O228" s="24">
        <v>1.49600945E-2</v>
      </c>
      <c r="P228" s="24">
        <v>-9.9006600000000004E-3</v>
      </c>
      <c r="Q228" s="24">
        <v>1.5138495E-3</v>
      </c>
      <c r="R228" s="24">
        <v>2.1886890000000002E-3</v>
      </c>
    </row>
    <row r="229" spans="1:18" ht="22.5" x14ac:dyDescent="0.2">
      <c r="A229" s="13" t="s">
        <v>2686</v>
      </c>
      <c r="B229" s="11" t="str">
        <f>VLOOKUP(A229,[3]racine_v11e!$B$4:$C$672,2,FALSE)</f>
        <v>Occlusions intestinales non dues à une hernie</v>
      </c>
      <c r="C229" s="22">
        <v>11230</v>
      </c>
      <c r="D229" s="23">
        <v>13526847.748</v>
      </c>
      <c r="E229" s="22">
        <v>10565</v>
      </c>
      <c r="F229" s="23">
        <v>12820768.352</v>
      </c>
      <c r="G229" s="22">
        <v>10426</v>
      </c>
      <c r="H229" s="23">
        <v>12845159.867000001</v>
      </c>
      <c r="I229" s="24">
        <v>-5.2198369000000001E-2</v>
      </c>
      <c r="J229" s="24">
        <v>-5.9216385000000003E-2</v>
      </c>
      <c r="K229" s="24">
        <v>7.4597550000000002E-3</v>
      </c>
      <c r="L229" s="24">
        <v>1.9025003E-3</v>
      </c>
      <c r="M229" s="24">
        <v>-1.3156648999999999E-2</v>
      </c>
      <c r="N229" s="24">
        <v>1.5259919E-2</v>
      </c>
      <c r="O229" s="24">
        <v>4.9747682999999997E-3</v>
      </c>
      <c r="P229" s="24">
        <v>1.4737862E-3</v>
      </c>
      <c r="Q229" s="24">
        <v>1.6591396E-3</v>
      </c>
      <c r="R229" s="24">
        <v>1.9158997E-3</v>
      </c>
    </row>
    <row r="230" spans="1:18" ht="12" x14ac:dyDescent="0.2">
      <c r="A230" s="13" t="s">
        <v>2687</v>
      </c>
      <c r="B230" s="11" t="str">
        <f>VLOOKUP(A230,[3]racine_v11e!$B$4:$C$672,2,FALSE)</f>
        <v>Maladies inflammatoires de l'intestin</v>
      </c>
      <c r="C230" s="22">
        <v>4454</v>
      </c>
      <c r="D230" s="23">
        <v>4085988.7579999999</v>
      </c>
      <c r="E230" s="22">
        <v>4243</v>
      </c>
      <c r="F230" s="23">
        <v>3906925.1995999999</v>
      </c>
      <c r="G230" s="22">
        <v>3910</v>
      </c>
      <c r="H230" s="23">
        <v>3681876.0646000002</v>
      </c>
      <c r="I230" s="24">
        <v>-4.3823801000000003E-2</v>
      </c>
      <c r="J230" s="24">
        <v>-4.7373147999999997E-2</v>
      </c>
      <c r="K230" s="24">
        <v>3.725852E-3</v>
      </c>
      <c r="L230" s="24">
        <v>-5.7602621999999999E-2</v>
      </c>
      <c r="M230" s="24">
        <v>-7.8482205999999999E-2</v>
      </c>
      <c r="N230" s="24">
        <v>2.2657819799999999E-2</v>
      </c>
      <c r="O230" s="24">
        <v>1.191797E-2</v>
      </c>
      <c r="P230" s="24">
        <v>-1.3597938E-2</v>
      </c>
      <c r="Q230" s="24">
        <v>6.2221710000000003E-4</v>
      </c>
      <c r="R230" s="24">
        <v>5.4916450000000005E-4</v>
      </c>
    </row>
    <row r="231" spans="1:18" ht="22.5" x14ac:dyDescent="0.2">
      <c r="A231" s="13" t="s">
        <v>2688</v>
      </c>
      <c r="B231" s="11" t="str">
        <f>VLOOKUP(A231,[3]racine_v11e!$B$4:$C$672,2,FALSE)</f>
        <v>Autres affections digestives, âge inférieur à 18 ans</v>
      </c>
      <c r="C231" s="22">
        <v>932</v>
      </c>
      <c r="D231" s="23">
        <v>381665.75520000001</v>
      </c>
      <c r="E231" s="22">
        <v>909</v>
      </c>
      <c r="F231" s="23">
        <v>358199.11170000001</v>
      </c>
      <c r="G231" s="22">
        <v>845</v>
      </c>
      <c r="H231" s="23">
        <v>334792.35249999998</v>
      </c>
      <c r="I231" s="24">
        <v>-6.1484801999999998E-2</v>
      </c>
      <c r="J231" s="24">
        <v>-2.4678111999999999E-2</v>
      </c>
      <c r="K231" s="24">
        <v>-3.7737992999999997E-2</v>
      </c>
      <c r="L231" s="24">
        <v>-6.5345664999999997E-2</v>
      </c>
      <c r="M231" s="24">
        <v>-7.0407041000000004E-2</v>
      </c>
      <c r="N231" s="24">
        <v>5.4447224000000001E-3</v>
      </c>
      <c r="O231" s="24">
        <v>2.2905408E-3</v>
      </c>
      <c r="P231" s="24">
        <v>-1.4142849999999999E-3</v>
      </c>
      <c r="Q231" s="24">
        <v>1.3446890000000001E-4</v>
      </c>
      <c r="R231" s="24">
        <v>4.9935400000000003E-5</v>
      </c>
    </row>
    <row r="232" spans="1:18" ht="22.5" x14ac:dyDescent="0.2">
      <c r="A232" s="13" t="s">
        <v>2689</v>
      </c>
      <c r="B232" s="11" t="str">
        <f>VLOOKUP(A232,[3]racine_v11e!$B$4:$C$672,2,FALSE)</f>
        <v>Autres affections digestives, âge supérieur à 17 ans</v>
      </c>
      <c r="C232" s="22">
        <v>15081</v>
      </c>
      <c r="D232" s="23">
        <v>14629531.25</v>
      </c>
      <c r="E232" s="22">
        <v>14286</v>
      </c>
      <c r="F232" s="23">
        <v>14274892.384</v>
      </c>
      <c r="G232" s="22">
        <v>13547</v>
      </c>
      <c r="H232" s="23">
        <v>14001416.354</v>
      </c>
      <c r="I232" s="24">
        <v>-2.4241301E-2</v>
      </c>
      <c r="J232" s="24">
        <v>-5.2715337000000001E-2</v>
      </c>
      <c r="K232" s="24">
        <v>3.0058584900000001E-2</v>
      </c>
      <c r="L232" s="24">
        <v>-1.9157835000000002E-2</v>
      </c>
      <c r="M232" s="24">
        <v>-5.1728965000000002E-2</v>
      </c>
      <c r="N232" s="24">
        <v>3.4347912600000002E-2</v>
      </c>
      <c r="O232" s="24">
        <v>2.64485881E-2</v>
      </c>
      <c r="P232" s="24">
        <v>-1.6523992000000001E-2</v>
      </c>
      <c r="Q232" s="24">
        <v>2.1557994E-3</v>
      </c>
      <c r="R232" s="24">
        <v>2.0883593999999998E-3</v>
      </c>
    </row>
    <row r="233" spans="1:18" ht="12" x14ac:dyDescent="0.2">
      <c r="A233" s="13" t="s">
        <v>2690</v>
      </c>
      <c r="B233" s="11" t="str">
        <f>VLOOKUP(A233,[3]racine_v11e!$B$4:$C$672,2,FALSE)</f>
        <v>Ulcères gastroduodénaux compliqués</v>
      </c>
      <c r="C233" s="22">
        <v>118</v>
      </c>
      <c r="D233" s="23">
        <v>160049.1741</v>
      </c>
      <c r="E233" s="22">
        <v>121</v>
      </c>
      <c r="F233" s="23">
        <v>176702.8536</v>
      </c>
      <c r="G233" s="22">
        <v>123</v>
      </c>
      <c r="H233" s="23">
        <v>171645.22899999999</v>
      </c>
      <c r="I233" s="24">
        <v>0.1040535173</v>
      </c>
      <c r="J233" s="24">
        <v>2.54237288E-2</v>
      </c>
      <c r="K233" s="24">
        <v>7.6680289600000007E-2</v>
      </c>
      <c r="L233" s="24">
        <v>-2.8622201E-2</v>
      </c>
      <c r="M233" s="24">
        <v>1.6528925600000001E-2</v>
      </c>
      <c r="N233" s="24">
        <v>-4.4416961999999997E-2</v>
      </c>
      <c r="O233" s="24">
        <v>-7.1579E-5</v>
      </c>
      <c r="P233" s="24">
        <v>-3.0559199999999998E-4</v>
      </c>
      <c r="Q233" s="24">
        <v>1.9573599999999998E-5</v>
      </c>
      <c r="R233" s="24">
        <v>2.5601499999999999E-5</v>
      </c>
    </row>
    <row r="234" spans="1:18" ht="12" x14ac:dyDescent="0.2">
      <c r="A234" s="13" t="s">
        <v>2691</v>
      </c>
      <c r="B234" s="11" t="str">
        <f>VLOOKUP(A234,[3]racine_v11e!$B$4:$C$672,2,FALSE)</f>
        <v>Ulcères gastroduodénaux non compliqués</v>
      </c>
      <c r="C234" s="22">
        <v>2654</v>
      </c>
      <c r="D234" s="23">
        <v>2518044.7631000001</v>
      </c>
      <c r="E234" s="22">
        <v>2479</v>
      </c>
      <c r="F234" s="23">
        <v>2446990.9227</v>
      </c>
      <c r="G234" s="22">
        <v>2186</v>
      </c>
      <c r="H234" s="23">
        <v>2184504.2305999999</v>
      </c>
      <c r="I234" s="24">
        <v>-2.8217862E-2</v>
      </c>
      <c r="J234" s="24">
        <v>-6.5938205999999999E-2</v>
      </c>
      <c r="K234" s="24">
        <v>4.0383135700000003E-2</v>
      </c>
      <c r="L234" s="24">
        <v>-0.107269173</v>
      </c>
      <c r="M234" s="24">
        <v>-0.11819282</v>
      </c>
      <c r="N234" s="24">
        <v>1.23877954E-2</v>
      </c>
      <c r="O234" s="24">
        <v>1.0486382000000001E-2</v>
      </c>
      <c r="P234" s="24">
        <v>-1.5859992999999999E-2</v>
      </c>
      <c r="Q234" s="24">
        <v>3.4786870000000001E-4</v>
      </c>
      <c r="R234" s="24">
        <v>3.2582629999999997E-4</v>
      </c>
    </row>
    <row r="235" spans="1:18" ht="12" x14ac:dyDescent="0.2">
      <c r="A235" s="13" t="s">
        <v>2692</v>
      </c>
      <c r="B235" s="11" t="str">
        <f>VLOOKUP(A235,[3]racine_v11e!$B$4:$C$672,2,FALSE)</f>
        <v>Douleurs abdominales</v>
      </c>
      <c r="C235" s="22">
        <v>28810</v>
      </c>
      <c r="D235" s="23">
        <v>14796899.097999999</v>
      </c>
      <c r="E235" s="22">
        <v>28176</v>
      </c>
      <c r="F235" s="23">
        <v>14588832.357999999</v>
      </c>
      <c r="G235" s="22">
        <v>27862</v>
      </c>
      <c r="H235" s="23">
        <v>13966429.639</v>
      </c>
      <c r="I235" s="24">
        <v>-1.4061509999999999E-2</v>
      </c>
      <c r="J235" s="24">
        <v>-2.2006247999999999E-2</v>
      </c>
      <c r="K235" s="24">
        <v>8.1235061000000004E-3</v>
      </c>
      <c r="L235" s="24">
        <v>-4.2662956000000002E-2</v>
      </c>
      <c r="M235" s="24">
        <v>-1.1144236E-2</v>
      </c>
      <c r="N235" s="24">
        <v>-3.1873931000000001E-2</v>
      </c>
      <c r="O235" s="24">
        <v>1.12379657E-2</v>
      </c>
      <c r="P235" s="24">
        <v>-3.7606869000000001E-2</v>
      </c>
      <c r="Q235" s="24">
        <v>4.4338142000000004E-3</v>
      </c>
      <c r="R235" s="24">
        <v>2.0831410000000002E-3</v>
      </c>
    </row>
    <row r="236" spans="1:18" ht="22.5" x14ac:dyDescent="0.2">
      <c r="A236" s="13" t="s">
        <v>2693</v>
      </c>
      <c r="B236" s="11" t="str">
        <f>VLOOKUP(A236,[3]racine_v11e!$B$4:$C$672,2,FALSE)</f>
        <v>Tumeurs malignes de l'oesophage et de l'estomac</v>
      </c>
      <c r="C236" s="22">
        <v>2962</v>
      </c>
      <c r="D236" s="23">
        <v>6337348.5696999999</v>
      </c>
      <c r="E236" s="22">
        <v>2802</v>
      </c>
      <c r="F236" s="23">
        <v>6164955.3492999999</v>
      </c>
      <c r="G236" s="22">
        <v>2757</v>
      </c>
      <c r="H236" s="23">
        <v>6124662.5197000001</v>
      </c>
      <c r="I236" s="24">
        <v>-2.7202736000000002E-2</v>
      </c>
      <c r="J236" s="24">
        <v>-5.4017556000000001E-2</v>
      </c>
      <c r="K236" s="24">
        <v>2.8346001400000001E-2</v>
      </c>
      <c r="L236" s="24">
        <v>-6.535786E-3</v>
      </c>
      <c r="M236" s="24">
        <v>-1.6059957E-2</v>
      </c>
      <c r="N236" s="24">
        <v>9.6796254000000009E-3</v>
      </c>
      <c r="O236" s="24">
        <v>1.6105365E-3</v>
      </c>
      <c r="P236" s="24">
        <v>-2.4345769999999998E-3</v>
      </c>
      <c r="Q236" s="24">
        <v>4.387347E-4</v>
      </c>
      <c r="R236" s="24">
        <v>9.1351449999999999E-4</v>
      </c>
    </row>
    <row r="237" spans="1:18" ht="12" x14ac:dyDescent="0.2">
      <c r="A237" s="13" t="s">
        <v>2694</v>
      </c>
      <c r="B237" s="11" t="str">
        <f>VLOOKUP(A237,[3]racine_v11e!$B$4:$C$672,2,FALSE)</f>
        <v>Invaginations intestinales aigües</v>
      </c>
      <c r="C237" s="22">
        <v>51</v>
      </c>
      <c r="D237" s="23">
        <v>28608.1391</v>
      </c>
      <c r="E237" s="22">
        <v>44</v>
      </c>
      <c r="F237" s="23">
        <v>19738.5893</v>
      </c>
      <c r="G237" s="22">
        <v>39</v>
      </c>
      <c r="H237" s="23">
        <v>22591.805799999998</v>
      </c>
      <c r="I237" s="24">
        <v>-0.31003588799999998</v>
      </c>
      <c r="J237" s="24">
        <v>-0.13725490200000001</v>
      </c>
      <c r="K237" s="24">
        <v>-0.20026886999999999</v>
      </c>
      <c r="L237" s="24">
        <v>0.14455017310000001</v>
      </c>
      <c r="M237" s="24">
        <v>-0.113636364</v>
      </c>
      <c r="N237" s="24">
        <v>0.2912873748</v>
      </c>
      <c r="O237" s="24">
        <v>1.7894849999999999E-4</v>
      </c>
      <c r="P237" s="24">
        <v>1.7239729999999999E-4</v>
      </c>
      <c r="Q237" s="24">
        <v>6.2062577999999996E-6</v>
      </c>
      <c r="R237" s="24">
        <v>3.3696455000000002E-6</v>
      </c>
    </row>
    <row r="238" spans="1:18" ht="22.5" x14ac:dyDescent="0.2">
      <c r="A238" s="13" t="s">
        <v>2695</v>
      </c>
      <c r="B238" s="11" t="str">
        <f>VLOOKUP(A238,[3]racine_v11e!$B$4:$C$672,2,FALSE)</f>
        <v>Explorations et surveillance pour affections de l'appareil digestif</v>
      </c>
      <c r="C238" s="22">
        <v>8658</v>
      </c>
      <c r="D238" s="23">
        <v>4888451.0752999997</v>
      </c>
      <c r="E238" s="22">
        <v>8409</v>
      </c>
      <c r="F238" s="23">
        <v>4842336.8020000001</v>
      </c>
      <c r="G238" s="22">
        <v>8114</v>
      </c>
      <c r="H238" s="23">
        <v>4705161.5157000003</v>
      </c>
      <c r="I238" s="24">
        <v>-9.4333100000000003E-3</v>
      </c>
      <c r="J238" s="24">
        <v>-2.8759528999999999E-2</v>
      </c>
      <c r="K238" s="24">
        <v>1.9898490200000001E-2</v>
      </c>
      <c r="L238" s="24">
        <v>-2.8328323999999998E-2</v>
      </c>
      <c r="M238" s="24">
        <v>-3.5081460000000002E-2</v>
      </c>
      <c r="N238" s="24">
        <v>6.9986594000000001E-3</v>
      </c>
      <c r="O238" s="24">
        <v>1.05579614E-2</v>
      </c>
      <c r="P238" s="24">
        <v>-8.2884169999999993E-3</v>
      </c>
      <c r="Q238" s="24">
        <v>1.2912199E-3</v>
      </c>
      <c r="R238" s="24">
        <v>7.01791E-4</v>
      </c>
    </row>
    <row r="239" spans="1:18" ht="12" x14ac:dyDescent="0.2">
      <c r="A239" s="13" t="s">
        <v>2696</v>
      </c>
      <c r="B239" s="11" t="str">
        <f>VLOOKUP(A239,[3]racine_v11e!$B$4:$C$672,2,FALSE)</f>
        <v>Soins de stomies digestives</v>
      </c>
      <c r="C239" s="22">
        <v>1214</v>
      </c>
      <c r="D239" s="23">
        <v>1136211.9894999999</v>
      </c>
      <c r="E239" s="22">
        <v>1300</v>
      </c>
      <c r="F239" s="23">
        <v>1188123.4898000001</v>
      </c>
      <c r="G239" s="22">
        <v>1337</v>
      </c>
      <c r="H239" s="23">
        <v>1213407.0822999999</v>
      </c>
      <c r="I239" s="24">
        <v>4.56882173E-2</v>
      </c>
      <c r="J239" s="24">
        <v>7.0840197699999996E-2</v>
      </c>
      <c r="K239" s="24">
        <v>-2.3488080000000001E-2</v>
      </c>
      <c r="L239" s="24">
        <v>2.1280273200000002E-2</v>
      </c>
      <c r="M239" s="24">
        <v>2.8461538500000001E-2</v>
      </c>
      <c r="N239" s="24">
        <v>-6.9825319999999996E-3</v>
      </c>
      <c r="O239" s="24">
        <v>-1.324219E-3</v>
      </c>
      <c r="P239" s="24">
        <v>1.5276872999999999E-3</v>
      </c>
      <c r="Q239" s="24">
        <v>2.127632E-4</v>
      </c>
      <c r="R239" s="24">
        <v>1.8098379999999999E-4</v>
      </c>
    </row>
    <row r="240" spans="1:18" ht="22.5" x14ac:dyDescent="0.2">
      <c r="A240" s="13" t="s">
        <v>2697</v>
      </c>
      <c r="B240" s="11" t="str">
        <f>VLOOKUP(A240,[3]racine_v11e!$B$4:$C$672,2,FALSE)</f>
        <v>Symptômes et autres recours aux soins de la CMD 06</v>
      </c>
      <c r="C240" s="22">
        <v>12759</v>
      </c>
      <c r="D240" s="23">
        <v>8292544.3321000002</v>
      </c>
      <c r="E240" s="22">
        <v>12763</v>
      </c>
      <c r="F240" s="23">
        <v>8292976.8712999998</v>
      </c>
      <c r="G240" s="22">
        <v>12373</v>
      </c>
      <c r="H240" s="23">
        <v>7877452.6243000003</v>
      </c>
      <c r="I240" s="24">
        <v>5.2160000000000002E-5</v>
      </c>
      <c r="J240" s="24">
        <v>3.135042E-4</v>
      </c>
      <c r="K240" s="24">
        <v>-2.6126200000000001E-4</v>
      </c>
      <c r="L240" s="24">
        <v>-5.010556E-2</v>
      </c>
      <c r="M240" s="24">
        <v>-3.0557079000000001E-2</v>
      </c>
      <c r="N240" s="24">
        <v>-2.0164653000000001E-2</v>
      </c>
      <c r="O240" s="24">
        <v>1.3957982900000001E-2</v>
      </c>
      <c r="P240" s="24">
        <v>-2.5106841000000001E-2</v>
      </c>
      <c r="Q240" s="24">
        <v>1.9689751E-3</v>
      </c>
      <c r="R240" s="24">
        <v>1.1749491E-3</v>
      </c>
    </row>
    <row r="241" spans="1:18" ht="12" x14ac:dyDescent="0.2">
      <c r="A241" s="13" t="s">
        <v>2698</v>
      </c>
      <c r="B241" s="11" t="str">
        <f>VLOOKUP(A241,[3]racine_v11e!$B$4:$C$672,2,FALSE)</f>
        <v>Affections sévères du tube digestif</v>
      </c>
      <c r="C241" s="22">
        <v>2680</v>
      </c>
      <c r="D241" s="23">
        <v>4114144.9205</v>
      </c>
      <c r="E241" s="22">
        <v>2876</v>
      </c>
      <c r="F241" s="23">
        <v>4520176.5527999997</v>
      </c>
      <c r="G241" s="22">
        <v>2960</v>
      </c>
      <c r="H241" s="23">
        <v>4732048.1683</v>
      </c>
      <c r="I241" s="24">
        <v>9.8691621300000004E-2</v>
      </c>
      <c r="J241" s="24">
        <v>7.3134328400000004E-2</v>
      </c>
      <c r="K241" s="24">
        <v>2.3815558099999998E-2</v>
      </c>
      <c r="L241" s="24">
        <v>4.6872420400000003E-2</v>
      </c>
      <c r="M241" s="24">
        <v>2.92072323E-2</v>
      </c>
      <c r="N241" s="24">
        <v>1.7163878699999999E-2</v>
      </c>
      <c r="O241" s="24">
        <v>-3.0063350000000002E-3</v>
      </c>
      <c r="P241" s="24">
        <v>1.2801724400000001E-2</v>
      </c>
      <c r="Q241" s="24">
        <v>4.7103910000000001E-4</v>
      </c>
      <c r="R241" s="24">
        <v>7.058012E-4</v>
      </c>
    </row>
    <row r="242" spans="1:18" ht="12" x14ac:dyDescent="0.2">
      <c r="A242" s="13" t="s">
        <v>2699</v>
      </c>
      <c r="B242" s="11" t="str">
        <f>VLOOKUP(A242,[3]racine_v11e!$B$4:$C$672,2,FALSE)</f>
        <v>Tumeurs bénignes de l'appareil digestif</v>
      </c>
      <c r="C242" s="22">
        <v>9667</v>
      </c>
      <c r="D242" s="23">
        <v>7770337.1014999999</v>
      </c>
      <c r="E242" s="22">
        <v>9169</v>
      </c>
      <c r="F242" s="23">
        <v>7493784.7144999998</v>
      </c>
      <c r="G242" s="22">
        <v>8089</v>
      </c>
      <c r="H242" s="23">
        <v>6737187.9314999999</v>
      </c>
      <c r="I242" s="24">
        <v>-3.5590784E-2</v>
      </c>
      <c r="J242" s="24">
        <v>-5.1515465000000003E-2</v>
      </c>
      <c r="K242" s="24">
        <v>1.67896056E-2</v>
      </c>
      <c r="L242" s="24">
        <v>-0.10096324</v>
      </c>
      <c r="M242" s="24">
        <v>-0.117788199</v>
      </c>
      <c r="N242" s="24">
        <v>1.9071338199999999E-2</v>
      </c>
      <c r="O242" s="24">
        <v>3.8652875699999999E-2</v>
      </c>
      <c r="P242" s="24">
        <v>-4.5715154000000001E-2</v>
      </c>
      <c r="Q242" s="24">
        <v>1.2872414999999999E-3</v>
      </c>
      <c r="R242" s="24">
        <v>1.0048747E-3</v>
      </c>
    </row>
    <row r="243" spans="1:18" ht="22.5" x14ac:dyDescent="0.2">
      <c r="A243" s="13" t="s">
        <v>2700</v>
      </c>
      <c r="B243" s="11" t="str">
        <f>VLOOKUP(A243,[3]racine_v11e!$B$4:$C$672,2,FALSE)</f>
        <v>Autres affections digestives concernant majoritairement la petite enfance</v>
      </c>
      <c r="C243" s="22">
        <v>11</v>
      </c>
      <c r="D243" s="23">
        <v>7344.21</v>
      </c>
      <c r="E243" s="22">
        <v>9</v>
      </c>
      <c r="F243" s="23">
        <v>2048.7919000000002</v>
      </c>
      <c r="G243" s="22">
        <v>23</v>
      </c>
      <c r="H243" s="23">
        <v>7367.8235000000004</v>
      </c>
      <c r="I243" s="24">
        <v>-0.72103304499999998</v>
      </c>
      <c r="J243" s="24">
        <v>-0.18181818199999999</v>
      </c>
      <c r="K243" s="24">
        <v>-0.65904038799999998</v>
      </c>
      <c r="L243" s="24">
        <v>2.5961795339</v>
      </c>
      <c r="M243" s="24">
        <v>1.5555555556</v>
      </c>
      <c r="N243" s="24">
        <v>0.40720068720000002</v>
      </c>
      <c r="O243" s="24">
        <v>-5.0105600000000005E-4</v>
      </c>
      <c r="P243" s="24">
        <v>3.2138700000000002E-4</v>
      </c>
      <c r="Q243" s="24">
        <v>3.6601007999999998E-6</v>
      </c>
      <c r="R243" s="24">
        <v>1.0989362E-6</v>
      </c>
    </row>
    <row r="244" spans="1:18" ht="33.75" x14ac:dyDescent="0.2">
      <c r="A244" s="13" t="s">
        <v>2701</v>
      </c>
      <c r="B244" s="11" t="str">
        <f>VLOOKUP(A244,[3]racine_v11e!$B$4:$C$672,2,FALSE)</f>
        <v>Interventions diagnostiques sur le système hépato-biliaire et pancréatique pour affections malignes</v>
      </c>
      <c r="C244" s="22">
        <v>95</v>
      </c>
      <c r="D244" s="23">
        <v>280193.11369999999</v>
      </c>
      <c r="E244" s="22">
        <v>103</v>
      </c>
      <c r="F244" s="23">
        <v>300143.44030000002</v>
      </c>
      <c r="G244" s="22">
        <v>102</v>
      </c>
      <c r="H244" s="23">
        <v>298470.09649999999</v>
      </c>
      <c r="I244" s="24">
        <v>7.1202058999999998E-2</v>
      </c>
      <c r="J244" s="24">
        <v>8.4210526300000005E-2</v>
      </c>
      <c r="K244" s="24">
        <v>-1.1998101000000001E-2</v>
      </c>
      <c r="L244" s="24">
        <v>-5.5751469999999999E-3</v>
      </c>
      <c r="M244" s="24">
        <v>-9.7087379999999997E-3</v>
      </c>
      <c r="N244" s="24">
        <v>4.1741163E-3</v>
      </c>
      <c r="O244" s="24">
        <v>3.5789700000000001E-5</v>
      </c>
      <c r="P244" s="24">
        <v>-1.0110700000000001E-4</v>
      </c>
      <c r="Q244" s="24">
        <v>1.6231799999999999E-5</v>
      </c>
      <c r="R244" s="24">
        <v>4.4517800000000003E-5</v>
      </c>
    </row>
    <row r="245" spans="1:18" ht="33.75" x14ac:dyDescent="0.2">
      <c r="A245" s="13" t="s">
        <v>2702</v>
      </c>
      <c r="B245" s="11" t="str">
        <f>VLOOKUP(A245,[3]racine_v11e!$B$4:$C$672,2,FALSE)</f>
        <v>Interventions diagnostiques sur le système hépato-biliaire et pancréatique pour affections non malignes</v>
      </c>
      <c r="C245" s="22">
        <v>107</v>
      </c>
      <c r="D245" s="23">
        <v>196807.5258</v>
      </c>
      <c r="E245" s="22">
        <v>108</v>
      </c>
      <c r="F245" s="23">
        <v>177622.6226</v>
      </c>
      <c r="G245" s="22">
        <v>103</v>
      </c>
      <c r="H245" s="23">
        <v>168632.057</v>
      </c>
      <c r="I245" s="24">
        <v>-9.7480536000000007E-2</v>
      </c>
      <c r="J245" s="24">
        <v>9.3457943999999994E-3</v>
      </c>
      <c r="K245" s="24">
        <v>-0.10583719799999999</v>
      </c>
      <c r="L245" s="24">
        <v>-5.0616107E-2</v>
      </c>
      <c r="M245" s="24">
        <v>-4.6296296000000001E-2</v>
      </c>
      <c r="N245" s="24">
        <v>-4.5295099999999996E-3</v>
      </c>
      <c r="O245" s="24">
        <v>1.7894849999999999E-4</v>
      </c>
      <c r="P245" s="24">
        <v>-5.43229E-4</v>
      </c>
      <c r="Q245" s="24">
        <v>1.6390899999999999E-5</v>
      </c>
      <c r="R245" s="24">
        <v>2.5152099999999999E-5</v>
      </c>
    </row>
    <row r="246" spans="1:18" ht="22.5" x14ac:dyDescent="0.2">
      <c r="A246" s="13" t="s">
        <v>2703</v>
      </c>
      <c r="B246" s="11" t="str">
        <f>VLOOKUP(A246,[3]racine_v11e!$B$4:$C$672,2,FALSE)</f>
        <v>Autres interventions sur le système hépato-biliaire et pancréatique</v>
      </c>
      <c r="C246" s="22">
        <v>189</v>
      </c>
      <c r="D246" s="23">
        <v>780092.38119999995</v>
      </c>
      <c r="E246" s="22">
        <v>249</v>
      </c>
      <c r="F246" s="23">
        <v>970874.7034</v>
      </c>
      <c r="G246" s="22">
        <v>225</v>
      </c>
      <c r="H246" s="23">
        <v>967618.29</v>
      </c>
      <c r="I246" s="24">
        <v>0.24456375529999999</v>
      </c>
      <c r="J246" s="24">
        <v>0.31746031749999998</v>
      </c>
      <c r="K246" s="24">
        <v>-5.5331126000000001E-2</v>
      </c>
      <c r="L246" s="24">
        <v>-3.3541030000000002E-3</v>
      </c>
      <c r="M246" s="24">
        <v>-9.6385542000000005E-2</v>
      </c>
      <c r="N246" s="24">
        <v>0.1029547931</v>
      </c>
      <c r="O246" s="24">
        <v>8.5895280000000001E-4</v>
      </c>
      <c r="P246" s="24">
        <v>-1.9675899999999999E-4</v>
      </c>
      <c r="Q246" s="24">
        <v>3.5805300000000001E-5</v>
      </c>
      <c r="R246" s="24">
        <v>1.4432360000000001E-4</v>
      </c>
    </row>
    <row r="247" spans="1:18" ht="33.75" x14ac:dyDescent="0.2">
      <c r="A247" s="13" t="s">
        <v>2704</v>
      </c>
      <c r="B247" s="11" t="str">
        <f>VLOOKUP(A247,[3]racine_v11e!$B$4:$C$672,2,FALSE)</f>
        <v>Interventions sur le foie, le pancréas et les veines porte ou cave pour tumeurs malignes</v>
      </c>
      <c r="C247" s="22">
        <v>1659</v>
      </c>
      <c r="D247" s="23">
        <v>12297627.052999999</v>
      </c>
      <c r="E247" s="22">
        <v>1717</v>
      </c>
      <c r="F247" s="23">
        <v>13098904.203</v>
      </c>
      <c r="G247" s="22">
        <v>1704</v>
      </c>
      <c r="H247" s="23">
        <v>13184366.241</v>
      </c>
      <c r="I247" s="24">
        <v>6.5157054000000006E-2</v>
      </c>
      <c r="J247" s="24">
        <v>3.4960819800000001E-2</v>
      </c>
      <c r="K247" s="24">
        <v>2.9176210000000001E-2</v>
      </c>
      <c r="L247" s="24">
        <v>6.5243654999999996E-3</v>
      </c>
      <c r="M247" s="24">
        <v>-7.5713450000000002E-3</v>
      </c>
      <c r="N247" s="24">
        <v>1.4203248599999999E-2</v>
      </c>
      <c r="O247" s="24">
        <v>4.6526610000000002E-4</v>
      </c>
      <c r="P247" s="24">
        <v>5.1637944000000003E-3</v>
      </c>
      <c r="Q247" s="24">
        <v>2.7116569999999999E-4</v>
      </c>
      <c r="R247" s="24">
        <v>1.9664934999999999E-3</v>
      </c>
    </row>
    <row r="248" spans="1:18" ht="33.75" x14ac:dyDescent="0.2">
      <c r="A248" s="13" t="s">
        <v>2705</v>
      </c>
      <c r="B248" s="11" t="str">
        <f>VLOOKUP(A248,[3]racine_v11e!$B$4:$C$672,2,FALSE)</f>
        <v>Interventions sur le foie, le pancréas et les veines porte ou cave pour affections non malignes</v>
      </c>
      <c r="C248" s="22">
        <v>1688</v>
      </c>
      <c r="D248" s="23">
        <v>6149729.3699000003</v>
      </c>
      <c r="E248" s="22">
        <v>1599</v>
      </c>
      <c r="F248" s="23">
        <v>6064493.3585000001</v>
      </c>
      <c r="G248" s="22">
        <v>1665</v>
      </c>
      <c r="H248" s="23">
        <v>6354962.7813999997</v>
      </c>
      <c r="I248" s="24">
        <v>-1.3860124E-2</v>
      </c>
      <c r="J248" s="24">
        <v>-5.2725118000000001E-2</v>
      </c>
      <c r="K248" s="24">
        <v>4.10282119E-2</v>
      </c>
      <c r="L248" s="24">
        <v>4.7896733599999998E-2</v>
      </c>
      <c r="M248" s="24">
        <v>4.1275797400000001E-2</v>
      </c>
      <c r="N248" s="24">
        <v>6.3584847E-3</v>
      </c>
      <c r="O248" s="24">
        <v>-2.3621200000000001E-3</v>
      </c>
      <c r="P248" s="24">
        <v>1.7550767700000001E-2</v>
      </c>
      <c r="Q248" s="24">
        <v>2.649595E-4</v>
      </c>
      <c r="R248" s="24">
        <v>9.4786450000000004E-4</v>
      </c>
    </row>
    <row r="249" spans="1:18" ht="12" x14ac:dyDescent="0.2">
      <c r="A249" s="13" t="s">
        <v>2706</v>
      </c>
      <c r="B249" s="11" t="str">
        <f>VLOOKUP(A249,[3]racine_v11e!$B$4:$C$672,2,FALSE)</f>
        <v>Dérivations biliaires</v>
      </c>
      <c r="C249" s="22">
        <v>601</v>
      </c>
      <c r="D249" s="23">
        <v>4957747.9945</v>
      </c>
      <c r="E249" s="22">
        <v>545</v>
      </c>
      <c r="F249" s="23">
        <v>4568695.6222000001</v>
      </c>
      <c r="G249" s="22">
        <v>501</v>
      </c>
      <c r="H249" s="23">
        <v>4301260.8901000004</v>
      </c>
      <c r="I249" s="24">
        <v>-7.8473608E-2</v>
      </c>
      <c r="J249" s="24">
        <v>-9.3178037000000005E-2</v>
      </c>
      <c r="K249" s="24">
        <v>1.62153425E-2</v>
      </c>
      <c r="L249" s="24">
        <v>-5.8536342999999998E-2</v>
      </c>
      <c r="M249" s="24">
        <v>-8.0733945000000001E-2</v>
      </c>
      <c r="N249" s="24">
        <v>2.41470924E-2</v>
      </c>
      <c r="O249" s="24">
        <v>1.5747468E-3</v>
      </c>
      <c r="P249" s="24">
        <v>-1.6158964000000001E-2</v>
      </c>
      <c r="Q249" s="24">
        <v>7.9726499999999996E-5</v>
      </c>
      <c r="R249" s="24">
        <v>6.4154779999999996E-4</v>
      </c>
    </row>
    <row r="250" spans="1:18" ht="22.5" x14ac:dyDescent="0.2">
      <c r="A250" s="13" t="s">
        <v>2707</v>
      </c>
      <c r="B250" s="11" t="str">
        <f>VLOOKUP(A250,[3]racine_v11e!$B$4:$C$672,2,FALSE)</f>
        <v>Autres interventions sur les voies biliaires sauf cholécystectomies isolées</v>
      </c>
      <c r="C250" s="22">
        <v>3094</v>
      </c>
      <c r="D250" s="23">
        <v>11231642.618000001</v>
      </c>
      <c r="E250" s="22">
        <v>2968</v>
      </c>
      <c r="F250" s="23">
        <v>10749707.449999999</v>
      </c>
      <c r="G250" s="22">
        <v>2761</v>
      </c>
      <c r="H250" s="23">
        <v>9962277.3420000002</v>
      </c>
      <c r="I250" s="24">
        <v>-4.2908699000000002E-2</v>
      </c>
      <c r="J250" s="24">
        <v>-4.0723981999999999E-2</v>
      </c>
      <c r="K250" s="24">
        <v>-2.2774639999999999E-3</v>
      </c>
      <c r="L250" s="24">
        <v>-7.3251306000000002E-2</v>
      </c>
      <c r="M250" s="24">
        <v>-6.9743935000000007E-2</v>
      </c>
      <c r="N250" s="24">
        <v>-3.7703279999999999E-3</v>
      </c>
      <c r="O250" s="24">
        <v>7.4084677999999996E-3</v>
      </c>
      <c r="P250" s="24">
        <v>-4.7578167999999997E-2</v>
      </c>
      <c r="Q250" s="24">
        <v>4.3937119999999999E-4</v>
      </c>
      <c r="R250" s="24">
        <v>1.4859078999999999E-3</v>
      </c>
    </row>
    <row r="251" spans="1:18" ht="33.75" x14ac:dyDescent="0.2">
      <c r="A251" s="13" t="s">
        <v>2708</v>
      </c>
      <c r="B251" s="11" t="str">
        <f>VLOOKUP(A251,[3]racine_v11e!$B$4:$C$672,2,FALSE)</f>
        <v>Cholécystectomies sans exploration de la voie biliaire principale pour affections aigües</v>
      </c>
      <c r="C251" s="22">
        <v>14137</v>
      </c>
      <c r="D251" s="23">
        <v>29757217.419</v>
      </c>
      <c r="E251" s="22">
        <v>13347</v>
      </c>
      <c r="F251" s="23">
        <v>28157862.098000001</v>
      </c>
      <c r="G251" s="22">
        <v>11944</v>
      </c>
      <c r="H251" s="23">
        <v>25557923.77</v>
      </c>
      <c r="I251" s="24">
        <v>-5.3746804000000002E-2</v>
      </c>
      <c r="J251" s="24">
        <v>-5.5881728999999998E-2</v>
      </c>
      <c r="K251" s="24">
        <v>2.26129E-3</v>
      </c>
      <c r="L251" s="24">
        <v>-9.2334365000000002E-2</v>
      </c>
      <c r="M251" s="24">
        <v>-0.10511725500000001</v>
      </c>
      <c r="N251" s="24">
        <v>1.42844294E-2</v>
      </c>
      <c r="O251" s="24">
        <v>5.0212948700000003E-2</v>
      </c>
      <c r="P251" s="24">
        <v>-0.15709369100000001</v>
      </c>
      <c r="Q251" s="24">
        <v>1.9007061999999999E-3</v>
      </c>
      <c r="R251" s="24">
        <v>3.8120521999999999E-3</v>
      </c>
    </row>
    <row r="252" spans="1:18" ht="33.75" x14ac:dyDescent="0.2">
      <c r="A252" s="13" t="s">
        <v>2709</v>
      </c>
      <c r="B252" s="11" t="str">
        <f>VLOOKUP(A252,[3]racine_v11e!$B$4:$C$672,2,FALSE)</f>
        <v>Cholécystectomies sans exploration de la voie biliaire principale à l'exception des affections aigües</v>
      </c>
      <c r="C252" s="22">
        <v>37948</v>
      </c>
      <c r="D252" s="23">
        <v>59483950.920999996</v>
      </c>
      <c r="E252" s="22">
        <v>39824</v>
      </c>
      <c r="F252" s="23">
        <v>62482788.185000002</v>
      </c>
      <c r="G252" s="22">
        <v>40259</v>
      </c>
      <c r="H252" s="23">
        <v>62812023.229999997</v>
      </c>
      <c r="I252" s="24">
        <v>5.0414224600000002E-2</v>
      </c>
      <c r="J252" s="24">
        <v>4.9436070399999997E-2</v>
      </c>
      <c r="K252" s="24">
        <v>9.3207610000000003E-4</v>
      </c>
      <c r="L252" s="24">
        <v>5.2692117999999996E-3</v>
      </c>
      <c r="M252" s="24">
        <v>1.0923061499999999E-2</v>
      </c>
      <c r="N252" s="24">
        <v>-5.5927599999999996E-3</v>
      </c>
      <c r="O252" s="24">
        <v>-1.5568518999999999E-2</v>
      </c>
      <c r="P252" s="24">
        <v>1.9893067399999999E-2</v>
      </c>
      <c r="Q252" s="24">
        <v>6.4066085999999996E-3</v>
      </c>
      <c r="R252" s="24">
        <v>9.3686290999999994E-3</v>
      </c>
    </row>
    <row r="253" spans="1:18" ht="22.5" x14ac:dyDescent="0.2">
      <c r="A253" s="13" t="s">
        <v>2710</v>
      </c>
      <c r="B253" s="11" t="str">
        <f>VLOOKUP(A253,[3]racine_v11e!$B$4:$C$672,2,FALSE)</f>
        <v>Endoscopies biliaires thérapeutiques et anesthésie : séjours de moins de 2 jours</v>
      </c>
      <c r="C253" s="22">
        <v>1830</v>
      </c>
      <c r="D253" s="23">
        <v>1637464.2921</v>
      </c>
      <c r="E253" s="22">
        <v>1949</v>
      </c>
      <c r="F253" s="23">
        <v>1741213.6587</v>
      </c>
      <c r="G253" s="22">
        <v>2071</v>
      </c>
      <c r="H253" s="23">
        <v>1852673.5334999999</v>
      </c>
      <c r="I253" s="24">
        <v>6.3359773499999994E-2</v>
      </c>
      <c r="J253" s="24">
        <v>6.5027322400000004E-2</v>
      </c>
      <c r="K253" s="24">
        <v>-1.5657329999999999E-3</v>
      </c>
      <c r="L253" s="24">
        <v>6.4012750100000002E-2</v>
      </c>
      <c r="M253" s="24">
        <v>6.2596203200000006E-2</v>
      </c>
      <c r="N253" s="24">
        <v>1.3330999E-3</v>
      </c>
      <c r="O253" s="24">
        <v>-4.366343E-3</v>
      </c>
      <c r="P253" s="24">
        <v>6.7346378999999998E-3</v>
      </c>
      <c r="Q253" s="24">
        <v>3.2956819999999999E-4</v>
      </c>
      <c r="R253" s="24">
        <v>2.763326E-4</v>
      </c>
    </row>
    <row r="254" spans="1:18" ht="22.5" x14ac:dyDescent="0.2">
      <c r="A254" s="13" t="s">
        <v>2711</v>
      </c>
      <c r="B254" s="11" t="str">
        <f>VLOOKUP(A254,[3]racine_v11e!$B$4:$C$672,2,FALSE)</f>
        <v>Endoscopie biliaire diagnostique et anesthésie, en ambulatoire</v>
      </c>
      <c r="C254" s="22">
        <v>9800</v>
      </c>
      <c r="D254" s="23">
        <v>4582857.9895000001</v>
      </c>
      <c r="E254" s="22">
        <v>10714</v>
      </c>
      <c r="F254" s="23">
        <v>5003841.0044</v>
      </c>
      <c r="G254" s="22">
        <v>11255</v>
      </c>
      <c r="H254" s="23">
        <v>5252480.5423999997</v>
      </c>
      <c r="I254" s="24">
        <v>9.1860366600000007E-2</v>
      </c>
      <c r="J254" s="24">
        <v>9.3265306100000001E-2</v>
      </c>
      <c r="K254" s="24">
        <v>-1.285086E-3</v>
      </c>
      <c r="L254" s="24">
        <v>4.9689735899999997E-2</v>
      </c>
      <c r="M254" s="24">
        <v>5.0494679899999999E-2</v>
      </c>
      <c r="N254" s="24">
        <v>-7.6625200000000004E-4</v>
      </c>
      <c r="O254" s="24">
        <v>-1.9362227999999999E-2</v>
      </c>
      <c r="P254" s="24">
        <v>1.5023318900000001E-2</v>
      </c>
      <c r="Q254" s="24">
        <v>1.7910624000000001E-3</v>
      </c>
      <c r="R254" s="24">
        <v>7.8342549999999998E-4</v>
      </c>
    </row>
    <row r="255" spans="1:18" ht="33.75" x14ac:dyDescent="0.2">
      <c r="A255" s="13" t="s">
        <v>2712</v>
      </c>
      <c r="B255" s="11" t="str">
        <f>VLOOKUP(A255,[3]racine_v11e!$B$4:$C$672,2,FALSE)</f>
        <v>Séjours comprenant une endoscopie biliaire thérapeutique ou diagnostique sans anesthésie, en ambulatoire</v>
      </c>
      <c r="C255" s="22">
        <v>19</v>
      </c>
      <c r="D255" s="23">
        <v>8992.5462000000007</v>
      </c>
      <c r="E255" s="22">
        <v>12</v>
      </c>
      <c r="F255" s="23">
        <v>5769.5123999999996</v>
      </c>
      <c r="G255" s="22">
        <v>10</v>
      </c>
      <c r="H255" s="23">
        <v>4731.1881000000003</v>
      </c>
      <c r="I255" s="24">
        <v>-0.35841170300000003</v>
      </c>
      <c r="J255" s="24">
        <v>-0.368421053</v>
      </c>
      <c r="K255" s="24">
        <v>1.5848136499999999E-2</v>
      </c>
      <c r="L255" s="24">
        <v>-0.17996742700000001</v>
      </c>
      <c r="M255" s="24">
        <v>-0.16666666699999999</v>
      </c>
      <c r="N255" s="24">
        <v>-1.5960912000000001E-2</v>
      </c>
      <c r="O255" s="24">
        <v>7.1579400000000001E-5</v>
      </c>
      <c r="P255" s="24">
        <v>-6.2737999999999995E-5</v>
      </c>
      <c r="Q255" s="24">
        <v>1.5913482000000001E-6</v>
      </c>
      <c r="R255" s="24">
        <v>7.0567296999999997E-7</v>
      </c>
    </row>
    <row r="256" spans="1:18" ht="12" x14ac:dyDescent="0.2">
      <c r="A256" s="13" t="s">
        <v>2713</v>
      </c>
      <c r="B256" s="11" t="str">
        <f>VLOOKUP(A256,[3]racine_v11e!$B$4:$C$672,2,FALSE)</f>
        <v>Affections des voies biliaires</v>
      </c>
      <c r="C256" s="22">
        <v>19262</v>
      </c>
      <c r="D256" s="23">
        <v>21074024.390000001</v>
      </c>
      <c r="E256" s="22">
        <v>19661</v>
      </c>
      <c r="F256" s="23">
        <v>21460794.84</v>
      </c>
      <c r="G256" s="22">
        <v>19328</v>
      </c>
      <c r="H256" s="23">
        <v>21337266.741999999</v>
      </c>
      <c r="I256" s="24">
        <v>1.8352946799999999E-2</v>
      </c>
      <c r="J256" s="24">
        <v>2.07143599E-2</v>
      </c>
      <c r="K256" s="24">
        <v>-2.313491E-3</v>
      </c>
      <c r="L256" s="24">
        <v>-5.7559890000000004E-3</v>
      </c>
      <c r="M256" s="24">
        <v>-1.6937084000000002E-2</v>
      </c>
      <c r="N256" s="24">
        <v>1.1373732500000001E-2</v>
      </c>
      <c r="O256" s="24">
        <v>1.191797E-2</v>
      </c>
      <c r="P256" s="24">
        <v>-7.4638250000000003E-3</v>
      </c>
      <c r="Q256" s="24">
        <v>3.0757576999999999E-3</v>
      </c>
      <c r="R256" s="24">
        <v>3.1825267E-3</v>
      </c>
    </row>
    <row r="257" spans="1:18" ht="12" x14ac:dyDescent="0.2">
      <c r="A257" s="13" t="s">
        <v>2714</v>
      </c>
      <c r="B257" s="11" t="str">
        <f>VLOOKUP(A257,[3]racine_v11e!$B$4:$C$672,2,FALSE)</f>
        <v>Autres affections hépatiques</v>
      </c>
      <c r="C257" s="22">
        <v>2477</v>
      </c>
      <c r="D257" s="23">
        <v>2656457.3815000001</v>
      </c>
      <c r="E257" s="22">
        <v>2551</v>
      </c>
      <c r="F257" s="23">
        <v>2776216.3684</v>
      </c>
      <c r="G257" s="22">
        <v>2555</v>
      </c>
      <c r="H257" s="23">
        <v>2658223.2231000001</v>
      </c>
      <c r="I257" s="24">
        <v>4.5082216500000001E-2</v>
      </c>
      <c r="J257" s="24">
        <v>2.98748486E-2</v>
      </c>
      <c r="K257" s="24">
        <v>1.47662291E-2</v>
      </c>
      <c r="L257" s="24">
        <v>-4.2501423000000003E-2</v>
      </c>
      <c r="M257" s="24">
        <v>1.5680125000000001E-3</v>
      </c>
      <c r="N257" s="24">
        <v>-4.4000442000000001E-2</v>
      </c>
      <c r="O257" s="24">
        <v>-1.4315899999999999E-4</v>
      </c>
      <c r="P257" s="24">
        <v>-7.129392E-3</v>
      </c>
      <c r="Q257" s="24">
        <v>4.0658950000000001E-4</v>
      </c>
      <c r="R257" s="24">
        <v>3.9648310000000003E-4</v>
      </c>
    </row>
    <row r="258" spans="1:18" ht="22.5" x14ac:dyDescent="0.2">
      <c r="A258" s="13" t="s">
        <v>2715</v>
      </c>
      <c r="B258" s="11" t="str">
        <f>VLOOKUP(A258,[3]racine_v11e!$B$4:$C$672,2,FALSE)</f>
        <v>Affections malignes du système hépato-biliaire ou du pancréas</v>
      </c>
      <c r="C258" s="22">
        <v>8790</v>
      </c>
      <c r="D258" s="23">
        <v>14443787.163000001</v>
      </c>
      <c r="E258" s="22">
        <v>9094</v>
      </c>
      <c r="F258" s="23">
        <v>14731272.209000001</v>
      </c>
      <c r="G258" s="22">
        <v>9284</v>
      </c>
      <c r="H258" s="23">
        <v>15592659.389</v>
      </c>
      <c r="I258" s="24">
        <v>1.9903716599999999E-2</v>
      </c>
      <c r="J258" s="24">
        <v>3.45847554E-2</v>
      </c>
      <c r="K258" s="24">
        <v>-1.4190272E-2</v>
      </c>
      <c r="L258" s="24">
        <v>5.84733734E-2</v>
      </c>
      <c r="M258" s="24">
        <v>2.0892896399999999E-2</v>
      </c>
      <c r="N258" s="24">
        <v>3.6811380599999999E-2</v>
      </c>
      <c r="O258" s="24">
        <v>-6.8000430000000004E-3</v>
      </c>
      <c r="P258" s="24">
        <v>5.2046808100000001E-2</v>
      </c>
      <c r="Q258" s="24">
        <v>1.4774076E-3</v>
      </c>
      <c r="R258" s="24">
        <v>2.3256987E-3</v>
      </c>
    </row>
    <row r="259" spans="1:18" ht="12" x14ac:dyDescent="0.2">
      <c r="A259" s="13" t="s">
        <v>2716</v>
      </c>
      <c r="B259" s="11" t="str">
        <f>VLOOKUP(A259,[3]racine_v11e!$B$4:$C$672,2,FALSE)</f>
        <v>Cirrhoses alcooliques</v>
      </c>
      <c r="C259" s="22">
        <v>1869</v>
      </c>
      <c r="D259" s="23">
        <v>3030524.6617000001</v>
      </c>
      <c r="E259" s="22">
        <v>1891</v>
      </c>
      <c r="F259" s="23">
        <v>3041515.6773000001</v>
      </c>
      <c r="G259" s="22">
        <v>1790</v>
      </c>
      <c r="H259" s="23">
        <v>2835682.5018000002</v>
      </c>
      <c r="I259" s="24">
        <v>3.6267699E-3</v>
      </c>
      <c r="J259" s="24">
        <v>1.17710005E-2</v>
      </c>
      <c r="K259" s="24">
        <v>-8.0494799999999995E-3</v>
      </c>
      <c r="L259" s="24">
        <v>-6.7674540000000005E-2</v>
      </c>
      <c r="M259" s="24">
        <v>-5.3410894E-2</v>
      </c>
      <c r="N259" s="24">
        <v>-1.5068467E-2</v>
      </c>
      <c r="O259" s="24">
        <v>3.6147597000000002E-3</v>
      </c>
      <c r="P259" s="24">
        <v>-1.2436869E-2</v>
      </c>
      <c r="Q259" s="24">
        <v>2.8485130000000002E-4</v>
      </c>
      <c r="R259" s="24">
        <v>4.2295180000000003E-4</v>
      </c>
    </row>
    <row r="260" spans="1:18" ht="12" x14ac:dyDescent="0.2">
      <c r="A260" s="13" t="s">
        <v>2717</v>
      </c>
      <c r="B260" s="11" t="str">
        <f>VLOOKUP(A260,[3]racine_v11e!$B$4:$C$672,2,FALSE)</f>
        <v>Autres cirrhoses et fibrose hépatique</v>
      </c>
      <c r="C260" s="22">
        <v>1394</v>
      </c>
      <c r="D260" s="23">
        <v>928911.7169</v>
      </c>
      <c r="E260" s="22">
        <v>1342</v>
      </c>
      <c r="F260" s="23">
        <v>899407.53399999999</v>
      </c>
      <c r="G260" s="22">
        <v>1186</v>
      </c>
      <c r="H260" s="23">
        <v>782263.90150000004</v>
      </c>
      <c r="I260" s="24">
        <v>-3.1762095999999997E-2</v>
      </c>
      <c r="J260" s="24">
        <v>-3.7302726000000001E-2</v>
      </c>
      <c r="K260" s="24">
        <v>5.7553192999999997E-3</v>
      </c>
      <c r="L260" s="24">
        <v>-0.13024533199999999</v>
      </c>
      <c r="M260" s="24">
        <v>-0.11624441100000001</v>
      </c>
      <c r="N260" s="24">
        <v>-1.5842525E-2</v>
      </c>
      <c r="O260" s="24">
        <v>5.5831932000000003E-3</v>
      </c>
      <c r="P260" s="24">
        <v>-7.0780620000000004E-3</v>
      </c>
      <c r="Q260" s="24">
        <v>1.8873389999999999E-4</v>
      </c>
      <c r="R260" s="24">
        <v>1.166773E-4</v>
      </c>
    </row>
    <row r="261" spans="1:18" ht="12" x14ac:dyDescent="0.2">
      <c r="A261" s="13" t="s">
        <v>2718</v>
      </c>
      <c r="B261" s="11" t="str">
        <f>VLOOKUP(A261,[3]racine_v11e!$B$4:$C$672,2,FALSE)</f>
        <v>Hépatites chroniques</v>
      </c>
      <c r="C261" s="22">
        <v>700</v>
      </c>
      <c r="D261" s="23">
        <v>282592.77100000001</v>
      </c>
      <c r="E261" s="22">
        <v>639</v>
      </c>
      <c r="F261" s="23">
        <v>241764.44620000001</v>
      </c>
      <c r="G261" s="22">
        <v>512</v>
      </c>
      <c r="H261" s="23">
        <v>199573.3009</v>
      </c>
      <c r="I261" s="24">
        <v>-0.14447759800000001</v>
      </c>
      <c r="J261" s="24">
        <v>-8.7142857000000004E-2</v>
      </c>
      <c r="K261" s="24">
        <v>-6.2808009999999997E-2</v>
      </c>
      <c r="L261" s="24">
        <v>-0.17451344099999999</v>
      </c>
      <c r="M261" s="24">
        <v>-0.19874804400000001</v>
      </c>
      <c r="N261" s="24">
        <v>3.0245920900000001E-2</v>
      </c>
      <c r="O261" s="24">
        <v>4.5452918999999998E-3</v>
      </c>
      <c r="P261" s="24">
        <v>-2.549277E-3</v>
      </c>
      <c r="Q261" s="24">
        <v>8.1477000000000006E-5</v>
      </c>
      <c r="R261" s="24">
        <v>2.9767000000000001E-5</v>
      </c>
    </row>
    <row r="262" spans="1:18" ht="12" x14ac:dyDescent="0.2">
      <c r="A262" s="13" t="s">
        <v>2719</v>
      </c>
      <c r="B262" s="11" t="str">
        <f>VLOOKUP(A262,[3]racine_v11e!$B$4:$C$672,2,FALSE)</f>
        <v>Pancréatites aigües</v>
      </c>
      <c r="C262" s="22">
        <v>4736</v>
      </c>
      <c r="D262" s="23">
        <v>7108091.1195999999</v>
      </c>
      <c r="E262" s="22">
        <v>4864</v>
      </c>
      <c r="F262" s="23">
        <v>7200383.7737999996</v>
      </c>
      <c r="G262" s="22">
        <v>4859</v>
      </c>
      <c r="H262" s="23">
        <v>7319745.2407</v>
      </c>
      <c r="I262" s="24">
        <v>1.29841687E-2</v>
      </c>
      <c r="J262" s="24">
        <v>2.7027026999999999E-2</v>
      </c>
      <c r="K262" s="24">
        <v>-1.3673309E-2</v>
      </c>
      <c r="L262" s="24">
        <v>1.6577097900000001E-2</v>
      </c>
      <c r="M262" s="24">
        <v>-1.027961E-3</v>
      </c>
      <c r="N262" s="24">
        <v>1.76231744E-2</v>
      </c>
      <c r="O262" s="24">
        <v>1.7894849999999999E-4</v>
      </c>
      <c r="P262" s="24">
        <v>7.2120685E-3</v>
      </c>
      <c r="Q262" s="24">
        <v>7.7323609999999999E-4</v>
      </c>
      <c r="R262" s="24">
        <v>1.0917652E-3</v>
      </c>
    </row>
    <row r="263" spans="1:18" ht="22.5" x14ac:dyDescent="0.2">
      <c r="A263" s="13" t="s">
        <v>2720</v>
      </c>
      <c r="B263" s="11" t="str">
        <f>VLOOKUP(A263,[3]racine_v11e!$B$4:$C$672,2,FALSE)</f>
        <v>Autres affections non malignes du pancréas</v>
      </c>
      <c r="C263" s="22">
        <v>2156</v>
      </c>
      <c r="D263" s="23">
        <v>2042034.4402000001</v>
      </c>
      <c r="E263" s="22">
        <v>2102</v>
      </c>
      <c r="F263" s="23">
        <v>2002689.0162</v>
      </c>
      <c r="G263" s="22">
        <v>2076</v>
      </c>
      <c r="H263" s="23">
        <v>1877192.8374999999</v>
      </c>
      <c r="I263" s="24">
        <v>-1.9267757E-2</v>
      </c>
      <c r="J263" s="24">
        <v>-2.5046381999999999E-2</v>
      </c>
      <c r="K263" s="24">
        <v>5.9270766999999997E-3</v>
      </c>
      <c r="L263" s="24">
        <v>-6.2663837E-2</v>
      </c>
      <c r="M263" s="24">
        <v>-1.2369171999999999E-2</v>
      </c>
      <c r="N263" s="24">
        <v>-5.0924560000000001E-2</v>
      </c>
      <c r="O263" s="24">
        <v>9.3053220000000004E-4</v>
      </c>
      <c r="P263" s="24">
        <v>-7.5827409999999996E-3</v>
      </c>
      <c r="Q263" s="24">
        <v>3.303639E-4</v>
      </c>
      <c r="R263" s="24">
        <v>2.7998980000000002E-4</v>
      </c>
    </row>
    <row r="264" spans="1:18" ht="12" x14ac:dyDescent="0.2">
      <c r="A264" s="13" t="s">
        <v>2721</v>
      </c>
      <c r="B264" s="11" t="str">
        <f>VLOOKUP(A264,[3]racine_v11e!$B$4:$C$672,2,FALSE)</f>
        <v>Suivis de greffe de foie et de pancréas</v>
      </c>
      <c r="C264" s="22">
        <v>3</v>
      </c>
      <c r="D264" s="23">
        <v>1236.6199999999999</v>
      </c>
      <c r="E264" s="22">
        <v>2</v>
      </c>
      <c r="F264" s="23">
        <v>803</v>
      </c>
      <c r="G264" s="22">
        <v>1</v>
      </c>
      <c r="H264" s="23">
        <v>505.89</v>
      </c>
      <c r="I264" s="24">
        <v>-0.350649351</v>
      </c>
      <c r="J264" s="24">
        <v>-0.33333333300000001</v>
      </c>
      <c r="K264" s="24">
        <v>-2.5974026000000001E-2</v>
      </c>
      <c r="L264" s="24">
        <v>-0.37</v>
      </c>
      <c r="M264" s="24">
        <v>-0.5</v>
      </c>
      <c r="N264" s="24">
        <v>0.26</v>
      </c>
      <c r="O264" s="24">
        <v>3.5789700000000001E-5</v>
      </c>
      <c r="P264" s="24">
        <v>-1.7952E-5</v>
      </c>
      <c r="Q264" s="24">
        <v>1.5913482000000001E-7</v>
      </c>
      <c r="R264" s="24">
        <v>7.5455232000000004E-8</v>
      </c>
    </row>
    <row r="265" spans="1:18" ht="22.5" x14ac:dyDescent="0.2">
      <c r="A265" s="13" t="s">
        <v>2722</v>
      </c>
      <c r="B265" s="11" t="str">
        <f>VLOOKUP(A265,[3]racine_v11e!$B$4:$C$672,2,FALSE)</f>
        <v>Explorations et surveillance des affections du système hépatobiliaire et du pancréas</v>
      </c>
      <c r="C265" s="22">
        <v>564</v>
      </c>
      <c r="D265" s="23">
        <v>270933.71779999998</v>
      </c>
      <c r="E265" s="22">
        <v>617</v>
      </c>
      <c r="F265" s="23">
        <v>271014.8774</v>
      </c>
      <c r="G265" s="22">
        <v>611</v>
      </c>
      <c r="H265" s="23">
        <v>265518.28529999999</v>
      </c>
      <c r="I265" s="24">
        <v>2.9955519999999997E-4</v>
      </c>
      <c r="J265" s="24">
        <v>9.3971631200000003E-2</v>
      </c>
      <c r="K265" s="24">
        <v>-8.5625690000000004E-2</v>
      </c>
      <c r="L265" s="24">
        <v>-2.0281514E-2</v>
      </c>
      <c r="M265" s="24">
        <v>-9.7244730000000008E-3</v>
      </c>
      <c r="N265" s="24">
        <v>-1.0660711E-2</v>
      </c>
      <c r="O265" s="24">
        <v>2.147382E-4</v>
      </c>
      <c r="P265" s="24">
        <v>-3.3211599999999998E-4</v>
      </c>
      <c r="Q265" s="24">
        <v>9.7231400000000006E-5</v>
      </c>
      <c r="R265" s="24">
        <v>3.9603E-5</v>
      </c>
    </row>
    <row r="266" spans="1:18" ht="22.5" x14ac:dyDescent="0.2">
      <c r="A266" s="13" t="s">
        <v>2723</v>
      </c>
      <c r="B266" s="11" t="str">
        <f>VLOOKUP(A266,[3]racine_v11e!$B$4:$C$672,2,FALSE)</f>
        <v>Symptômes et autres recours aux soins de la CMD 07</v>
      </c>
      <c r="C266" s="22">
        <v>4638</v>
      </c>
      <c r="D266" s="23">
        <v>2886922.8651000001</v>
      </c>
      <c r="E266" s="22">
        <v>4564</v>
      </c>
      <c r="F266" s="23">
        <v>2854813.2511</v>
      </c>
      <c r="G266" s="22">
        <v>4866</v>
      </c>
      <c r="H266" s="23">
        <v>2909909.8865999999</v>
      </c>
      <c r="I266" s="24">
        <v>-1.1122435999999999E-2</v>
      </c>
      <c r="J266" s="24">
        <v>-1.5955153E-2</v>
      </c>
      <c r="K266" s="24">
        <v>4.9110743000000002E-3</v>
      </c>
      <c r="L266" s="24">
        <v>1.9299558599999999E-2</v>
      </c>
      <c r="M266" s="24">
        <v>6.6170026300000004E-2</v>
      </c>
      <c r="N266" s="24">
        <v>-4.3961531999999998E-2</v>
      </c>
      <c r="O266" s="24">
        <v>-1.0808488999999999E-2</v>
      </c>
      <c r="P266" s="24">
        <v>3.3290535E-3</v>
      </c>
      <c r="Q266" s="24">
        <v>7.7435000000000004E-4</v>
      </c>
      <c r="R266" s="24">
        <v>4.340231E-4</v>
      </c>
    </row>
    <row r="267" spans="1:18" ht="33.75" x14ac:dyDescent="0.2">
      <c r="A267" s="13" t="s">
        <v>2724</v>
      </c>
      <c r="B267" s="11" t="str">
        <f>VLOOKUP(A267,[3]racine_v11e!$B$4:$C$672,2,FALSE)</f>
        <v>Affections hépatiques sévères à l'exception des tumeurs malignes, des cirrhoses et des hépatites alcooliques</v>
      </c>
      <c r="C267" s="22">
        <v>239</v>
      </c>
      <c r="D267" s="23">
        <v>362820.14350000001</v>
      </c>
      <c r="E267" s="22">
        <v>289</v>
      </c>
      <c r="F267" s="23">
        <v>432758.4572</v>
      </c>
      <c r="G267" s="22">
        <v>267</v>
      </c>
      <c r="H267" s="23">
        <v>418077.74430000002</v>
      </c>
      <c r="I267" s="24">
        <v>0.19276303959999999</v>
      </c>
      <c r="J267" s="24">
        <v>0.20920502090000001</v>
      </c>
      <c r="K267" s="24">
        <v>-1.3597348E-2</v>
      </c>
      <c r="L267" s="24">
        <v>-3.3923572999999999E-2</v>
      </c>
      <c r="M267" s="24">
        <v>-7.6124567000000004E-2</v>
      </c>
      <c r="N267" s="24">
        <v>4.56782305E-2</v>
      </c>
      <c r="O267" s="24">
        <v>7.8737339999999999E-4</v>
      </c>
      <c r="P267" s="24">
        <v>-8.8703899999999995E-4</v>
      </c>
      <c r="Q267" s="24">
        <v>4.2488999999999999E-5</v>
      </c>
      <c r="R267" s="24">
        <v>6.2357699999999994E-5</v>
      </c>
    </row>
    <row r="268" spans="1:18" ht="12" x14ac:dyDescent="0.2">
      <c r="A268" s="13" t="s">
        <v>2725</v>
      </c>
      <c r="B268" s="11" t="str">
        <f>VLOOKUP(A268,[3]racine_v11e!$B$4:$C$672,2,FALSE)</f>
        <v>Ictères du nouveau-né</v>
      </c>
      <c r="C268" s="22">
        <v>24</v>
      </c>
      <c r="D268" s="23">
        <v>16990.441500000001</v>
      </c>
      <c r="E268" s="22">
        <v>45</v>
      </c>
      <c r="F268" s="23">
        <v>31319.419900000001</v>
      </c>
      <c r="G268" s="22">
        <v>42</v>
      </c>
      <c r="H268" s="23">
        <v>28526.936699999998</v>
      </c>
      <c r="I268" s="24">
        <v>0.84335527129999999</v>
      </c>
      <c r="J268" s="24">
        <v>0.875</v>
      </c>
      <c r="K268" s="24">
        <v>-1.6877189000000001E-2</v>
      </c>
      <c r="L268" s="24">
        <v>-8.9161396000000004E-2</v>
      </c>
      <c r="M268" s="24">
        <v>-6.6666666999999999E-2</v>
      </c>
      <c r="N268" s="24">
        <v>-2.4101496E-2</v>
      </c>
      <c r="O268" s="24">
        <v>1.073691E-4</v>
      </c>
      <c r="P268" s="24">
        <v>-1.6872799999999999E-4</v>
      </c>
      <c r="Q268" s="24">
        <v>6.6836623000000001E-6</v>
      </c>
      <c r="R268" s="24">
        <v>4.2548906000000003E-6</v>
      </c>
    </row>
    <row r="269" spans="1:18" ht="22.5" x14ac:dyDescent="0.2">
      <c r="A269" s="13" t="s">
        <v>2726</v>
      </c>
      <c r="B269" s="11" t="str">
        <f>VLOOKUP(A269,[3]racine_v11e!$B$4:$C$672,2,FALSE)</f>
        <v>Interventions majeures multiples sur les genoux et/ou les hanches</v>
      </c>
      <c r="C269" s="22">
        <v>572</v>
      </c>
      <c r="D269" s="23">
        <v>3402530.3207999999</v>
      </c>
      <c r="E269" s="22">
        <v>600</v>
      </c>
      <c r="F269" s="23">
        <v>3654408.1187999998</v>
      </c>
      <c r="G269" s="22">
        <v>600</v>
      </c>
      <c r="H269" s="23">
        <v>3597135.5350000001</v>
      </c>
      <c r="I269" s="24">
        <v>7.4026613800000002E-2</v>
      </c>
      <c r="J269" s="24">
        <v>4.8951049000000003E-2</v>
      </c>
      <c r="K269" s="24">
        <v>2.3905371799999998E-2</v>
      </c>
      <c r="L269" s="24">
        <v>-1.5672190999999999E-2</v>
      </c>
      <c r="M269" s="24">
        <v>0</v>
      </c>
      <c r="N269" s="24">
        <v>-1.5672190999999999E-2</v>
      </c>
      <c r="O269" s="24">
        <v>0</v>
      </c>
      <c r="P269" s="24">
        <v>-3.4605289999999999E-3</v>
      </c>
      <c r="Q269" s="24">
        <v>9.5480899999999996E-5</v>
      </c>
      <c r="R269" s="24">
        <v>5.3652509999999997E-4</v>
      </c>
    </row>
    <row r="270" spans="1:18" ht="22.5" x14ac:dyDescent="0.2">
      <c r="A270" s="13" t="s">
        <v>2727</v>
      </c>
      <c r="B270" s="11" t="str">
        <f>VLOOKUP(A270,[3]racine_v11e!$B$4:$C$672,2,FALSE)</f>
        <v>Interventions sur la hanche et le fémur, âge inférieur à 18 ans</v>
      </c>
      <c r="C270" s="22">
        <v>430</v>
      </c>
      <c r="D270" s="23">
        <v>865799.46539999999</v>
      </c>
      <c r="E270" s="22">
        <v>410</v>
      </c>
      <c r="F270" s="23">
        <v>832466.26340000005</v>
      </c>
      <c r="G270" s="22">
        <v>375</v>
      </c>
      <c r="H270" s="23">
        <v>764602.34120000002</v>
      </c>
      <c r="I270" s="24">
        <v>-3.8499910999999998E-2</v>
      </c>
      <c r="J270" s="24">
        <v>-4.6511627999999999E-2</v>
      </c>
      <c r="K270" s="24">
        <v>8.4025327999999993E-3</v>
      </c>
      <c r="L270" s="24">
        <v>-8.1521527999999996E-2</v>
      </c>
      <c r="M270" s="24">
        <v>-8.5365854000000005E-2</v>
      </c>
      <c r="N270" s="24">
        <v>4.2031289000000003E-3</v>
      </c>
      <c r="O270" s="24">
        <v>1.2526395E-3</v>
      </c>
      <c r="P270" s="24">
        <v>-4.1004800000000001E-3</v>
      </c>
      <c r="Q270" s="24">
        <v>5.9675600000000002E-5</v>
      </c>
      <c r="R270" s="24">
        <v>1.140431E-4</v>
      </c>
    </row>
    <row r="271" spans="1:18" ht="22.5" x14ac:dyDescent="0.2">
      <c r="A271" s="13" t="s">
        <v>2728</v>
      </c>
      <c r="B271" s="11" t="str">
        <f>VLOOKUP(A271,[3]racine_v11e!$B$4:$C$672,2,FALSE)</f>
        <v>Amputations pour affections de l'appareil musculosquelettique et du tissu conjonctif</v>
      </c>
      <c r="C271" s="22">
        <v>253</v>
      </c>
      <c r="D271" s="23">
        <v>910881.53339999996</v>
      </c>
      <c r="E271" s="22">
        <v>235</v>
      </c>
      <c r="F271" s="23">
        <v>872914.84030000004</v>
      </c>
      <c r="G271" s="22">
        <v>208</v>
      </c>
      <c r="H271" s="23">
        <v>856918.77170000004</v>
      </c>
      <c r="I271" s="24">
        <v>-4.1681263000000003E-2</v>
      </c>
      <c r="J271" s="24">
        <v>-7.1146244999999997E-2</v>
      </c>
      <c r="K271" s="24">
        <v>3.1721873900000003E-2</v>
      </c>
      <c r="L271" s="24">
        <v>-1.832489E-2</v>
      </c>
      <c r="M271" s="24">
        <v>-0.114893617</v>
      </c>
      <c r="N271" s="24">
        <v>0.10910409040000001</v>
      </c>
      <c r="O271" s="24">
        <v>9.663219E-4</v>
      </c>
      <c r="P271" s="24">
        <v>-9.6651599999999995E-4</v>
      </c>
      <c r="Q271" s="24">
        <v>3.3099999999999998E-5</v>
      </c>
      <c r="R271" s="24">
        <v>1.2781239999999999E-4</v>
      </c>
    </row>
    <row r="272" spans="1:18" ht="12" x14ac:dyDescent="0.2">
      <c r="A272" s="13" t="s">
        <v>2729</v>
      </c>
      <c r="B272" s="11" t="str">
        <f>VLOOKUP(A272,[3]racine_v11e!$B$4:$C$672,2,FALSE)</f>
        <v>Biopsies ostéoarticulaires</v>
      </c>
      <c r="C272" s="22">
        <v>275</v>
      </c>
      <c r="D272" s="23">
        <v>243963.85639999999</v>
      </c>
      <c r="E272" s="22">
        <v>250</v>
      </c>
      <c r="F272" s="23">
        <v>206545.0546</v>
      </c>
      <c r="G272" s="22">
        <v>236</v>
      </c>
      <c r="H272" s="23">
        <v>192055.15539999999</v>
      </c>
      <c r="I272" s="24">
        <v>-0.15337846499999999</v>
      </c>
      <c r="J272" s="24">
        <v>-9.0909090999999997E-2</v>
      </c>
      <c r="K272" s="24">
        <v>-6.8716311000000002E-2</v>
      </c>
      <c r="L272" s="24">
        <v>-7.0153697000000001E-2</v>
      </c>
      <c r="M272" s="24">
        <v>-5.6000000000000001E-2</v>
      </c>
      <c r="N272" s="24">
        <v>-1.4993322999999999E-2</v>
      </c>
      <c r="O272" s="24">
        <v>5.0105579999999998E-4</v>
      </c>
      <c r="P272" s="24">
        <v>-8.7551000000000003E-4</v>
      </c>
      <c r="Q272" s="24">
        <v>3.7555799999999997E-5</v>
      </c>
      <c r="R272" s="24">
        <v>2.8645699999999999E-5</v>
      </c>
    </row>
    <row r="273" spans="1:18" ht="33.75" x14ac:dyDescent="0.2">
      <c r="A273" s="13" t="s">
        <v>2730</v>
      </c>
      <c r="B273" s="11" t="str">
        <f>VLOOKUP(A273,[3]racine_v11e!$B$4:$C$672,2,FALSE)</f>
        <v>Résections osseuses localisées et/ou ablation de matériel de fixation interne au niveau de la hanche et du fémur</v>
      </c>
      <c r="C273" s="22">
        <v>2076</v>
      </c>
      <c r="D273" s="23">
        <v>2369315.2587000001</v>
      </c>
      <c r="E273" s="22">
        <v>2000</v>
      </c>
      <c r="F273" s="23">
        <v>2211202.2866000002</v>
      </c>
      <c r="G273" s="22">
        <v>1796</v>
      </c>
      <c r="H273" s="23">
        <v>1901647.0866</v>
      </c>
      <c r="I273" s="24">
        <v>-6.6733614999999996E-2</v>
      </c>
      <c r="J273" s="24">
        <v>-3.6608862999999998E-2</v>
      </c>
      <c r="K273" s="24">
        <v>-3.1269492000000003E-2</v>
      </c>
      <c r="L273" s="24">
        <v>-0.139994067</v>
      </c>
      <c r="M273" s="24">
        <v>-0.10199999999999999</v>
      </c>
      <c r="N273" s="24">
        <v>-4.2309650999999997E-2</v>
      </c>
      <c r="O273" s="24">
        <v>7.3010986999999996E-3</v>
      </c>
      <c r="P273" s="24">
        <v>-1.870397E-2</v>
      </c>
      <c r="Q273" s="24">
        <v>2.8580609999999997E-4</v>
      </c>
      <c r="R273" s="24">
        <v>2.8363720000000001E-4</v>
      </c>
    </row>
    <row r="274" spans="1:18" ht="45" x14ac:dyDescent="0.2">
      <c r="A274" s="13" t="s">
        <v>2731</v>
      </c>
      <c r="B274" s="11" t="str">
        <f>VLOOKUP(A274,[3]racine_v11e!$B$4:$C$672,2,FALSE)</f>
        <v>Résections osseuses localisées et/ou ablation de matériel de fixation interne au niveau d'une localisation autre que la hanche et le fémur</v>
      </c>
      <c r="C274" s="22">
        <v>45997</v>
      </c>
      <c r="D274" s="23">
        <v>27998170.681000002</v>
      </c>
      <c r="E274" s="22">
        <v>44772</v>
      </c>
      <c r="F274" s="23">
        <v>27297452.101</v>
      </c>
      <c r="G274" s="22">
        <v>45931</v>
      </c>
      <c r="H274" s="23">
        <v>27952457.868000001</v>
      </c>
      <c r="I274" s="24">
        <v>-2.5027298999999999E-2</v>
      </c>
      <c r="J274" s="24">
        <v>-2.6632171999999999E-2</v>
      </c>
      <c r="K274" s="24">
        <v>1.6487837E-3</v>
      </c>
      <c r="L274" s="24">
        <v>2.3995124699999999E-2</v>
      </c>
      <c r="M274" s="24">
        <v>2.58867149E-2</v>
      </c>
      <c r="N274" s="24">
        <v>-1.843859E-3</v>
      </c>
      <c r="O274" s="24">
        <v>-4.1480261999999997E-2</v>
      </c>
      <c r="P274" s="24">
        <v>3.9576813099999997E-2</v>
      </c>
      <c r="Q274" s="24">
        <v>7.3092212000000004E-3</v>
      </c>
      <c r="R274" s="24">
        <v>4.1692051999999997E-3</v>
      </c>
    </row>
    <row r="275" spans="1:18" ht="22.5" x14ac:dyDescent="0.2">
      <c r="A275" s="13" t="s">
        <v>2732</v>
      </c>
      <c r="B275" s="11" t="str">
        <f>VLOOKUP(A275,[3]racine_v11e!$B$4:$C$672,2,FALSE)</f>
        <v>Greffes de peau pour maladie de l'appareil musculosquelettique ou du tissu conjonctif</v>
      </c>
      <c r="C275" s="22">
        <v>1546</v>
      </c>
      <c r="D275" s="23">
        <v>1084126.8603999999</v>
      </c>
      <c r="E275" s="22">
        <v>1536</v>
      </c>
      <c r="F275" s="23">
        <v>1065169.193</v>
      </c>
      <c r="G275" s="22">
        <v>1668</v>
      </c>
      <c r="H275" s="23">
        <v>1154007.6714000001</v>
      </c>
      <c r="I275" s="24">
        <v>-1.7486577E-2</v>
      </c>
      <c r="J275" s="24">
        <v>-6.4683049999999997E-3</v>
      </c>
      <c r="K275" s="24">
        <v>-1.1090005E-2</v>
      </c>
      <c r="L275" s="24">
        <v>8.3403161700000006E-2</v>
      </c>
      <c r="M275" s="24">
        <v>8.59375E-2</v>
      </c>
      <c r="N275" s="24">
        <v>-2.3337789999999998E-3</v>
      </c>
      <c r="O275" s="24">
        <v>-4.7242400000000002E-3</v>
      </c>
      <c r="P275" s="24">
        <v>5.3678060000000001E-3</v>
      </c>
      <c r="Q275" s="24">
        <v>2.6543690000000001E-4</v>
      </c>
      <c r="R275" s="24">
        <v>1.7212419999999999E-4</v>
      </c>
    </row>
    <row r="276" spans="1:18" ht="22.5" x14ac:dyDescent="0.2">
      <c r="A276" s="13" t="s">
        <v>2733</v>
      </c>
      <c r="B276" s="11" t="str">
        <f>VLOOKUP(A276,[3]racine_v11e!$B$4:$C$672,2,FALSE)</f>
        <v>Autres interventions portant sur l'appareil musculosquelettique et le tissu conjonctif</v>
      </c>
      <c r="C276" s="22">
        <v>4907</v>
      </c>
      <c r="D276" s="23">
        <v>5439100.3942</v>
      </c>
      <c r="E276" s="22">
        <v>4615</v>
      </c>
      <c r="F276" s="23">
        <v>5077642.8170999996</v>
      </c>
      <c r="G276" s="22">
        <v>4638</v>
      </c>
      <c r="H276" s="23">
        <v>5076659.7033000002</v>
      </c>
      <c r="I276" s="24">
        <v>-6.6455396999999999E-2</v>
      </c>
      <c r="J276" s="24">
        <v>-5.9506826999999998E-2</v>
      </c>
      <c r="K276" s="24">
        <v>-7.38822E-3</v>
      </c>
      <c r="L276" s="24">
        <v>-1.93616E-4</v>
      </c>
      <c r="M276" s="24">
        <v>4.9837485999999999E-3</v>
      </c>
      <c r="N276" s="24">
        <v>-5.1516899999999996E-3</v>
      </c>
      <c r="O276" s="24">
        <v>-8.2316300000000002E-4</v>
      </c>
      <c r="P276" s="24">
        <v>-5.9401999999999998E-5</v>
      </c>
      <c r="Q276" s="24">
        <v>7.3806730000000001E-4</v>
      </c>
      <c r="R276" s="24">
        <v>7.5720119999999995E-4</v>
      </c>
    </row>
    <row r="277" spans="1:18" ht="22.5" x14ac:dyDescent="0.2">
      <c r="A277" s="13" t="s">
        <v>2734</v>
      </c>
      <c r="B277" s="11" t="str">
        <f>VLOOKUP(A277,[3]racine_v11e!$B$4:$C$672,2,FALSE)</f>
        <v>Interventions pour reprise de prothèses articulaires</v>
      </c>
      <c r="C277" s="22">
        <v>13740</v>
      </c>
      <c r="D277" s="23">
        <v>57343875.370999999</v>
      </c>
      <c r="E277" s="22">
        <v>13600</v>
      </c>
      <c r="F277" s="23">
        <v>56890320.369000003</v>
      </c>
      <c r="G277" s="22">
        <v>13709</v>
      </c>
      <c r="H277" s="23">
        <v>57175157.435000002</v>
      </c>
      <c r="I277" s="24">
        <v>-7.9093889999999993E-3</v>
      </c>
      <c r="J277" s="24">
        <v>-1.0189228999999999E-2</v>
      </c>
      <c r="K277" s="24">
        <v>2.3033086999999998E-3</v>
      </c>
      <c r="L277" s="24">
        <v>5.0067756E-3</v>
      </c>
      <c r="M277" s="24">
        <v>8.0147059000000003E-3</v>
      </c>
      <c r="N277" s="24">
        <v>-2.9840140000000001E-3</v>
      </c>
      <c r="O277" s="24">
        <v>-3.9010770000000002E-3</v>
      </c>
      <c r="P277" s="24">
        <v>1.7210448999999999E-2</v>
      </c>
      <c r="Q277" s="24">
        <v>2.1815792E-3</v>
      </c>
      <c r="R277" s="24">
        <v>8.5278712000000003E-3</v>
      </c>
    </row>
    <row r="278" spans="1:18" ht="12" x14ac:dyDescent="0.2">
      <c r="A278" s="13" t="s">
        <v>2735</v>
      </c>
      <c r="B278" s="11" t="str">
        <f>VLOOKUP(A278,[3]racine_v11e!$B$4:$C$672,2,FALSE)</f>
        <v>Prothèses de genou</v>
      </c>
      <c r="C278" s="22">
        <v>52924</v>
      </c>
      <c r="D278" s="23">
        <v>187742393.69</v>
      </c>
      <c r="E278" s="22">
        <v>56599</v>
      </c>
      <c r="F278" s="23">
        <v>200689972.03999999</v>
      </c>
      <c r="G278" s="22">
        <v>58849</v>
      </c>
      <c r="H278" s="23">
        <v>208096192.75</v>
      </c>
      <c r="I278" s="24">
        <v>6.8964596099999997E-2</v>
      </c>
      <c r="J278" s="24">
        <v>6.9439195800000006E-2</v>
      </c>
      <c r="K278" s="24">
        <v>-4.4378400000000002E-4</v>
      </c>
      <c r="L278" s="24">
        <v>3.69037906E-2</v>
      </c>
      <c r="M278" s="24">
        <v>3.9753352499999998E-2</v>
      </c>
      <c r="N278" s="24">
        <v>-2.7406129999999998E-3</v>
      </c>
      <c r="O278" s="24">
        <v>-8.0526823999999997E-2</v>
      </c>
      <c r="P278" s="24">
        <v>0.44749928529999999</v>
      </c>
      <c r="Q278" s="24">
        <v>9.3649248000000004E-3</v>
      </c>
      <c r="R278" s="24">
        <v>3.1038262300000001E-2</v>
      </c>
    </row>
    <row r="279" spans="1:18" ht="12" x14ac:dyDescent="0.2">
      <c r="A279" s="13" t="s">
        <v>2736</v>
      </c>
      <c r="B279" s="11" t="str">
        <f>VLOOKUP(A279,[3]racine_v11e!$B$4:$C$672,2,FALSE)</f>
        <v>Prothèses d'épaule</v>
      </c>
      <c r="C279" s="22">
        <v>7008</v>
      </c>
      <c r="D279" s="23">
        <v>19467137.032000002</v>
      </c>
      <c r="E279" s="22">
        <v>7387</v>
      </c>
      <c r="F279" s="23">
        <v>20590288.625</v>
      </c>
      <c r="G279" s="22">
        <v>7990</v>
      </c>
      <c r="H279" s="23">
        <v>22239915.066</v>
      </c>
      <c r="I279" s="24">
        <v>5.7694749400000002E-2</v>
      </c>
      <c r="J279" s="24">
        <v>5.4081050200000001E-2</v>
      </c>
      <c r="K279" s="24">
        <v>3.4282935E-3</v>
      </c>
      <c r="L279" s="24">
        <v>8.0116722599999995E-2</v>
      </c>
      <c r="M279" s="24">
        <v>8.1629890299999994E-2</v>
      </c>
      <c r="N279" s="24">
        <v>-1.39897E-3</v>
      </c>
      <c r="O279" s="24">
        <v>-2.1581189000000001E-2</v>
      </c>
      <c r="P279" s="24">
        <v>9.9673866400000005E-2</v>
      </c>
      <c r="Q279" s="24">
        <v>1.2714872E-3</v>
      </c>
      <c r="R279" s="24">
        <v>3.3171597999999999E-3</v>
      </c>
    </row>
    <row r="280" spans="1:18" ht="12" x14ac:dyDescent="0.2">
      <c r="A280" s="13" t="s">
        <v>2737</v>
      </c>
      <c r="B280" s="11" t="str">
        <f>VLOOKUP(A280,[3]racine_v11e!$B$4:$C$672,2,FALSE)</f>
        <v>Autres interventions sur le rachis</v>
      </c>
      <c r="C280" s="22">
        <v>38816</v>
      </c>
      <c r="D280" s="23">
        <v>73576537.890000001</v>
      </c>
      <c r="E280" s="22">
        <v>40981</v>
      </c>
      <c r="F280" s="23">
        <v>78224326.305000007</v>
      </c>
      <c r="G280" s="22">
        <v>41609</v>
      </c>
      <c r="H280" s="23">
        <v>79731869.131999999</v>
      </c>
      <c r="I280" s="24">
        <v>6.3169436199999998E-2</v>
      </c>
      <c r="J280" s="24">
        <v>5.5775968699999998E-2</v>
      </c>
      <c r="K280" s="24">
        <v>7.0028753999999997E-3</v>
      </c>
      <c r="L280" s="24">
        <v>1.92720462E-2</v>
      </c>
      <c r="M280" s="24">
        <v>1.5324174600000001E-2</v>
      </c>
      <c r="N280" s="24">
        <v>3.8882868000000002E-3</v>
      </c>
      <c r="O280" s="24">
        <v>-2.2475931000000001E-2</v>
      </c>
      <c r="P280" s="24">
        <v>9.1088878400000003E-2</v>
      </c>
      <c r="Q280" s="24">
        <v>6.6214406000000003E-3</v>
      </c>
      <c r="R280" s="24">
        <v>1.1892282299999999E-2</v>
      </c>
    </row>
    <row r="281" spans="1:18" ht="12" x14ac:dyDescent="0.2">
      <c r="A281" s="13" t="s">
        <v>2738</v>
      </c>
      <c r="B281" s="11" t="str">
        <f>VLOOKUP(A281,[3]racine_v11e!$B$4:$C$672,2,FALSE)</f>
        <v>Interventions maxillofaciales</v>
      </c>
      <c r="C281" s="22">
        <v>604</v>
      </c>
      <c r="D281" s="23">
        <v>1013360.833</v>
      </c>
      <c r="E281" s="22">
        <v>680</v>
      </c>
      <c r="F281" s="23">
        <v>1149462.2990999999</v>
      </c>
      <c r="G281" s="22">
        <v>608</v>
      </c>
      <c r="H281" s="23">
        <v>1021908.28</v>
      </c>
      <c r="I281" s="24">
        <v>0.13430701249999999</v>
      </c>
      <c r="J281" s="24">
        <v>0.1258278146</v>
      </c>
      <c r="K281" s="24">
        <v>7.5315228999999996E-3</v>
      </c>
      <c r="L281" s="24">
        <v>-0.110968423</v>
      </c>
      <c r="M281" s="24">
        <v>-0.105882353</v>
      </c>
      <c r="N281" s="24">
        <v>-5.6883680000000001E-3</v>
      </c>
      <c r="O281" s="24">
        <v>2.5768584000000001E-3</v>
      </c>
      <c r="P281" s="24">
        <v>-7.7070799999999998E-3</v>
      </c>
      <c r="Q281" s="24">
        <v>9.6754000000000002E-5</v>
      </c>
      <c r="R281" s="24">
        <v>1.524211E-4</v>
      </c>
    </row>
    <row r="282" spans="1:18" ht="22.5" x14ac:dyDescent="0.2">
      <c r="A282" s="13" t="s">
        <v>2739</v>
      </c>
      <c r="B282" s="11" t="str">
        <f>VLOOKUP(A282,[3]racine_v11e!$B$4:$C$672,2,FALSE)</f>
        <v>Interventions sur le tissu mou pour tumeurs malignes</v>
      </c>
      <c r="C282" s="22">
        <v>532</v>
      </c>
      <c r="D282" s="23">
        <v>515623.10690000001</v>
      </c>
      <c r="E282" s="22">
        <v>517</v>
      </c>
      <c r="F282" s="23">
        <v>513855.99339999998</v>
      </c>
      <c r="G282" s="22">
        <v>409</v>
      </c>
      <c r="H282" s="23">
        <v>394930.33380000002</v>
      </c>
      <c r="I282" s="24">
        <v>-3.4271420000000002E-3</v>
      </c>
      <c r="J282" s="24">
        <v>-2.8195489000000001E-2</v>
      </c>
      <c r="K282" s="24">
        <v>2.5486964300000001E-2</v>
      </c>
      <c r="L282" s="24">
        <v>-0.23143772000000001</v>
      </c>
      <c r="M282" s="24">
        <v>-0.20889748499999999</v>
      </c>
      <c r="N282" s="24">
        <v>-2.8492178999999999E-2</v>
      </c>
      <c r="O282" s="24">
        <v>3.8652876E-3</v>
      </c>
      <c r="P282" s="24">
        <v>-7.1857359999999999E-3</v>
      </c>
      <c r="Q282" s="24">
        <v>6.50861E-5</v>
      </c>
      <c r="R282" s="24">
        <v>5.89052E-5</v>
      </c>
    </row>
    <row r="283" spans="1:18" ht="22.5" x14ac:dyDescent="0.2">
      <c r="A283" s="13" t="s">
        <v>2740</v>
      </c>
      <c r="B283" s="11" t="str">
        <f>VLOOKUP(A283,[3]racine_v11e!$B$4:$C$672,2,FALSE)</f>
        <v>Interventions sur la jambe, âge inférieur à 18 ans</v>
      </c>
      <c r="C283" s="22">
        <v>1676</v>
      </c>
      <c r="D283" s="23">
        <v>2559598.4772000001</v>
      </c>
      <c r="E283" s="22">
        <v>1666</v>
      </c>
      <c r="F283" s="23">
        <v>2541225.7149999999</v>
      </c>
      <c r="G283" s="22">
        <v>1684</v>
      </c>
      <c r="H283" s="23">
        <v>2558578.1639</v>
      </c>
      <c r="I283" s="24">
        <v>-7.1779859999999999E-3</v>
      </c>
      <c r="J283" s="24">
        <v>-5.9665869999999998E-3</v>
      </c>
      <c r="K283" s="24">
        <v>-1.21867E-3</v>
      </c>
      <c r="L283" s="24">
        <v>6.8283776999999999E-3</v>
      </c>
      <c r="M283" s="24">
        <v>1.0804321699999999E-2</v>
      </c>
      <c r="N283" s="24">
        <v>-3.9334460000000002E-3</v>
      </c>
      <c r="O283" s="24">
        <v>-6.4421499999999996E-4</v>
      </c>
      <c r="P283" s="24">
        <v>1.0484711000000001E-3</v>
      </c>
      <c r="Q283" s="24">
        <v>2.6798300000000001E-4</v>
      </c>
      <c r="R283" s="24">
        <v>3.8162070000000002E-4</v>
      </c>
    </row>
    <row r="284" spans="1:18" ht="22.5" x14ac:dyDescent="0.2">
      <c r="A284" s="13" t="s">
        <v>2741</v>
      </c>
      <c r="B284" s="11" t="str">
        <f>VLOOKUP(A284,[3]racine_v11e!$B$4:$C$672,2,FALSE)</f>
        <v>Interventions sur la jambe, âge supérieur à 17 ans</v>
      </c>
      <c r="C284" s="22">
        <v>18183</v>
      </c>
      <c r="D284" s="23">
        <v>35232813.233000003</v>
      </c>
      <c r="E284" s="22">
        <v>17581</v>
      </c>
      <c r="F284" s="23">
        <v>33996572.071000002</v>
      </c>
      <c r="G284" s="22">
        <v>17766</v>
      </c>
      <c r="H284" s="23">
        <v>34186674.369000003</v>
      </c>
      <c r="I284" s="24">
        <v>-3.5087778999999999E-2</v>
      </c>
      <c r="J284" s="24">
        <v>-3.3107848000000002E-2</v>
      </c>
      <c r="K284" s="24">
        <v>-2.0477270000000001E-3</v>
      </c>
      <c r="L284" s="24">
        <v>5.5918078000000001E-3</v>
      </c>
      <c r="M284" s="24">
        <v>1.05227234E-2</v>
      </c>
      <c r="N284" s="24">
        <v>-4.8795690000000003E-3</v>
      </c>
      <c r="O284" s="24">
        <v>-6.6210940000000001E-3</v>
      </c>
      <c r="P284" s="24">
        <v>1.1486376899999999E-2</v>
      </c>
      <c r="Q284" s="24">
        <v>2.8271891E-3</v>
      </c>
      <c r="R284" s="24">
        <v>5.0990599999999999E-3</v>
      </c>
    </row>
    <row r="285" spans="1:18" ht="22.5" x14ac:dyDescent="0.2">
      <c r="A285" s="13" t="s">
        <v>2742</v>
      </c>
      <c r="B285" s="11" t="str">
        <f>VLOOKUP(A285,[3]racine_v11e!$B$4:$C$672,2,FALSE)</f>
        <v>Interventions sur la cheville et l'arrière-pied à l'exception des fractures</v>
      </c>
      <c r="C285" s="22">
        <v>5275</v>
      </c>
      <c r="D285" s="23">
        <v>7276374.0389999999</v>
      </c>
      <c r="E285" s="22">
        <v>5484</v>
      </c>
      <c r="F285" s="23">
        <v>7383493.7925000004</v>
      </c>
      <c r="G285" s="22">
        <v>5711</v>
      </c>
      <c r="H285" s="23">
        <v>7671193.5210999995</v>
      </c>
      <c r="I285" s="24">
        <v>1.47215843E-2</v>
      </c>
      <c r="J285" s="24">
        <v>3.9620853099999999E-2</v>
      </c>
      <c r="K285" s="24">
        <v>-2.3950335999999999E-2</v>
      </c>
      <c r="L285" s="24">
        <v>3.8965256400000002E-2</v>
      </c>
      <c r="M285" s="24">
        <v>4.1393143700000003E-2</v>
      </c>
      <c r="N285" s="24">
        <v>-2.3313840000000001E-3</v>
      </c>
      <c r="O285" s="24">
        <v>-8.1242620000000002E-3</v>
      </c>
      <c r="P285" s="24">
        <v>1.7383417000000002E-2</v>
      </c>
      <c r="Q285" s="24">
        <v>9.0881890000000002E-4</v>
      </c>
      <c r="R285" s="24">
        <v>1.1441849E-3</v>
      </c>
    </row>
    <row r="286" spans="1:18" ht="22.5" x14ac:dyDescent="0.2">
      <c r="A286" s="13" t="s">
        <v>2743</v>
      </c>
      <c r="B286" s="11" t="str">
        <f>VLOOKUP(A286,[3]racine_v11e!$B$4:$C$672,2,FALSE)</f>
        <v>Interventions sur les ligaments croisés sous arthroscopie</v>
      </c>
      <c r="C286" s="22">
        <v>30212</v>
      </c>
      <c r="D286" s="23">
        <v>51691111.026000001</v>
      </c>
      <c r="E286" s="22">
        <v>32616</v>
      </c>
      <c r="F286" s="23">
        <v>55772476.799999997</v>
      </c>
      <c r="G286" s="22">
        <v>33476</v>
      </c>
      <c r="H286" s="23">
        <v>57230302.270999998</v>
      </c>
      <c r="I286" s="24">
        <v>7.8956820499999997E-2</v>
      </c>
      <c r="J286" s="24">
        <v>7.9571031400000006E-2</v>
      </c>
      <c r="K286" s="24">
        <v>-5.6893999999999998E-4</v>
      </c>
      <c r="L286" s="24">
        <v>2.61387974E-2</v>
      </c>
      <c r="M286" s="24">
        <v>2.6367426999999999E-2</v>
      </c>
      <c r="N286" s="24">
        <v>-2.2275600000000001E-4</v>
      </c>
      <c r="O286" s="24">
        <v>-3.0779141999999999E-2</v>
      </c>
      <c r="P286" s="24">
        <v>8.8084852199999994E-2</v>
      </c>
      <c r="Q286" s="24">
        <v>5.3271971000000001E-3</v>
      </c>
      <c r="R286" s="24">
        <v>8.5360963000000005E-3</v>
      </c>
    </row>
    <row r="287" spans="1:18" ht="12" x14ac:dyDescent="0.2">
      <c r="A287" s="13" t="s">
        <v>2744</v>
      </c>
      <c r="B287" s="11" t="str">
        <f>VLOOKUP(A287,[3]racine_v11e!$B$4:$C$672,2,FALSE)</f>
        <v>Interventions sur le bras, coude et épaule</v>
      </c>
      <c r="C287" s="22">
        <v>23636</v>
      </c>
      <c r="D287" s="23">
        <v>37736704.695</v>
      </c>
      <c r="E287" s="22">
        <v>22527</v>
      </c>
      <c r="F287" s="23">
        <v>35894050.112999998</v>
      </c>
      <c r="G287" s="22">
        <v>21773</v>
      </c>
      <c r="H287" s="23">
        <v>34421353.675999999</v>
      </c>
      <c r="I287" s="24">
        <v>-4.8829239000000003E-2</v>
      </c>
      <c r="J287" s="24">
        <v>-4.6919953E-2</v>
      </c>
      <c r="K287" s="24">
        <v>-2.0032800000000001E-3</v>
      </c>
      <c r="L287" s="24">
        <v>-4.1028984999999997E-2</v>
      </c>
      <c r="M287" s="24">
        <v>-3.3470946000000001E-2</v>
      </c>
      <c r="N287" s="24">
        <v>-7.8197739999999998E-3</v>
      </c>
      <c r="O287" s="24">
        <v>2.6985433600000001E-2</v>
      </c>
      <c r="P287" s="24">
        <v>-8.8983386999999997E-2</v>
      </c>
      <c r="Q287" s="24">
        <v>3.4648423000000002E-3</v>
      </c>
      <c r="R287" s="24">
        <v>5.1340632000000004E-3</v>
      </c>
    </row>
    <row r="288" spans="1:18" ht="22.5" x14ac:dyDescent="0.2">
      <c r="A288" s="13" t="s">
        <v>2745</v>
      </c>
      <c r="B288" s="11" t="str">
        <f>VLOOKUP(A288,[3]racine_v11e!$B$4:$C$672,2,FALSE)</f>
        <v>Interventions sur le pied, âge inférieur à 18 ans</v>
      </c>
      <c r="C288" s="22">
        <v>1723</v>
      </c>
      <c r="D288" s="23">
        <v>1950444.5026</v>
      </c>
      <c r="E288" s="22">
        <v>1818</v>
      </c>
      <c r="F288" s="23">
        <v>2057252.8758</v>
      </c>
      <c r="G288" s="22">
        <v>1701</v>
      </c>
      <c r="H288" s="23">
        <v>1918141.7551</v>
      </c>
      <c r="I288" s="24">
        <v>5.4761041900000001E-2</v>
      </c>
      <c r="J288" s="24">
        <v>5.513639E-2</v>
      </c>
      <c r="K288" s="24">
        <v>-3.5573400000000002E-4</v>
      </c>
      <c r="L288" s="24">
        <v>-6.7619844999999998E-2</v>
      </c>
      <c r="M288" s="24">
        <v>-6.4356436000000003E-2</v>
      </c>
      <c r="N288" s="24">
        <v>-3.4878769999999999E-3</v>
      </c>
      <c r="O288" s="24">
        <v>4.1873949000000004E-3</v>
      </c>
      <c r="P288" s="24">
        <v>-8.4053840000000001E-3</v>
      </c>
      <c r="Q288" s="24">
        <v>2.7068829999999999E-4</v>
      </c>
      <c r="R288" s="24">
        <v>2.860974E-4</v>
      </c>
    </row>
    <row r="289" spans="1:18" ht="22.5" x14ac:dyDescent="0.2">
      <c r="A289" s="13" t="s">
        <v>2746</v>
      </c>
      <c r="B289" s="11" t="str">
        <f>VLOOKUP(A289,[3]racine_v11e!$B$4:$C$672,2,FALSE)</f>
        <v>Interventions sur le pied, âge supérieur à 17 ans</v>
      </c>
      <c r="C289" s="22">
        <v>69178</v>
      </c>
      <c r="D289" s="23">
        <v>86766151.952000007</v>
      </c>
      <c r="E289" s="22">
        <v>71228</v>
      </c>
      <c r="F289" s="23">
        <v>87670858.130999997</v>
      </c>
      <c r="G289" s="22">
        <v>72079</v>
      </c>
      <c r="H289" s="23">
        <v>86831178.003999993</v>
      </c>
      <c r="I289" s="24">
        <v>1.0426948300000001E-2</v>
      </c>
      <c r="J289" s="24">
        <v>2.9633698600000001E-2</v>
      </c>
      <c r="K289" s="24">
        <v>-1.8653963999999999E-2</v>
      </c>
      <c r="L289" s="24">
        <v>-9.5776420000000008E-3</v>
      </c>
      <c r="M289" s="24">
        <v>1.1947548699999999E-2</v>
      </c>
      <c r="N289" s="24">
        <v>-2.1271054000000001E-2</v>
      </c>
      <c r="O289" s="24">
        <v>-3.0457034000000001E-2</v>
      </c>
      <c r="P289" s="24">
        <v>-5.0735223000000003E-2</v>
      </c>
      <c r="Q289" s="24">
        <v>1.1470278400000001E-2</v>
      </c>
      <c r="R289" s="24">
        <v>1.29511686E-2</v>
      </c>
    </row>
    <row r="290" spans="1:18" ht="12" x14ac:dyDescent="0.2">
      <c r="A290" s="13" t="s">
        <v>2747</v>
      </c>
      <c r="B290" s="11" t="str">
        <f>VLOOKUP(A290,[3]racine_v11e!$B$4:$C$672,2,FALSE)</f>
        <v>Autres arthroscopies du genou</v>
      </c>
      <c r="C290" s="22">
        <v>20153</v>
      </c>
      <c r="D290" s="23">
        <v>18128372.035999998</v>
      </c>
      <c r="E290" s="22">
        <v>20752</v>
      </c>
      <c r="F290" s="23">
        <v>18682234.046</v>
      </c>
      <c r="G290" s="22">
        <v>20733</v>
      </c>
      <c r="H290" s="23">
        <v>18664529.327</v>
      </c>
      <c r="I290" s="24">
        <v>3.0552220000000001E-2</v>
      </c>
      <c r="J290" s="24">
        <v>2.9722621899999999E-2</v>
      </c>
      <c r="K290" s="24">
        <v>8.0565189999999998E-4</v>
      </c>
      <c r="L290" s="24">
        <v>-9.4767699999999996E-4</v>
      </c>
      <c r="M290" s="24">
        <v>-9.1557400000000005E-4</v>
      </c>
      <c r="N290" s="24">
        <v>-3.2131999999999997E-5</v>
      </c>
      <c r="O290" s="24">
        <v>6.800043E-4</v>
      </c>
      <c r="P290" s="24">
        <v>-1.069756E-3</v>
      </c>
      <c r="Q290" s="24">
        <v>3.2993420999999998E-3</v>
      </c>
      <c r="R290" s="24">
        <v>2.7838786999999999E-3</v>
      </c>
    </row>
    <row r="291" spans="1:18" ht="12" x14ac:dyDescent="0.2">
      <c r="A291" s="13" t="s">
        <v>2748</v>
      </c>
      <c r="B291" s="11" t="str">
        <f>VLOOKUP(A291,[3]racine_v11e!$B$4:$C$672,2,FALSE)</f>
        <v>Interventions sur l'avant-bras</v>
      </c>
      <c r="C291" s="22">
        <v>23240</v>
      </c>
      <c r="D291" s="23">
        <v>24555968.223999999</v>
      </c>
      <c r="E291" s="22">
        <v>22455</v>
      </c>
      <c r="F291" s="23">
        <v>23473478.107000001</v>
      </c>
      <c r="G291" s="22">
        <v>23121</v>
      </c>
      <c r="H291" s="23">
        <v>24004632.888999999</v>
      </c>
      <c r="I291" s="24">
        <v>-4.4082567000000003E-2</v>
      </c>
      <c r="J291" s="24">
        <v>-3.3777968999999998E-2</v>
      </c>
      <c r="K291" s="24">
        <v>-1.0664834999999999E-2</v>
      </c>
      <c r="L291" s="24">
        <v>2.2627868799999999E-2</v>
      </c>
      <c r="M291" s="24">
        <v>2.9659318600000002E-2</v>
      </c>
      <c r="N291" s="24">
        <v>-6.8289090000000002E-3</v>
      </c>
      <c r="O291" s="24">
        <v>-2.383594E-2</v>
      </c>
      <c r="P291" s="24">
        <v>3.2093478600000003E-2</v>
      </c>
      <c r="Q291" s="24">
        <v>3.6793561E-3</v>
      </c>
      <c r="R291" s="24">
        <v>3.5803735000000001E-3</v>
      </c>
    </row>
    <row r="292" spans="1:18" ht="12" x14ac:dyDescent="0.2">
      <c r="A292" s="13" t="s">
        <v>2749</v>
      </c>
      <c r="B292" s="11" t="str">
        <f>VLOOKUP(A292,[3]racine_v11e!$B$4:$C$672,2,FALSE)</f>
        <v>Arthroscopies d'autres localisations</v>
      </c>
      <c r="C292" s="22">
        <v>6800</v>
      </c>
      <c r="D292" s="23">
        <v>8741411.5393000003</v>
      </c>
      <c r="E292" s="22">
        <v>9191</v>
      </c>
      <c r="F292" s="23">
        <v>12009802.814999999</v>
      </c>
      <c r="G292" s="22">
        <v>10263</v>
      </c>
      <c r="H292" s="23">
        <v>13567385.835000001</v>
      </c>
      <c r="I292" s="24">
        <v>0.37389742619999999</v>
      </c>
      <c r="J292" s="24">
        <v>0.35161764709999999</v>
      </c>
      <c r="K292" s="24">
        <v>1.64837883E-2</v>
      </c>
      <c r="L292" s="24">
        <v>0.12969263889999999</v>
      </c>
      <c r="M292" s="24">
        <v>0.1166358394</v>
      </c>
      <c r="N292" s="24">
        <v>1.1692979100000001E-2</v>
      </c>
      <c r="O292" s="24">
        <v>-3.8366558000000002E-2</v>
      </c>
      <c r="P292" s="24">
        <v>9.4112411199999996E-2</v>
      </c>
      <c r="Q292" s="24">
        <v>1.6332006E-3</v>
      </c>
      <c r="R292" s="24">
        <v>2.0236222000000002E-3</v>
      </c>
    </row>
    <row r="293" spans="1:18" ht="22.5" x14ac:dyDescent="0.2">
      <c r="A293" s="13" t="s">
        <v>2750</v>
      </c>
      <c r="B293" s="11" t="str">
        <f>VLOOKUP(A293,[3]racine_v11e!$B$4:$C$672,2,FALSE)</f>
        <v>Interventions non mineures sur les tissus mous</v>
      </c>
      <c r="C293" s="22">
        <v>17137</v>
      </c>
      <c r="D293" s="23">
        <v>17079962.208999999</v>
      </c>
      <c r="E293" s="22">
        <v>16999</v>
      </c>
      <c r="F293" s="23">
        <v>16781571.719000001</v>
      </c>
      <c r="G293" s="22">
        <v>17616</v>
      </c>
      <c r="H293" s="23">
        <v>17181003.122000001</v>
      </c>
      <c r="I293" s="24">
        <v>-1.7470208000000001E-2</v>
      </c>
      <c r="J293" s="24">
        <v>-8.0527510000000004E-3</v>
      </c>
      <c r="K293" s="24">
        <v>-9.493909E-3</v>
      </c>
      <c r="L293" s="24">
        <v>2.38017874E-2</v>
      </c>
      <c r="M293" s="24">
        <v>3.6296252699999997E-2</v>
      </c>
      <c r="N293" s="24">
        <v>-1.2056847000000001E-2</v>
      </c>
      <c r="O293" s="24">
        <v>-2.2082245E-2</v>
      </c>
      <c r="P293" s="24">
        <v>2.4134477500000001E-2</v>
      </c>
      <c r="Q293" s="24">
        <v>2.8033188999999998E-3</v>
      </c>
      <c r="R293" s="24">
        <v>2.5626057000000002E-3</v>
      </c>
    </row>
    <row r="294" spans="1:18" ht="12" x14ac:dyDescent="0.2">
      <c r="A294" s="13" t="s">
        <v>2751</v>
      </c>
      <c r="B294" s="11" t="str">
        <f>VLOOKUP(A294,[3]racine_v11e!$B$4:$C$672,2,FALSE)</f>
        <v>Interventions non mineures sur la main</v>
      </c>
      <c r="C294" s="22">
        <v>17285</v>
      </c>
      <c r="D294" s="23">
        <v>14444449.800000001</v>
      </c>
      <c r="E294" s="22">
        <v>17747</v>
      </c>
      <c r="F294" s="23">
        <v>14754340.086999999</v>
      </c>
      <c r="G294" s="22">
        <v>18654</v>
      </c>
      <c r="H294" s="23">
        <v>15529703.197000001</v>
      </c>
      <c r="I294" s="24">
        <v>2.1453935E-2</v>
      </c>
      <c r="J294" s="24">
        <v>2.67283772E-2</v>
      </c>
      <c r="K294" s="24">
        <v>-5.1371350000000001E-3</v>
      </c>
      <c r="L294" s="24">
        <v>5.2551527600000002E-2</v>
      </c>
      <c r="M294" s="24">
        <v>5.1107229400000002E-2</v>
      </c>
      <c r="N294" s="24">
        <v>1.3740731E-3</v>
      </c>
      <c r="O294" s="24">
        <v>-3.2461258E-2</v>
      </c>
      <c r="P294" s="24">
        <v>4.6849054500000001E-2</v>
      </c>
      <c r="Q294" s="24">
        <v>2.9685009000000001E-3</v>
      </c>
      <c r="R294" s="24">
        <v>2.3163086000000002E-3</v>
      </c>
    </row>
    <row r="295" spans="1:18" ht="12" x14ac:dyDescent="0.2">
      <c r="A295" s="13" t="s">
        <v>2752</v>
      </c>
      <c r="B295" s="11" t="str">
        <f>VLOOKUP(A295,[3]racine_v11e!$B$4:$C$672,2,FALSE)</f>
        <v>Autres interventions sur la main</v>
      </c>
      <c r="C295" s="22">
        <v>80434</v>
      </c>
      <c r="D295" s="23">
        <v>49193950.913999997</v>
      </c>
      <c r="E295" s="22">
        <v>82112</v>
      </c>
      <c r="F295" s="23">
        <v>50215115.645999998</v>
      </c>
      <c r="G295" s="22">
        <v>85960</v>
      </c>
      <c r="H295" s="23">
        <v>52464053.079000004</v>
      </c>
      <c r="I295" s="24">
        <v>2.0757932900000001E-2</v>
      </c>
      <c r="J295" s="24">
        <v>2.0861824599999999E-2</v>
      </c>
      <c r="K295" s="24">
        <v>-1.0176899999999999E-4</v>
      </c>
      <c r="L295" s="24">
        <v>4.4786065E-2</v>
      </c>
      <c r="M295" s="24">
        <v>4.6862821499999999E-2</v>
      </c>
      <c r="N295" s="24">
        <v>-1.98379E-3</v>
      </c>
      <c r="O295" s="24">
        <v>-0.13771876499999999</v>
      </c>
      <c r="P295" s="24">
        <v>0.13588548519999999</v>
      </c>
      <c r="Q295" s="24">
        <v>1.36792288E-2</v>
      </c>
      <c r="R295" s="24">
        <v>7.8251937999999997E-3</v>
      </c>
    </row>
    <row r="296" spans="1:18" ht="12" x14ac:dyDescent="0.2">
      <c r="A296" s="13" t="s">
        <v>2753</v>
      </c>
      <c r="B296" s="11" t="str">
        <f>VLOOKUP(A296,[3]racine_v11e!$B$4:$C$672,2,FALSE)</f>
        <v>Ménisectomie sous arthroscopie</v>
      </c>
      <c r="C296" s="22">
        <v>77678</v>
      </c>
      <c r="D296" s="23">
        <v>46678163.193999998</v>
      </c>
      <c r="E296" s="22">
        <v>76818</v>
      </c>
      <c r="F296" s="23">
        <v>46160710.843000002</v>
      </c>
      <c r="G296" s="22">
        <v>72530</v>
      </c>
      <c r="H296" s="23">
        <v>43578369.354000002</v>
      </c>
      <c r="I296" s="24">
        <v>-1.1085533999999999E-2</v>
      </c>
      <c r="J296" s="24">
        <v>-1.1071345999999999E-2</v>
      </c>
      <c r="K296" s="24">
        <v>-1.4347E-5</v>
      </c>
      <c r="L296" s="24">
        <v>-5.5942411999999997E-2</v>
      </c>
      <c r="M296" s="24">
        <v>-5.5820250000000002E-2</v>
      </c>
      <c r="N296" s="24">
        <v>-1.29383E-4</v>
      </c>
      <c r="O296" s="24">
        <v>0.15346623240000001</v>
      </c>
      <c r="P296" s="24">
        <v>-0.15603045300000001</v>
      </c>
      <c r="Q296" s="24">
        <v>1.15420482E-2</v>
      </c>
      <c r="R296" s="24">
        <v>6.4998636E-3</v>
      </c>
    </row>
    <row r="297" spans="1:18" ht="12" x14ac:dyDescent="0.2">
      <c r="A297" s="13" t="s">
        <v>2754</v>
      </c>
      <c r="B297" s="11" t="str">
        <f>VLOOKUP(A297,[3]racine_v11e!$B$4:$C$672,2,FALSE)</f>
        <v>Autres interventions sur les tissus mous</v>
      </c>
      <c r="C297" s="22">
        <v>31697</v>
      </c>
      <c r="D297" s="23">
        <v>22442689.241999999</v>
      </c>
      <c r="E297" s="22">
        <v>30958</v>
      </c>
      <c r="F297" s="23">
        <v>21716379.703000002</v>
      </c>
      <c r="G297" s="22">
        <v>30717</v>
      </c>
      <c r="H297" s="23">
        <v>21454375.245000001</v>
      </c>
      <c r="I297" s="24">
        <v>-3.2362857000000002E-2</v>
      </c>
      <c r="J297" s="24">
        <v>-2.3314509000000001E-2</v>
      </c>
      <c r="K297" s="24">
        <v>-9.2643410000000006E-3</v>
      </c>
      <c r="L297" s="24">
        <v>-1.2064831E-2</v>
      </c>
      <c r="M297" s="24">
        <v>-7.7847410000000004E-3</v>
      </c>
      <c r="N297" s="24">
        <v>-4.3136720000000002E-3</v>
      </c>
      <c r="O297" s="24">
        <v>8.6253175999999997E-3</v>
      </c>
      <c r="P297" s="24">
        <v>-1.5830855000000001E-2</v>
      </c>
      <c r="Q297" s="24">
        <v>4.8881441000000001E-3</v>
      </c>
      <c r="R297" s="24">
        <v>3.1999938000000002E-3</v>
      </c>
    </row>
    <row r="298" spans="1:18" ht="22.5" x14ac:dyDescent="0.2">
      <c r="A298" s="13" t="s">
        <v>2755</v>
      </c>
      <c r="B298" s="11" t="str">
        <f>VLOOKUP(A298,[3]racine_v11e!$B$4:$C$672,2,FALSE)</f>
        <v>Prothèses de hanche pour traumatismes récents</v>
      </c>
      <c r="C298" s="22">
        <v>9567</v>
      </c>
      <c r="D298" s="23">
        <v>38969691.340999998</v>
      </c>
      <c r="E298" s="22">
        <v>9153</v>
      </c>
      <c r="F298" s="23">
        <v>37260699.141999997</v>
      </c>
      <c r="G298" s="22">
        <v>9121</v>
      </c>
      <c r="H298" s="23">
        <v>37332493.979999997</v>
      </c>
      <c r="I298" s="24">
        <v>-4.3854393999999998E-2</v>
      </c>
      <c r="J298" s="24">
        <v>-4.3273753999999998E-2</v>
      </c>
      <c r="K298" s="24">
        <v>-6.0690400000000002E-4</v>
      </c>
      <c r="L298" s="24">
        <v>1.9268248E-3</v>
      </c>
      <c r="M298" s="24">
        <v>-3.496121E-3</v>
      </c>
      <c r="N298" s="24">
        <v>5.4419721000000002E-3</v>
      </c>
      <c r="O298" s="24">
        <v>1.1452704E-3</v>
      </c>
      <c r="P298" s="24">
        <v>4.3379936999999999E-3</v>
      </c>
      <c r="Q298" s="24">
        <v>1.4514687000000001E-3</v>
      </c>
      <c r="R298" s="24">
        <v>5.5682698000000001E-3</v>
      </c>
    </row>
    <row r="299" spans="1:18" ht="22.5" x14ac:dyDescent="0.2">
      <c r="A299" s="13" t="s">
        <v>2756</v>
      </c>
      <c r="B299" s="11" t="str">
        <f>VLOOKUP(A299,[3]racine_v11e!$B$4:$C$672,2,FALSE)</f>
        <v>Prothèses de hanche pour des affections autres que des traumatismes récents</v>
      </c>
      <c r="C299" s="22">
        <v>61552</v>
      </c>
      <c r="D299" s="23">
        <v>201667771.03999999</v>
      </c>
      <c r="E299" s="22">
        <v>62398</v>
      </c>
      <c r="F299" s="23">
        <v>204774303.65000001</v>
      </c>
      <c r="G299" s="22">
        <v>63014</v>
      </c>
      <c r="H299" s="23">
        <v>206560336.34999999</v>
      </c>
      <c r="I299" s="24">
        <v>1.54042096E-2</v>
      </c>
      <c r="J299" s="24">
        <v>1.3744476199999999E-2</v>
      </c>
      <c r="K299" s="24">
        <v>1.6372305000000001E-3</v>
      </c>
      <c r="L299" s="24">
        <v>8.7219571999999999E-3</v>
      </c>
      <c r="M299" s="24">
        <v>9.8721112999999999E-3</v>
      </c>
      <c r="N299" s="24">
        <v>-1.138911E-3</v>
      </c>
      <c r="O299" s="24">
        <v>-2.2046455E-2</v>
      </c>
      <c r="P299" s="24">
        <v>0.107915817</v>
      </c>
      <c r="Q299" s="24">
        <v>1.00277213E-2</v>
      </c>
      <c r="R299" s="24">
        <v>3.0809184100000001E-2</v>
      </c>
    </row>
    <row r="300" spans="1:18" ht="33.75" x14ac:dyDescent="0.2">
      <c r="A300" s="13" t="s">
        <v>2757</v>
      </c>
      <c r="B300" s="11" t="str">
        <f>VLOOKUP(A300,[3]racine_v11e!$B$4:$C$672,2,FALSE)</f>
        <v>Interventions sur la hanche et le fémur pour traumatismes récents, âge supérieur à 17 ans</v>
      </c>
      <c r="C300" s="22">
        <v>9884</v>
      </c>
      <c r="D300" s="23">
        <v>39968869.917000003</v>
      </c>
      <c r="E300" s="22">
        <v>9686</v>
      </c>
      <c r="F300" s="23">
        <v>39559582.148999996</v>
      </c>
      <c r="G300" s="22">
        <v>9897</v>
      </c>
      <c r="H300" s="23">
        <v>40906527.853</v>
      </c>
      <c r="I300" s="24">
        <v>-1.0240164E-2</v>
      </c>
      <c r="J300" s="24">
        <v>-2.0032376000000001E-2</v>
      </c>
      <c r="K300" s="24">
        <v>9.9923831000000001E-3</v>
      </c>
      <c r="L300" s="24">
        <v>3.4048532100000001E-2</v>
      </c>
      <c r="M300" s="24">
        <v>2.1784018200000001E-2</v>
      </c>
      <c r="N300" s="24">
        <v>1.20030395E-2</v>
      </c>
      <c r="O300" s="24">
        <v>-7.551627E-3</v>
      </c>
      <c r="P300" s="24">
        <v>8.1385265700000001E-2</v>
      </c>
      <c r="Q300" s="24">
        <v>1.5749573E-3</v>
      </c>
      <c r="R300" s="24">
        <v>6.1013491999999999E-3</v>
      </c>
    </row>
    <row r="301" spans="1:18" ht="33.75" x14ac:dyDescent="0.2">
      <c r="A301" s="13" t="s">
        <v>2758</v>
      </c>
      <c r="B301" s="11" t="str">
        <f>VLOOKUP(A301,[3]racine_v11e!$B$4:$C$672,2,FALSE)</f>
        <v>Interventions sur la hanche et le fémur sauf traumatismes récents, âge supérieur à 17 ans</v>
      </c>
      <c r="C301" s="22">
        <v>2437</v>
      </c>
      <c r="D301" s="23">
        <v>7339906.8046000004</v>
      </c>
      <c r="E301" s="22">
        <v>2447</v>
      </c>
      <c r="F301" s="23">
        <v>7292900.2877000002</v>
      </c>
      <c r="G301" s="22">
        <v>2382</v>
      </c>
      <c r="H301" s="23">
        <v>6880823.8563000001</v>
      </c>
      <c r="I301" s="24">
        <v>-6.4042389999999999E-3</v>
      </c>
      <c r="J301" s="24">
        <v>4.1034058000000003E-3</v>
      </c>
      <c r="K301" s="24">
        <v>-1.0464704E-2</v>
      </c>
      <c r="L301" s="24">
        <v>-5.6503780000000003E-2</v>
      </c>
      <c r="M301" s="24">
        <v>-2.6563139E-2</v>
      </c>
      <c r="N301" s="24">
        <v>-3.0757660999999999E-2</v>
      </c>
      <c r="O301" s="24">
        <v>2.3263304999999999E-3</v>
      </c>
      <c r="P301" s="24">
        <v>-2.4898516999999998E-2</v>
      </c>
      <c r="Q301" s="24">
        <v>3.7905909999999998E-4</v>
      </c>
      <c r="R301" s="24">
        <v>1.0262985000000001E-3</v>
      </c>
    </row>
    <row r="302" spans="1:18" ht="22.5" x14ac:dyDescent="0.2">
      <c r="A302" s="13" t="s">
        <v>2759</v>
      </c>
      <c r="B302" s="11" t="str">
        <f>VLOOKUP(A302,[3]racine_v11e!$B$4:$C$672,2,FALSE)</f>
        <v>Interventions majeures sur le rachis pour fractures, cyphoses et scolioses</v>
      </c>
      <c r="C302" s="22">
        <v>2487</v>
      </c>
      <c r="D302" s="23">
        <v>15958502.418</v>
      </c>
      <c r="E302" s="22">
        <v>2841</v>
      </c>
      <c r="F302" s="23">
        <v>17895479.980999999</v>
      </c>
      <c r="G302" s="22">
        <v>3349</v>
      </c>
      <c r="H302" s="23">
        <v>21740708.234000001</v>
      </c>
      <c r="I302" s="24">
        <v>0.1213758981</v>
      </c>
      <c r="J302" s="24">
        <v>0.14234016890000001</v>
      </c>
      <c r="K302" s="24">
        <v>-1.8352039000000001E-2</v>
      </c>
      <c r="L302" s="24">
        <v>0.21487147910000001</v>
      </c>
      <c r="M302" s="24">
        <v>0.1788102781</v>
      </c>
      <c r="N302" s="24">
        <v>3.0591183099999999E-2</v>
      </c>
      <c r="O302" s="24">
        <v>-1.8181167000000002E-2</v>
      </c>
      <c r="P302" s="24">
        <v>0.2323367023</v>
      </c>
      <c r="Q302" s="24">
        <v>5.3294249999999996E-4</v>
      </c>
      <c r="R302" s="24">
        <v>3.2427013999999999E-3</v>
      </c>
    </row>
    <row r="303" spans="1:18" ht="22.5" x14ac:dyDescent="0.2">
      <c r="A303" s="13" t="s">
        <v>2760</v>
      </c>
      <c r="B303" s="11" t="str">
        <f>VLOOKUP(A303,[3]racine_v11e!$B$4:$C$672,2,FALSE)</f>
        <v>Autres interventions majeures sur le rachis</v>
      </c>
      <c r="C303" s="22">
        <v>14053</v>
      </c>
      <c r="D303" s="23">
        <v>46219693.832999997</v>
      </c>
      <c r="E303" s="22">
        <v>15643</v>
      </c>
      <c r="F303" s="23">
        <v>51347157.659000002</v>
      </c>
      <c r="G303" s="22">
        <v>16539</v>
      </c>
      <c r="H303" s="23">
        <v>54147584.019000001</v>
      </c>
      <c r="I303" s="24">
        <v>0.1109367761</v>
      </c>
      <c r="J303" s="24">
        <v>0.1131431011</v>
      </c>
      <c r="K303" s="24">
        <v>-1.982068E-3</v>
      </c>
      <c r="L303" s="24">
        <v>5.4539072600000002E-2</v>
      </c>
      <c r="M303" s="24">
        <v>5.7278015699999997E-2</v>
      </c>
      <c r="N303" s="24">
        <v>-2.5905609999999999E-3</v>
      </c>
      <c r="O303" s="24">
        <v>-3.2067571000000003E-2</v>
      </c>
      <c r="P303" s="24">
        <v>0.1692075951</v>
      </c>
      <c r="Q303" s="24">
        <v>2.6319307E-3</v>
      </c>
      <c r="R303" s="24">
        <v>8.0762982000000001E-3</v>
      </c>
    </row>
    <row r="304" spans="1:18" ht="22.5" x14ac:dyDescent="0.2">
      <c r="A304" s="13" t="s">
        <v>2761</v>
      </c>
      <c r="B304" s="11" t="str">
        <f>VLOOKUP(A304,[3]racine_v11e!$B$4:$C$672,2,FALSE)</f>
        <v>Interventions sur le genou pour traumatismes</v>
      </c>
      <c r="C304" s="22">
        <v>3730</v>
      </c>
      <c r="D304" s="23">
        <v>7778139.5741999997</v>
      </c>
      <c r="E304" s="22">
        <v>3577</v>
      </c>
      <c r="F304" s="23">
        <v>7522297.8335999995</v>
      </c>
      <c r="G304" s="22">
        <v>3446</v>
      </c>
      <c r="H304" s="23">
        <v>7201723.3861999996</v>
      </c>
      <c r="I304" s="24">
        <v>-3.2892407999999998E-2</v>
      </c>
      <c r="J304" s="24">
        <v>-4.1018766999999998E-2</v>
      </c>
      <c r="K304" s="24">
        <v>8.4739497000000004E-3</v>
      </c>
      <c r="L304" s="24">
        <v>-4.2616558999999998E-2</v>
      </c>
      <c r="M304" s="24">
        <v>-3.6622868000000003E-2</v>
      </c>
      <c r="N304" s="24">
        <v>-6.2215409999999997E-3</v>
      </c>
      <c r="O304" s="24">
        <v>4.6884507000000001E-3</v>
      </c>
      <c r="P304" s="24">
        <v>-1.9369775999999998E-2</v>
      </c>
      <c r="Q304" s="24">
        <v>5.4837859999999996E-4</v>
      </c>
      <c r="R304" s="24">
        <v>1.0741618E-3</v>
      </c>
    </row>
    <row r="305" spans="1:18" ht="22.5" x14ac:dyDescent="0.2">
      <c r="A305" s="13" t="s">
        <v>2762</v>
      </c>
      <c r="B305" s="11" t="str">
        <f>VLOOKUP(A305,[3]racine_v11e!$B$4:$C$672,2,FALSE)</f>
        <v>Interventions sur le genou pour des affections autres que traumatiques</v>
      </c>
      <c r="C305" s="22">
        <v>8286</v>
      </c>
      <c r="D305" s="23">
        <v>12363279.695</v>
      </c>
      <c r="E305" s="22">
        <v>8195</v>
      </c>
      <c r="F305" s="23">
        <v>12077158.432</v>
      </c>
      <c r="G305" s="22">
        <v>8190</v>
      </c>
      <c r="H305" s="23">
        <v>11872862.691</v>
      </c>
      <c r="I305" s="24">
        <v>-2.3142829E-2</v>
      </c>
      <c r="J305" s="24">
        <v>-1.098238E-2</v>
      </c>
      <c r="K305" s="24">
        <v>-1.2295482E-2</v>
      </c>
      <c r="L305" s="24">
        <v>-1.6915877999999999E-2</v>
      </c>
      <c r="M305" s="24">
        <v>-6.1012800000000004E-4</v>
      </c>
      <c r="N305" s="24">
        <v>-1.6315705E-2</v>
      </c>
      <c r="O305" s="24">
        <v>1.7894849999999999E-4</v>
      </c>
      <c r="P305" s="24">
        <v>-1.2343974000000001E-2</v>
      </c>
      <c r="Q305" s="24">
        <v>1.3033140999999999E-3</v>
      </c>
      <c r="R305" s="24">
        <v>1.7708782999999999E-3</v>
      </c>
    </row>
    <row r="306" spans="1:18" ht="22.5" x14ac:dyDescent="0.2">
      <c r="A306" s="13" t="s">
        <v>2763</v>
      </c>
      <c r="B306" s="11" t="str">
        <f>VLOOKUP(A306,[3]racine_v11e!$B$4:$C$672,2,FALSE)</f>
        <v>Interventions sur la cheville et l'arrière-pied pour fractures</v>
      </c>
      <c r="C306" s="22">
        <v>519</v>
      </c>
      <c r="D306" s="23">
        <v>1001874.8166</v>
      </c>
      <c r="E306" s="22">
        <v>480</v>
      </c>
      <c r="F306" s="23">
        <v>896347.58979999996</v>
      </c>
      <c r="G306" s="22">
        <v>467</v>
      </c>
      <c r="H306" s="23">
        <v>845321.94090000005</v>
      </c>
      <c r="I306" s="24">
        <v>-0.105329753</v>
      </c>
      <c r="J306" s="24">
        <v>-7.5144508999999998E-2</v>
      </c>
      <c r="K306" s="24">
        <v>-3.2637794999999997E-2</v>
      </c>
      <c r="L306" s="24">
        <v>-5.6926184999999997E-2</v>
      </c>
      <c r="M306" s="24">
        <v>-2.7083333000000001E-2</v>
      </c>
      <c r="N306" s="24">
        <v>-3.0673595000000001E-2</v>
      </c>
      <c r="O306" s="24">
        <v>4.6526610000000002E-4</v>
      </c>
      <c r="P306" s="24">
        <v>-3.0830760000000001E-3</v>
      </c>
      <c r="Q306" s="24">
        <v>7.4315999999999998E-5</v>
      </c>
      <c r="R306" s="24">
        <v>1.2608270000000001E-4</v>
      </c>
    </row>
    <row r="307" spans="1:18" ht="22.5" x14ac:dyDescent="0.2">
      <c r="A307" s="13" t="s">
        <v>2764</v>
      </c>
      <c r="B307" s="11" t="str">
        <f>VLOOKUP(A307,[3]racine_v11e!$B$4:$C$672,2,FALSE)</f>
        <v>Interventions pour infections ostéoarticulaires</v>
      </c>
      <c r="C307" s="22">
        <v>4603</v>
      </c>
      <c r="D307" s="23">
        <v>13988287.948999999</v>
      </c>
      <c r="E307" s="22">
        <v>4759</v>
      </c>
      <c r="F307" s="23">
        <v>14505760.662</v>
      </c>
      <c r="G307" s="22">
        <v>5163</v>
      </c>
      <c r="H307" s="23">
        <v>15508941.161</v>
      </c>
      <c r="I307" s="24">
        <v>3.6993284199999997E-2</v>
      </c>
      <c r="J307" s="24">
        <v>3.3890940699999997E-2</v>
      </c>
      <c r="K307" s="24">
        <v>3.0006487000000001E-3</v>
      </c>
      <c r="L307" s="24">
        <v>6.9157386700000004E-2</v>
      </c>
      <c r="M307" s="24">
        <v>8.4891783999999998E-2</v>
      </c>
      <c r="N307" s="24">
        <v>-1.4503195E-2</v>
      </c>
      <c r="O307" s="24">
        <v>-1.4459039E-2</v>
      </c>
      <c r="P307" s="24">
        <v>6.0614255800000003E-2</v>
      </c>
      <c r="Q307" s="24">
        <v>8.2161310000000004E-4</v>
      </c>
      <c r="R307" s="24">
        <v>2.3132118999999998E-3</v>
      </c>
    </row>
    <row r="308" spans="1:18" ht="33.75" x14ac:dyDescent="0.2">
      <c r="A308" s="13" t="s">
        <v>2765</v>
      </c>
      <c r="B308" s="11" t="str">
        <f>VLOOKUP(A308,[3]racine_v11e!$B$4:$C$672,2,FALSE)</f>
        <v>Libérations articulaires du membre inférieur à l'exception de la hanche et du pied</v>
      </c>
      <c r="C308" s="22">
        <v>2257</v>
      </c>
      <c r="D308" s="23">
        <v>3650582.9734999998</v>
      </c>
      <c r="E308" s="22">
        <v>2226</v>
      </c>
      <c r="F308" s="23">
        <v>3593518.3075999999</v>
      </c>
      <c r="G308" s="22">
        <v>2328</v>
      </c>
      <c r="H308" s="23">
        <v>3692244.4514000001</v>
      </c>
      <c r="I308" s="24">
        <v>-1.5631658E-2</v>
      </c>
      <c r="J308" s="24">
        <v>-1.3735047E-2</v>
      </c>
      <c r="K308" s="24">
        <v>-1.9230250000000001E-3</v>
      </c>
      <c r="L308" s="24">
        <v>2.74733939E-2</v>
      </c>
      <c r="M308" s="24">
        <v>4.5822102400000002E-2</v>
      </c>
      <c r="N308" s="24">
        <v>-1.7544770000000001E-2</v>
      </c>
      <c r="O308" s="24">
        <v>-3.6505489999999999E-3</v>
      </c>
      <c r="P308" s="24">
        <v>5.9652393000000003E-3</v>
      </c>
      <c r="Q308" s="24">
        <v>3.7046589999999998E-4</v>
      </c>
      <c r="R308" s="24">
        <v>5.5071090000000003E-4</v>
      </c>
    </row>
    <row r="309" spans="1:18" ht="12" x14ac:dyDescent="0.2">
      <c r="A309" s="13" t="s">
        <v>2766</v>
      </c>
      <c r="B309" s="11" t="str">
        <f>VLOOKUP(A309,[3]racine_v11e!$B$4:$C$672,2,FALSE)</f>
        <v>Arthroscopies de l'épaule</v>
      </c>
      <c r="C309" s="22">
        <v>43992</v>
      </c>
      <c r="D309" s="23">
        <v>61146332.148000002</v>
      </c>
      <c r="E309" s="22">
        <v>45916</v>
      </c>
      <c r="F309" s="23">
        <v>63826280.57</v>
      </c>
      <c r="G309" s="22">
        <v>48709</v>
      </c>
      <c r="H309" s="23">
        <v>67550794.513999999</v>
      </c>
      <c r="I309" s="24">
        <v>4.3828441199999998E-2</v>
      </c>
      <c r="J309" s="24">
        <v>4.3735224599999997E-2</v>
      </c>
      <c r="K309" s="24">
        <v>8.9310599999999998E-5</v>
      </c>
      <c r="L309" s="24">
        <v>5.8353924299999999E-2</v>
      </c>
      <c r="M309" s="24">
        <v>6.0828469400000001E-2</v>
      </c>
      <c r="N309" s="24">
        <v>-2.3326530000000001E-3</v>
      </c>
      <c r="O309" s="24">
        <v>-9.9960630999999994E-2</v>
      </c>
      <c r="P309" s="24">
        <v>0.22504289220000001</v>
      </c>
      <c r="Q309" s="24">
        <v>7.7512976999999997E-3</v>
      </c>
      <c r="R309" s="24">
        <v>1.0075433199999999E-2</v>
      </c>
    </row>
    <row r="310" spans="1:18" ht="12" x14ac:dyDescent="0.2">
      <c r="A310" s="13" t="s">
        <v>2767</v>
      </c>
      <c r="B310" s="11" t="str">
        <f>VLOOKUP(A310,[3]racine_v11e!$B$4:$C$672,2,FALSE)</f>
        <v>Ténosynovectomies du poignet</v>
      </c>
      <c r="C310" s="22">
        <v>12957</v>
      </c>
      <c r="D310" s="23">
        <v>11091329.091</v>
      </c>
      <c r="E310" s="22">
        <v>12644</v>
      </c>
      <c r="F310" s="23">
        <v>10825888.234999999</v>
      </c>
      <c r="G310" s="22">
        <v>13859</v>
      </c>
      <c r="H310" s="23">
        <v>11877919.759</v>
      </c>
      <c r="I310" s="24">
        <v>-2.3932286000000001E-2</v>
      </c>
      <c r="J310" s="24">
        <v>-2.4156825999999999E-2</v>
      </c>
      <c r="K310" s="24">
        <v>2.3009920000000001E-4</v>
      </c>
      <c r="L310" s="24">
        <v>9.7177386300000002E-2</v>
      </c>
      <c r="M310" s="24">
        <v>9.6093008499999993E-2</v>
      </c>
      <c r="N310" s="24">
        <v>9.8931179999999994E-4</v>
      </c>
      <c r="O310" s="24">
        <v>-4.3484485000000003E-2</v>
      </c>
      <c r="P310" s="24">
        <v>6.3565936500000003E-2</v>
      </c>
      <c r="Q310" s="24">
        <v>2.2054494000000001E-3</v>
      </c>
      <c r="R310" s="24">
        <v>1.7716326E-3</v>
      </c>
    </row>
    <row r="311" spans="1:18" ht="22.5" x14ac:dyDescent="0.2">
      <c r="A311" s="13" t="s">
        <v>2768</v>
      </c>
      <c r="B311" s="11" t="str">
        <f>VLOOKUP(A311,[3]racine_v11e!$B$4:$C$672,2,FALSE)</f>
        <v>Interventions sur le poignet autres que les ténosynovectomies</v>
      </c>
      <c r="C311" s="22">
        <v>13810</v>
      </c>
      <c r="D311" s="23">
        <v>12780865.096000001</v>
      </c>
      <c r="E311" s="22">
        <v>13568</v>
      </c>
      <c r="F311" s="23">
        <v>12522906.495999999</v>
      </c>
      <c r="G311" s="22">
        <v>13971</v>
      </c>
      <c r="H311" s="23">
        <v>12776002.946</v>
      </c>
      <c r="I311" s="24">
        <v>-2.0183188000000001E-2</v>
      </c>
      <c r="J311" s="24">
        <v>-1.7523534E-2</v>
      </c>
      <c r="K311" s="24">
        <v>-2.7070919999999999E-3</v>
      </c>
      <c r="L311" s="24">
        <v>2.0210679499999998E-2</v>
      </c>
      <c r="M311" s="24">
        <v>2.9702240599999999E-2</v>
      </c>
      <c r="N311" s="24">
        <v>-9.2177730000000003E-3</v>
      </c>
      <c r="O311" s="24">
        <v>-1.4423249000000001E-2</v>
      </c>
      <c r="P311" s="24">
        <v>1.52926148E-2</v>
      </c>
      <c r="Q311" s="24">
        <v>2.2232724999999998E-3</v>
      </c>
      <c r="R311" s="24">
        <v>1.9055846999999999E-3</v>
      </c>
    </row>
    <row r="312" spans="1:18" ht="45" x14ac:dyDescent="0.2">
      <c r="A312" s="13" t="s">
        <v>2769</v>
      </c>
      <c r="B312" s="11" t="str">
        <f>VLOOKUP(A312,[3]racine_v11e!$B$4:$C$672,2,FALSE)</f>
        <v>Affections de l'appareil musculosquelettique sans acte opératoire de la CMD 08, avec anesthésie, en ambulatoire</v>
      </c>
      <c r="C312" s="22">
        <v>19150</v>
      </c>
      <c r="D312" s="23">
        <v>6838559.7977999998</v>
      </c>
      <c r="E312" s="22">
        <v>18150</v>
      </c>
      <c r="F312" s="23">
        <v>6475971.2970000003</v>
      </c>
      <c r="G312" s="22">
        <v>17629</v>
      </c>
      <c r="H312" s="23">
        <v>6292229.0310000004</v>
      </c>
      <c r="I312" s="24">
        <v>-5.3021179000000002E-2</v>
      </c>
      <c r="J312" s="24">
        <v>-5.2219320999999999E-2</v>
      </c>
      <c r="K312" s="24">
        <v>-8.46037E-4</v>
      </c>
      <c r="L312" s="24">
        <v>-2.8372927999999999E-2</v>
      </c>
      <c r="M312" s="24">
        <v>-2.8705234E-2</v>
      </c>
      <c r="N312" s="24">
        <v>3.4212720000000003E-4</v>
      </c>
      <c r="O312" s="24">
        <v>1.8646433600000002E-2</v>
      </c>
      <c r="P312" s="24">
        <v>-1.1102091E-2</v>
      </c>
      <c r="Q312" s="24">
        <v>2.8053877000000001E-3</v>
      </c>
      <c r="R312" s="24">
        <v>9.3850759999999998E-4</v>
      </c>
    </row>
    <row r="313" spans="1:18" ht="33.75" x14ac:dyDescent="0.2">
      <c r="A313" s="13" t="s">
        <v>2770</v>
      </c>
      <c r="B313" s="11" t="str">
        <f>VLOOKUP(A313,[3]racine_v11e!$B$4:$C$672,2,FALSE)</f>
        <v>Tractions continues et réductions progressives : autres que hanche et fémur</v>
      </c>
      <c r="C313" s="22">
        <v>540</v>
      </c>
      <c r="D313" s="23">
        <v>427979.14159999997</v>
      </c>
      <c r="E313" s="22">
        <v>577</v>
      </c>
      <c r="F313" s="23">
        <v>458865.92709999997</v>
      </c>
      <c r="G313" s="22">
        <v>537</v>
      </c>
      <c r="H313" s="23">
        <v>435194.4376</v>
      </c>
      <c r="I313" s="24">
        <v>7.2168903800000003E-2</v>
      </c>
      <c r="J313" s="24">
        <v>6.85185185E-2</v>
      </c>
      <c r="K313" s="24">
        <v>3.4163051000000002E-3</v>
      </c>
      <c r="L313" s="24">
        <v>-5.1586940999999997E-2</v>
      </c>
      <c r="M313" s="24">
        <v>-6.9324090000000005E-2</v>
      </c>
      <c r="N313" s="24">
        <v>1.9058352099999998E-2</v>
      </c>
      <c r="O313" s="24">
        <v>1.4315879999999999E-3</v>
      </c>
      <c r="P313" s="24">
        <v>-1.430281E-3</v>
      </c>
      <c r="Q313" s="24">
        <v>8.5455400000000002E-5</v>
      </c>
      <c r="R313" s="24">
        <v>6.4910699999999995E-5</v>
      </c>
    </row>
    <row r="314" spans="1:18" ht="22.5" x14ac:dyDescent="0.2">
      <c r="A314" s="13" t="s">
        <v>2771</v>
      </c>
      <c r="B314" s="11" t="str">
        <f>VLOOKUP(A314,[3]racine_v11e!$B$4:$C$672,2,FALSE)</f>
        <v>Tractions continues et réductions progressives : hanche et fémur</v>
      </c>
      <c r="C314" s="22">
        <v>282</v>
      </c>
      <c r="D314" s="23">
        <v>431050.5134</v>
      </c>
      <c r="E314" s="22">
        <v>257</v>
      </c>
      <c r="F314" s="23">
        <v>338624.23810000002</v>
      </c>
      <c r="G314" s="22">
        <v>300</v>
      </c>
      <c r="H314" s="23">
        <v>420903.62349999999</v>
      </c>
      <c r="I314" s="24">
        <v>-0.21442098400000001</v>
      </c>
      <c r="J314" s="24">
        <v>-8.8652482000000005E-2</v>
      </c>
      <c r="K314" s="24">
        <v>-0.13800279200000001</v>
      </c>
      <c r="L314" s="24">
        <v>0.2429813821</v>
      </c>
      <c r="M314" s="24">
        <v>0.16731517509999999</v>
      </c>
      <c r="N314" s="24">
        <v>6.4820717400000005E-2</v>
      </c>
      <c r="O314" s="24">
        <v>-1.5389570000000001E-3</v>
      </c>
      <c r="P314" s="24">
        <v>4.9714918999999996E-3</v>
      </c>
      <c r="Q314" s="24">
        <v>4.7740400000000001E-5</v>
      </c>
      <c r="R314" s="24">
        <v>6.2779200000000004E-5</v>
      </c>
    </row>
    <row r="315" spans="1:18" ht="12" x14ac:dyDescent="0.2">
      <c r="A315" s="13" t="s">
        <v>2772</v>
      </c>
      <c r="B315" s="11" t="str">
        <f>VLOOKUP(A315,[3]racine_v11e!$B$4:$C$672,2,FALSE)</f>
        <v>Fractures de la hanche et du bassin</v>
      </c>
      <c r="C315" s="22">
        <v>2639</v>
      </c>
      <c r="D315" s="23">
        <v>3851670.3303999999</v>
      </c>
      <c r="E315" s="22">
        <v>2532</v>
      </c>
      <c r="F315" s="23">
        <v>3735459.6219000001</v>
      </c>
      <c r="G315" s="22">
        <v>2708</v>
      </c>
      <c r="H315" s="23">
        <v>4100202.8468999998</v>
      </c>
      <c r="I315" s="24">
        <v>-3.0171509999999999E-2</v>
      </c>
      <c r="J315" s="24">
        <v>-4.0545660999999997E-2</v>
      </c>
      <c r="K315" s="24">
        <v>1.08125537E-2</v>
      </c>
      <c r="L315" s="24">
        <v>9.7643466100000006E-2</v>
      </c>
      <c r="M315" s="24">
        <v>6.9510268599999994E-2</v>
      </c>
      <c r="N315" s="24">
        <v>2.63047475E-2</v>
      </c>
      <c r="O315" s="24">
        <v>-6.2989869999999998E-3</v>
      </c>
      <c r="P315" s="24">
        <v>2.2038545600000001E-2</v>
      </c>
      <c r="Q315" s="24">
        <v>4.3093709999999998E-4</v>
      </c>
      <c r="R315" s="24">
        <v>6.1155930000000001E-4</v>
      </c>
    </row>
    <row r="316" spans="1:18" ht="22.5" x14ac:dyDescent="0.2">
      <c r="A316" s="13" t="s">
        <v>2773</v>
      </c>
      <c r="B316" s="11" t="str">
        <f>VLOOKUP(A316,[3]racine_v11e!$B$4:$C$672,2,FALSE)</f>
        <v>Fractures de la diaphyse, de l'épiphyse ou d'une partie non précisée du fémur</v>
      </c>
      <c r="C316" s="22">
        <v>280</v>
      </c>
      <c r="D316" s="23">
        <v>577229.0943</v>
      </c>
      <c r="E316" s="22">
        <v>299</v>
      </c>
      <c r="F316" s="23">
        <v>618012.51119999995</v>
      </c>
      <c r="G316" s="22">
        <v>294</v>
      </c>
      <c r="H316" s="23">
        <v>549369.63210000005</v>
      </c>
      <c r="I316" s="24">
        <v>7.0653779099999994E-2</v>
      </c>
      <c r="J316" s="24">
        <v>6.78571429E-2</v>
      </c>
      <c r="K316" s="24">
        <v>2.6189235000000002E-3</v>
      </c>
      <c r="L316" s="24">
        <v>-0.111070371</v>
      </c>
      <c r="M316" s="24">
        <v>-1.6722408000000001E-2</v>
      </c>
      <c r="N316" s="24">
        <v>-9.5952519999999999E-2</v>
      </c>
      <c r="O316" s="24">
        <v>1.7894849999999999E-4</v>
      </c>
      <c r="P316" s="24">
        <v>-4.1475460000000002E-3</v>
      </c>
      <c r="Q316" s="24">
        <v>4.6785600000000001E-5</v>
      </c>
      <c r="R316" s="24">
        <v>8.1940400000000006E-5</v>
      </c>
    </row>
    <row r="317" spans="1:18" ht="33.75" x14ac:dyDescent="0.2">
      <c r="A317" s="13" t="s">
        <v>2774</v>
      </c>
      <c r="B317" s="11" t="str">
        <f>VLOOKUP(A317,[3]racine_v11e!$B$4:$C$672,2,FALSE)</f>
        <v>Fractures, entorses, luxations et dislocations de la jambe, âge inférieur à 18 ans</v>
      </c>
      <c r="C317" s="22">
        <v>298</v>
      </c>
      <c r="D317" s="23">
        <v>126052.0065</v>
      </c>
      <c r="E317" s="22">
        <v>218</v>
      </c>
      <c r="F317" s="23">
        <v>87222.501000000004</v>
      </c>
      <c r="G317" s="22">
        <v>191</v>
      </c>
      <c r="H317" s="23">
        <v>84930.557700000005</v>
      </c>
      <c r="I317" s="24">
        <v>-0.30804353400000001</v>
      </c>
      <c r="J317" s="24">
        <v>-0.268456376</v>
      </c>
      <c r="K317" s="24">
        <v>-5.4114555000000002E-2</v>
      </c>
      <c r="L317" s="24">
        <v>-2.6276972999999999E-2</v>
      </c>
      <c r="M317" s="24">
        <v>-0.123853211</v>
      </c>
      <c r="N317" s="24">
        <v>0.1113697377</v>
      </c>
      <c r="O317" s="24">
        <v>9.663219E-4</v>
      </c>
      <c r="P317" s="24">
        <v>-1.38484E-4</v>
      </c>
      <c r="Q317" s="24">
        <v>3.0394699999999999E-5</v>
      </c>
      <c r="R317" s="24">
        <v>1.2667700000000001E-5</v>
      </c>
    </row>
    <row r="318" spans="1:18" ht="33.75" x14ac:dyDescent="0.2">
      <c r="A318" s="13" t="s">
        <v>2775</v>
      </c>
      <c r="B318" s="11" t="str">
        <f>VLOOKUP(A318,[3]racine_v11e!$B$4:$C$672,2,FALSE)</f>
        <v>Fractures, entorses, luxations et dislocations de la jambe, âge supérieur à 17 ans</v>
      </c>
      <c r="C318" s="22">
        <v>2303</v>
      </c>
      <c r="D318" s="23">
        <v>1955679.1268</v>
      </c>
      <c r="E318" s="22">
        <v>2163</v>
      </c>
      <c r="F318" s="23">
        <v>1859151.0449999999</v>
      </c>
      <c r="G318" s="22">
        <v>2038</v>
      </c>
      <c r="H318" s="23">
        <v>1784292.6277999999</v>
      </c>
      <c r="I318" s="24">
        <v>-4.9357831999999997E-2</v>
      </c>
      <c r="J318" s="24">
        <v>-6.0790273999999998E-2</v>
      </c>
      <c r="K318" s="24">
        <v>1.2172405400000001E-2</v>
      </c>
      <c r="L318" s="24">
        <v>-4.0264838999999997E-2</v>
      </c>
      <c r="M318" s="24">
        <v>-5.7790106000000001E-2</v>
      </c>
      <c r="N318" s="24">
        <v>1.8600173500000001E-2</v>
      </c>
      <c r="O318" s="24">
        <v>4.4737125000000001E-3</v>
      </c>
      <c r="P318" s="24">
        <v>-4.5231020000000002E-3</v>
      </c>
      <c r="Q318" s="24">
        <v>3.243168E-4</v>
      </c>
      <c r="R318" s="24">
        <v>2.6613340000000002E-4</v>
      </c>
    </row>
    <row r="319" spans="1:18" ht="22.5" x14ac:dyDescent="0.2">
      <c r="A319" s="13" t="s">
        <v>2776</v>
      </c>
      <c r="B319" s="11" t="str">
        <f>VLOOKUP(A319,[3]racine_v11e!$B$4:$C$672,2,FALSE)</f>
        <v>Entorses et luxations de la hanche et du bassin</v>
      </c>
      <c r="C319" s="22">
        <v>379</v>
      </c>
      <c r="D319" s="23">
        <v>304206.47289999999</v>
      </c>
      <c r="E319" s="22">
        <v>389</v>
      </c>
      <c r="F319" s="23">
        <v>335186.49530000001</v>
      </c>
      <c r="G319" s="22">
        <v>355</v>
      </c>
      <c r="H319" s="23">
        <v>289458.36859999999</v>
      </c>
      <c r="I319" s="24">
        <v>0.1018388008</v>
      </c>
      <c r="J319" s="24">
        <v>2.6385224299999999E-2</v>
      </c>
      <c r="K319" s="24">
        <v>7.3513895900000001E-2</v>
      </c>
      <c r="L319" s="24">
        <v>-0.13642592200000001</v>
      </c>
      <c r="M319" s="24">
        <v>-8.7403598999999998E-2</v>
      </c>
      <c r="N319" s="24">
        <v>-5.3717419000000002E-2</v>
      </c>
      <c r="O319" s="24">
        <v>1.2168497999999999E-3</v>
      </c>
      <c r="P319" s="24">
        <v>-2.762989E-3</v>
      </c>
      <c r="Q319" s="24">
        <v>5.6492900000000003E-5</v>
      </c>
      <c r="R319" s="24">
        <v>4.3173700000000003E-5</v>
      </c>
    </row>
    <row r="320" spans="1:18" ht="12" x14ac:dyDescent="0.2">
      <c r="A320" s="13" t="s">
        <v>2777</v>
      </c>
      <c r="B320" s="11" t="str">
        <f>VLOOKUP(A320,[3]racine_v11e!$B$4:$C$672,2,FALSE)</f>
        <v>Arthropathies non spécifiques</v>
      </c>
      <c r="C320" s="22">
        <v>257</v>
      </c>
      <c r="D320" s="23">
        <v>228685.10159999999</v>
      </c>
      <c r="E320" s="22">
        <v>264</v>
      </c>
      <c r="F320" s="23">
        <v>232059.90229999999</v>
      </c>
      <c r="G320" s="22">
        <v>306</v>
      </c>
      <c r="H320" s="23">
        <v>282309.40360000002</v>
      </c>
      <c r="I320" s="24">
        <v>1.47574139E-2</v>
      </c>
      <c r="J320" s="24">
        <v>2.72373541E-2</v>
      </c>
      <c r="K320" s="24">
        <v>-1.2149033E-2</v>
      </c>
      <c r="L320" s="24">
        <v>0.21653676829999999</v>
      </c>
      <c r="M320" s="24">
        <v>0.15909090910000001</v>
      </c>
      <c r="N320" s="24">
        <v>4.9561133399999999E-2</v>
      </c>
      <c r="O320" s="24">
        <v>-1.5031669999999999E-3</v>
      </c>
      <c r="P320" s="24">
        <v>3.0361796000000002E-3</v>
      </c>
      <c r="Q320" s="24">
        <v>4.8695300000000001E-5</v>
      </c>
      <c r="R320" s="24">
        <v>4.2107400000000003E-5</v>
      </c>
    </row>
    <row r="321" spans="1:18" ht="22.5" x14ac:dyDescent="0.2">
      <c r="A321" s="13" t="s">
        <v>2778</v>
      </c>
      <c r="B321" s="11" t="str">
        <f>VLOOKUP(A321,[3]racine_v11e!$B$4:$C$672,2,FALSE)</f>
        <v>Maladies osseuses et arthropathies spécifiques</v>
      </c>
      <c r="C321" s="22">
        <v>3647</v>
      </c>
      <c r="D321" s="23">
        <v>3660368.0038999999</v>
      </c>
      <c r="E321" s="22">
        <v>3523</v>
      </c>
      <c r="F321" s="23">
        <v>3533381.1387</v>
      </c>
      <c r="G321" s="22">
        <v>3774</v>
      </c>
      <c r="H321" s="23">
        <v>3479969.2039000001</v>
      </c>
      <c r="I321" s="24">
        <v>-3.4692377000000003E-2</v>
      </c>
      <c r="J321" s="24">
        <v>-3.4000547999999998E-2</v>
      </c>
      <c r="K321" s="24">
        <v>-7.1617899999999995E-4</v>
      </c>
      <c r="L321" s="24">
        <v>-1.5116381E-2</v>
      </c>
      <c r="M321" s="24">
        <v>7.1246097100000003E-2</v>
      </c>
      <c r="N321" s="24">
        <v>-8.0618708999999997E-2</v>
      </c>
      <c r="O321" s="24">
        <v>-8.9832149999999993E-3</v>
      </c>
      <c r="P321" s="24">
        <v>-3.22726E-3</v>
      </c>
      <c r="Q321" s="24">
        <v>6.0057480000000004E-4</v>
      </c>
      <c r="R321" s="24">
        <v>5.1904939999999997E-4</v>
      </c>
    </row>
    <row r="322" spans="1:18" ht="12" x14ac:dyDescent="0.2">
      <c r="A322" s="13" t="s">
        <v>2779</v>
      </c>
      <c r="B322" s="11" t="str">
        <f>VLOOKUP(A322,[3]racine_v11e!$B$4:$C$672,2,FALSE)</f>
        <v>Affections du tissu conjonctif</v>
      </c>
      <c r="C322" s="22">
        <v>1125</v>
      </c>
      <c r="D322" s="23">
        <v>1284196.9597</v>
      </c>
      <c r="E322" s="22">
        <v>1000</v>
      </c>
      <c r="F322" s="23">
        <v>1185532.4750000001</v>
      </c>
      <c r="G322" s="22">
        <v>958</v>
      </c>
      <c r="H322" s="23">
        <v>1132281.9668000001</v>
      </c>
      <c r="I322" s="24">
        <v>-7.6829713999999993E-2</v>
      </c>
      <c r="J322" s="24">
        <v>-0.111111111</v>
      </c>
      <c r="K322" s="24">
        <v>3.8566572100000002E-2</v>
      </c>
      <c r="L322" s="24">
        <v>-4.4916954000000002E-2</v>
      </c>
      <c r="M322" s="24">
        <v>-4.2000000000000003E-2</v>
      </c>
      <c r="N322" s="24">
        <v>-3.0448379999999998E-3</v>
      </c>
      <c r="O322" s="24">
        <v>1.5031674000000001E-3</v>
      </c>
      <c r="P322" s="24">
        <v>-3.2175070000000001E-3</v>
      </c>
      <c r="Q322" s="24">
        <v>1.5245119999999999E-4</v>
      </c>
      <c r="R322" s="24">
        <v>1.6888370000000001E-4</v>
      </c>
    </row>
    <row r="323" spans="1:18" ht="12" x14ac:dyDescent="0.2">
      <c r="A323" s="13" t="s">
        <v>2780</v>
      </c>
      <c r="B323" s="11" t="str">
        <f>VLOOKUP(A323,[3]racine_v11e!$B$4:$C$672,2,FALSE)</f>
        <v>Tendinites, myosites et bursites</v>
      </c>
      <c r="C323" s="22">
        <v>2375</v>
      </c>
      <c r="D323" s="23">
        <v>1904827.1723</v>
      </c>
      <c r="E323" s="22">
        <v>2533</v>
      </c>
      <c r="F323" s="23">
        <v>1979188.1481000001</v>
      </c>
      <c r="G323" s="22">
        <v>2718</v>
      </c>
      <c r="H323" s="23">
        <v>2054506.1517</v>
      </c>
      <c r="I323" s="24">
        <v>3.9038174600000003E-2</v>
      </c>
      <c r="J323" s="24">
        <v>6.6526315799999999E-2</v>
      </c>
      <c r="K323" s="24">
        <v>-2.5773523999999999E-2</v>
      </c>
      <c r="L323" s="24">
        <v>3.8054999300000003E-2</v>
      </c>
      <c r="M323" s="24">
        <v>7.3035925799999998E-2</v>
      </c>
      <c r="N323" s="24">
        <v>-3.2599957999999998E-2</v>
      </c>
      <c r="O323" s="24">
        <v>-6.6210940000000001E-3</v>
      </c>
      <c r="P323" s="24">
        <v>4.5508707000000001E-3</v>
      </c>
      <c r="Q323" s="24">
        <v>4.3252839999999998E-4</v>
      </c>
      <c r="R323" s="24">
        <v>3.0643670000000001E-4</v>
      </c>
    </row>
    <row r="324" spans="1:18" ht="33.75" x14ac:dyDescent="0.2">
      <c r="A324" s="13" t="s">
        <v>2781</v>
      </c>
      <c r="B324" s="11" t="str">
        <f>VLOOKUP(A324,[3]racine_v11e!$B$4:$C$672,2,FALSE)</f>
        <v>Suites de traitement après une affection de l'appareil musculosquelettique ou du tissu conjonctif</v>
      </c>
      <c r="C324" s="22">
        <v>2797</v>
      </c>
      <c r="D324" s="23">
        <v>2236301.0573999998</v>
      </c>
      <c r="E324" s="22">
        <v>2623</v>
      </c>
      <c r="F324" s="23">
        <v>2120872.5375999999</v>
      </c>
      <c r="G324" s="22">
        <v>2565</v>
      </c>
      <c r="H324" s="23">
        <v>2043325.3178999999</v>
      </c>
      <c r="I324" s="24">
        <v>-5.1615822999999998E-2</v>
      </c>
      <c r="J324" s="24">
        <v>-6.2209510000000003E-2</v>
      </c>
      <c r="K324" s="24">
        <v>1.12964326E-2</v>
      </c>
      <c r="L324" s="24">
        <v>-3.6563828E-2</v>
      </c>
      <c r="M324" s="24">
        <v>-2.2112085E-2</v>
      </c>
      <c r="N324" s="24">
        <v>-1.4778527E-2</v>
      </c>
      <c r="O324" s="24">
        <v>2.0758026000000001E-3</v>
      </c>
      <c r="P324" s="24">
        <v>-4.685565E-3</v>
      </c>
      <c r="Q324" s="24">
        <v>4.0818080000000001E-4</v>
      </c>
      <c r="R324" s="24">
        <v>3.0476899999999998E-4</v>
      </c>
    </row>
    <row r="325" spans="1:18" ht="22.5" x14ac:dyDescent="0.2">
      <c r="A325" s="13" t="s">
        <v>2782</v>
      </c>
      <c r="B325" s="11" t="str">
        <f>VLOOKUP(A325,[3]racine_v11e!$B$4:$C$672,2,FALSE)</f>
        <v>Autres pathologies de l'appareil musculosquelettique et du tissu conjonctif</v>
      </c>
      <c r="C325" s="22">
        <v>2530</v>
      </c>
      <c r="D325" s="23">
        <v>2453660.2661000001</v>
      </c>
      <c r="E325" s="22">
        <v>2644</v>
      </c>
      <c r="F325" s="23">
        <v>2605643.3816999998</v>
      </c>
      <c r="G325" s="22">
        <v>2416</v>
      </c>
      <c r="H325" s="23">
        <v>2413645.3094000001</v>
      </c>
      <c r="I325" s="24">
        <v>6.1941385199999997E-2</v>
      </c>
      <c r="J325" s="24">
        <v>4.5059288500000003E-2</v>
      </c>
      <c r="K325" s="24">
        <v>1.6154199899999999E-2</v>
      </c>
      <c r="L325" s="24">
        <v>-7.3685476E-2</v>
      </c>
      <c r="M325" s="24">
        <v>-8.6232980000000001E-2</v>
      </c>
      <c r="N325" s="24">
        <v>1.37316234E-2</v>
      </c>
      <c r="O325" s="24">
        <v>8.1600514999999995E-3</v>
      </c>
      <c r="P325" s="24">
        <v>-1.1600924E-2</v>
      </c>
      <c r="Q325" s="24">
        <v>3.8446969999999999E-4</v>
      </c>
      <c r="R325" s="24">
        <v>3.6000350000000002E-4</v>
      </c>
    </row>
    <row r="326" spans="1:18" ht="33.75" x14ac:dyDescent="0.2">
      <c r="A326" s="13" t="s">
        <v>2783</v>
      </c>
      <c r="B326" s="11" t="str">
        <f>VLOOKUP(A326,[3]racine_v11e!$B$4:$C$672,2,FALSE)</f>
        <v>Fractures, entorses, luxations et dislocations du bras et de l'avant-bras, âge inférieur à 18 ans</v>
      </c>
      <c r="C326" s="22">
        <v>1825</v>
      </c>
      <c r="D326" s="23">
        <v>871907.14379999996</v>
      </c>
      <c r="E326" s="22">
        <v>1460</v>
      </c>
      <c r="F326" s="23">
        <v>697200.18799999997</v>
      </c>
      <c r="G326" s="22">
        <v>1208</v>
      </c>
      <c r="H326" s="23">
        <v>577722.07259999996</v>
      </c>
      <c r="I326" s="24">
        <v>-0.20037335100000001</v>
      </c>
      <c r="J326" s="24">
        <v>-0.2</v>
      </c>
      <c r="K326" s="24">
        <v>-4.6668799999999999E-4</v>
      </c>
      <c r="L326" s="24">
        <v>-0.17136845000000001</v>
      </c>
      <c r="M326" s="24">
        <v>-0.17260274</v>
      </c>
      <c r="N326" s="24">
        <v>1.4917743000000001E-3</v>
      </c>
      <c r="O326" s="24">
        <v>9.0190042999999994E-3</v>
      </c>
      <c r="P326" s="24">
        <v>-7.2191169999999997E-3</v>
      </c>
      <c r="Q326" s="24">
        <v>1.9223490000000001E-4</v>
      </c>
      <c r="R326" s="24">
        <v>8.6169199999999995E-5</v>
      </c>
    </row>
    <row r="327" spans="1:18" ht="22.5" x14ac:dyDescent="0.2">
      <c r="A327" s="13" t="s">
        <v>2784</v>
      </c>
      <c r="B327" s="11" t="str">
        <f>VLOOKUP(A327,[3]racine_v11e!$B$4:$C$672,2,FALSE)</f>
        <v>Entorses, luxations et dislocations du bras et de l'avant-bras, âge supérieur à 17 ans</v>
      </c>
      <c r="C327" s="22">
        <v>1601</v>
      </c>
      <c r="D327" s="23">
        <v>775727.50789999997</v>
      </c>
      <c r="E327" s="22">
        <v>1589</v>
      </c>
      <c r="F327" s="23">
        <v>764608.28670000006</v>
      </c>
      <c r="G327" s="22">
        <v>1429</v>
      </c>
      <c r="H327" s="23">
        <v>709547.05660000001</v>
      </c>
      <c r="I327" s="24">
        <v>-1.4333927E-2</v>
      </c>
      <c r="J327" s="24">
        <v>-7.4953149999999998E-3</v>
      </c>
      <c r="K327" s="24">
        <v>-6.890256E-3</v>
      </c>
      <c r="L327" s="24">
        <v>-7.2012337999999995E-2</v>
      </c>
      <c r="M327" s="24">
        <v>-0.10069225900000001</v>
      </c>
      <c r="N327" s="24">
        <v>3.1891109500000001E-2</v>
      </c>
      <c r="O327" s="24">
        <v>5.7263519999999997E-3</v>
      </c>
      <c r="P327" s="24">
        <v>-3.3269139999999998E-3</v>
      </c>
      <c r="Q327" s="24">
        <v>2.2740370000000001E-4</v>
      </c>
      <c r="R327" s="24">
        <v>1.058314E-4</v>
      </c>
    </row>
    <row r="328" spans="1:18" ht="22.5" x14ac:dyDescent="0.2">
      <c r="A328" s="13" t="s">
        <v>2785</v>
      </c>
      <c r="B328" s="11" t="str">
        <f>VLOOKUP(A328,[3]racine_v11e!$B$4:$C$672,2,FALSE)</f>
        <v>Fractures, entorses, luxations et dislocations de la main</v>
      </c>
      <c r="C328" s="22">
        <v>741</v>
      </c>
      <c r="D328" s="23">
        <v>260103.23879999999</v>
      </c>
      <c r="E328" s="22">
        <v>644</v>
      </c>
      <c r="F328" s="23">
        <v>226597.4829</v>
      </c>
      <c r="G328" s="22">
        <v>575</v>
      </c>
      <c r="H328" s="23">
        <v>202344.53479999999</v>
      </c>
      <c r="I328" s="24">
        <v>-0.128817142</v>
      </c>
      <c r="J328" s="24">
        <v>-0.13090418400000001</v>
      </c>
      <c r="K328" s="24">
        <v>2.4013938000000002E-3</v>
      </c>
      <c r="L328" s="24">
        <v>-0.107030969</v>
      </c>
      <c r="M328" s="24">
        <v>-0.10714285699999999</v>
      </c>
      <c r="N328" s="24">
        <v>1.2531510000000001E-4</v>
      </c>
      <c r="O328" s="24">
        <v>2.4694893000000002E-3</v>
      </c>
      <c r="P328" s="24">
        <v>-1.465414E-3</v>
      </c>
      <c r="Q328" s="24">
        <v>9.15025E-5</v>
      </c>
      <c r="R328" s="24">
        <v>3.01804E-5</v>
      </c>
    </row>
    <row r="329" spans="1:18" ht="22.5" x14ac:dyDescent="0.2">
      <c r="A329" s="13" t="s">
        <v>2786</v>
      </c>
      <c r="B329" s="11" t="str">
        <f>VLOOKUP(A329,[3]racine_v11e!$B$4:$C$672,2,FALSE)</f>
        <v>Fractures, entorses, luxations et dislocations du pied</v>
      </c>
      <c r="C329" s="22">
        <v>193</v>
      </c>
      <c r="D329" s="23">
        <v>88324.373800000001</v>
      </c>
      <c r="E329" s="22">
        <v>189</v>
      </c>
      <c r="F329" s="23">
        <v>88058.4571</v>
      </c>
      <c r="G329" s="22">
        <v>189</v>
      </c>
      <c r="H329" s="23">
        <v>88349.441699999996</v>
      </c>
      <c r="I329" s="24">
        <v>-3.0106830000000001E-3</v>
      </c>
      <c r="J329" s="24">
        <v>-2.0725389E-2</v>
      </c>
      <c r="K329" s="24">
        <v>1.8089619899999999E-2</v>
      </c>
      <c r="L329" s="24">
        <v>3.3044480999999998E-3</v>
      </c>
      <c r="M329" s="24">
        <v>0</v>
      </c>
      <c r="N329" s="24">
        <v>3.3044480999999998E-3</v>
      </c>
      <c r="O329" s="24">
        <v>0</v>
      </c>
      <c r="P329" s="24">
        <v>1.7581899999999998E-5</v>
      </c>
      <c r="Q329" s="24">
        <v>3.0076499999999999E-5</v>
      </c>
      <c r="R329" s="24">
        <v>1.3177600000000001E-5</v>
      </c>
    </row>
    <row r="330" spans="1:18" ht="12" x14ac:dyDescent="0.2">
      <c r="A330" s="13" t="s">
        <v>2787</v>
      </c>
      <c r="B330" s="11" t="str">
        <f>VLOOKUP(A330,[3]racine_v11e!$B$4:$C$672,2,FALSE)</f>
        <v>Tumeurs malignes primitives des os</v>
      </c>
      <c r="C330" s="22">
        <v>126</v>
      </c>
      <c r="D330" s="23">
        <v>171290.546</v>
      </c>
      <c r="E330" s="22">
        <v>160</v>
      </c>
      <c r="F330" s="23">
        <v>254815.43650000001</v>
      </c>
      <c r="G330" s="22">
        <v>150</v>
      </c>
      <c r="H330" s="23">
        <v>224734.99220000001</v>
      </c>
      <c r="I330" s="24">
        <v>0.48762113530000001</v>
      </c>
      <c r="J330" s="24">
        <v>0.26984126980000001</v>
      </c>
      <c r="K330" s="24">
        <v>0.17150164400000001</v>
      </c>
      <c r="L330" s="24">
        <v>-0.118047967</v>
      </c>
      <c r="M330" s="24">
        <v>-6.25E-2</v>
      </c>
      <c r="N330" s="24">
        <v>-5.9251165000000001E-2</v>
      </c>
      <c r="O330" s="24">
        <v>3.5789699999999998E-4</v>
      </c>
      <c r="P330" s="24">
        <v>-1.8175229999999999E-3</v>
      </c>
      <c r="Q330" s="24">
        <v>2.3870200000000001E-5</v>
      </c>
      <c r="R330" s="24">
        <v>3.3519999999999998E-5</v>
      </c>
    </row>
    <row r="331" spans="1:18" ht="33.75" x14ac:dyDescent="0.2">
      <c r="A331" s="13" t="s">
        <v>2788</v>
      </c>
      <c r="B331" s="11" t="str">
        <f>VLOOKUP(A331,[3]racine_v11e!$B$4:$C$672,2,FALSE)</f>
        <v>Fractures pathologiques et autres tumeurs malignes de l'appareil musculosquelettique et du tissu conjonctif</v>
      </c>
      <c r="C331" s="22">
        <v>3685</v>
      </c>
      <c r="D331" s="23">
        <v>7918814.2922999999</v>
      </c>
      <c r="E331" s="22">
        <v>3790</v>
      </c>
      <c r="F331" s="23">
        <v>8062988.3841000004</v>
      </c>
      <c r="G331" s="22">
        <v>4103</v>
      </c>
      <c r="H331" s="23">
        <v>9034695.9189999998</v>
      </c>
      <c r="I331" s="24">
        <v>1.82065252E-2</v>
      </c>
      <c r="J331" s="24">
        <v>2.8493894200000001E-2</v>
      </c>
      <c r="K331" s="24">
        <v>-1.0002363E-2</v>
      </c>
      <c r="L331" s="24">
        <v>0.12051456469999999</v>
      </c>
      <c r="M331" s="24">
        <v>8.2585751999999998E-2</v>
      </c>
      <c r="N331" s="24">
        <v>3.5035388700000003E-2</v>
      </c>
      <c r="O331" s="24">
        <v>-1.1202175999999999E-2</v>
      </c>
      <c r="P331" s="24">
        <v>5.8712593700000003E-2</v>
      </c>
      <c r="Q331" s="24">
        <v>6.5293009999999995E-4</v>
      </c>
      <c r="R331" s="24">
        <v>1.3475558999999999E-3</v>
      </c>
    </row>
    <row r="332" spans="1:18" ht="12" x14ac:dyDescent="0.2">
      <c r="A332" s="13" t="s">
        <v>2789</v>
      </c>
      <c r="B332" s="11" t="str">
        <f>VLOOKUP(A332,[3]racine_v11e!$B$4:$C$672,2,FALSE)</f>
        <v>Fractures du rachis</v>
      </c>
      <c r="C332" s="22">
        <v>2631</v>
      </c>
      <c r="D332" s="23">
        <v>3216497.44</v>
      </c>
      <c r="E332" s="22">
        <v>2599</v>
      </c>
      <c r="F332" s="23">
        <v>3203737.2666000002</v>
      </c>
      <c r="G332" s="22">
        <v>2661</v>
      </c>
      <c r="H332" s="23">
        <v>3151328.3709</v>
      </c>
      <c r="I332" s="24">
        <v>-3.9671020000000001E-3</v>
      </c>
      <c r="J332" s="24">
        <v>-1.2162676000000001E-2</v>
      </c>
      <c r="K332" s="24">
        <v>8.2964812000000006E-3</v>
      </c>
      <c r="L332" s="24">
        <v>-1.6358675E-2</v>
      </c>
      <c r="M332" s="24">
        <v>2.3855329000000002E-2</v>
      </c>
      <c r="N332" s="24">
        <v>-3.9277037000000001E-2</v>
      </c>
      <c r="O332" s="24">
        <v>-2.2189610000000002E-3</v>
      </c>
      <c r="P332" s="24">
        <v>-3.166655E-3</v>
      </c>
      <c r="Q332" s="24">
        <v>4.2345769999999999E-4</v>
      </c>
      <c r="R332" s="24">
        <v>4.7003149999999999E-4</v>
      </c>
    </row>
    <row r="333" spans="1:18" ht="12" x14ac:dyDescent="0.2">
      <c r="A333" s="13" t="s">
        <v>2790</v>
      </c>
      <c r="B333" s="11" t="str">
        <f>VLOOKUP(A333,[3]racine_v11e!$B$4:$C$672,2,FALSE)</f>
        <v>Sciatiques et autres radiculopathies</v>
      </c>
      <c r="C333" s="22">
        <v>6278</v>
      </c>
      <c r="D333" s="23">
        <v>5364478.7255999995</v>
      </c>
      <c r="E333" s="22">
        <v>6648</v>
      </c>
      <c r="F333" s="23">
        <v>5499887.3810000001</v>
      </c>
      <c r="G333" s="22">
        <v>5929</v>
      </c>
      <c r="H333" s="23">
        <v>5027285.4187000003</v>
      </c>
      <c r="I333" s="24">
        <v>2.5241717300000001E-2</v>
      </c>
      <c r="J333" s="24">
        <v>5.8935966899999997E-2</v>
      </c>
      <c r="K333" s="24">
        <v>-3.1818968000000003E-2</v>
      </c>
      <c r="L333" s="24">
        <v>-8.5929388999999995E-2</v>
      </c>
      <c r="M333" s="24">
        <v>-0.10815282800000001</v>
      </c>
      <c r="N333" s="24">
        <v>2.4918438500000001E-2</v>
      </c>
      <c r="O333" s="24">
        <v>2.5732794100000001E-2</v>
      </c>
      <c r="P333" s="24">
        <v>-2.8555595E-2</v>
      </c>
      <c r="Q333" s="24">
        <v>9.4351030000000005E-4</v>
      </c>
      <c r="R333" s="24">
        <v>7.4983690000000002E-4</v>
      </c>
    </row>
    <row r="334" spans="1:18" ht="12" x14ac:dyDescent="0.2">
      <c r="A334" s="13" t="s">
        <v>2791</v>
      </c>
      <c r="B334" s="11" t="str">
        <f>VLOOKUP(A334,[3]racine_v11e!$B$4:$C$672,2,FALSE)</f>
        <v>Autres rachialgies</v>
      </c>
      <c r="C334" s="22">
        <v>4646</v>
      </c>
      <c r="D334" s="23">
        <v>3675056.2985</v>
      </c>
      <c r="E334" s="22">
        <v>4190</v>
      </c>
      <c r="F334" s="23">
        <v>3342605.0852999999</v>
      </c>
      <c r="G334" s="22">
        <v>4123</v>
      </c>
      <c r="H334" s="23">
        <v>3261011.7237999998</v>
      </c>
      <c r="I334" s="24">
        <v>-9.0461528999999999E-2</v>
      </c>
      <c r="J334" s="24">
        <v>-9.8148945000000001E-2</v>
      </c>
      <c r="K334" s="24">
        <v>8.5240417000000002E-3</v>
      </c>
      <c r="L334" s="24">
        <v>-2.4410111000000002E-2</v>
      </c>
      <c r="M334" s="24">
        <v>-1.5990453000000002E-2</v>
      </c>
      <c r="N334" s="24">
        <v>-8.55648E-3</v>
      </c>
      <c r="O334" s="24">
        <v>2.3979099E-3</v>
      </c>
      <c r="P334" s="24">
        <v>-4.9300409999999996E-3</v>
      </c>
      <c r="Q334" s="24">
        <v>6.5611279999999998E-4</v>
      </c>
      <c r="R334" s="24">
        <v>4.8639110000000001E-4</v>
      </c>
    </row>
    <row r="335" spans="1:18" ht="22.5" x14ac:dyDescent="0.2">
      <c r="A335" s="13" t="s">
        <v>2792</v>
      </c>
      <c r="B335" s="11" t="str">
        <f>VLOOKUP(A335,[3]racine_v11e!$B$4:$C$672,2,FALSE)</f>
        <v>Autres pathologies rachidiennes relevant d'un traitement médical</v>
      </c>
      <c r="C335" s="22">
        <v>11297</v>
      </c>
      <c r="D335" s="23">
        <v>9402561.1996999998</v>
      </c>
      <c r="E335" s="22">
        <v>11261</v>
      </c>
      <c r="F335" s="23">
        <v>9426198.1486000009</v>
      </c>
      <c r="G335" s="22">
        <v>11608</v>
      </c>
      <c r="H335" s="23">
        <v>9839440.0873000007</v>
      </c>
      <c r="I335" s="24">
        <v>2.5138841000000001E-3</v>
      </c>
      <c r="J335" s="24">
        <v>-3.1866870000000001E-3</v>
      </c>
      <c r="K335" s="24">
        <v>5.7187948000000004E-3</v>
      </c>
      <c r="L335" s="24">
        <v>4.3839725400000001E-2</v>
      </c>
      <c r="M335" s="24">
        <v>3.0814314900000001E-2</v>
      </c>
      <c r="N335" s="24">
        <v>1.2636039599999999E-2</v>
      </c>
      <c r="O335" s="24">
        <v>-1.2419026E-2</v>
      </c>
      <c r="P335" s="24">
        <v>2.4968938900000001E-2</v>
      </c>
      <c r="Q335" s="24">
        <v>1.8472369E-3</v>
      </c>
      <c r="R335" s="24">
        <v>1.4675863E-3</v>
      </c>
    </row>
    <row r="336" spans="1:18" ht="12" x14ac:dyDescent="0.2">
      <c r="A336" s="13" t="s">
        <v>2793</v>
      </c>
      <c r="B336" s="11" t="str">
        <f>VLOOKUP(A336,[3]racine_v11e!$B$4:$C$672,2,FALSE)</f>
        <v>Rhumatismes et raideurs articulaires</v>
      </c>
      <c r="C336" s="22">
        <v>1221</v>
      </c>
      <c r="D336" s="23">
        <v>888014.51329999999</v>
      </c>
      <c r="E336" s="22">
        <v>1294</v>
      </c>
      <c r="F336" s="23">
        <v>988547.83239999996</v>
      </c>
      <c r="G336" s="22">
        <v>1204</v>
      </c>
      <c r="H336" s="23">
        <v>949350.00879999995</v>
      </c>
      <c r="I336" s="24">
        <v>0.1132113469</v>
      </c>
      <c r="J336" s="24">
        <v>5.97870598E-2</v>
      </c>
      <c r="K336" s="24">
        <v>5.0410397599999997E-2</v>
      </c>
      <c r="L336" s="24">
        <v>-3.9651923999999998E-2</v>
      </c>
      <c r="M336" s="24">
        <v>-6.9551776999999995E-2</v>
      </c>
      <c r="N336" s="24">
        <v>3.2134892200000001E-2</v>
      </c>
      <c r="O336" s="24">
        <v>3.2210730000000001E-3</v>
      </c>
      <c r="P336" s="24">
        <v>-2.3684140000000001E-3</v>
      </c>
      <c r="Q336" s="24">
        <v>1.9159830000000001E-4</v>
      </c>
      <c r="R336" s="24">
        <v>1.415988E-4</v>
      </c>
    </row>
    <row r="337" spans="1:18" ht="22.5" x14ac:dyDescent="0.2">
      <c r="A337" s="13" t="s">
        <v>2794</v>
      </c>
      <c r="B337" s="11" t="str">
        <f>VLOOKUP(A337,[3]racine_v11e!$B$4:$C$672,2,FALSE)</f>
        <v>Ostéomyélites aigües (y compris vertébrales) et arthrites septiques</v>
      </c>
      <c r="C337" s="22">
        <v>557</v>
      </c>
      <c r="D337" s="23">
        <v>748989.19350000005</v>
      </c>
      <c r="E337" s="22">
        <v>553</v>
      </c>
      <c r="F337" s="23">
        <v>733129.07799999998</v>
      </c>
      <c r="G337" s="22">
        <v>578</v>
      </c>
      <c r="H337" s="23">
        <v>768693.49250000005</v>
      </c>
      <c r="I337" s="24">
        <v>-2.1175360000000001E-2</v>
      </c>
      <c r="J337" s="24">
        <v>-7.1813290000000002E-3</v>
      </c>
      <c r="K337" s="24">
        <v>-1.4095254E-2</v>
      </c>
      <c r="L337" s="24">
        <v>4.8510440500000002E-2</v>
      </c>
      <c r="M337" s="24">
        <v>4.5207956600000002E-2</v>
      </c>
      <c r="N337" s="24">
        <v>3.1596429000000001E-3</v>
      </c>
      <c r="O337" s="24">
        <v>-8.9474200000000002E-4</v>
      </c>
      <c r="P337" s="24">
        <v>2.1488760000000001E-3</v>
      </c>
      <c r="Q337" s="24">
        <v>9.1979900000000003E-5</v>
      </c>
      <c r="R337" s="24">
        <v>1.146533E-4</v>
      </c>
    </row>
    <row r="338" spans="1:18" ht="12" x14ac:dyDescent="0.2">
      <c r="A338" s="13" t="s">
        <v>2795</v>
      </c>
      <c r="B338" s="11" t="str">
        <f>VLOOKUP(A338,[3]racine_v11e!$B$4:$C$672,2,FALSE)</f>
        <v>Ostéomyélites chroniques</v>
      </c>
      <c r="C338" s="22">
        <v>80</v>
      </c>
      <c r="D338" s="23">
        <v>86795.149399999995</v>
      </c>
      <c r="E338" s="22">
        <v>93</v>
      </c>
      <c r="F338" s="23">
        <v>113288.1381</v>
      </c>
      <c r="G338" s="22">
        <v>93</v>
      </c>
      <c r="H338" s="23">
        <v>102747.1623</v>
      </c>
      <c r="I338" s="24">
        <v>0.30523582119999998</v>
      </c>
      <c r="J338" s="24">
        <v>0.16250000000000001</v>
      </c>
      <c r="K338" s="24">
        <v>0.1227835021</v>
      </c>
      <c r="L338" s="24">
        <v>-9.3045715000000001E-2</v>
      </c>
      <c r="M338" s="24">
        <v>0</v>
      </c>
      <c r="N338" s="24">
        <v>-9.3045715000000001E-2</v>
      </c>
      <c r="O338" s="24">
        <v>0</v>
      </c>
      <c r="P338" s="24">
        <v>-6.3690800000000005E-4</v>
      </c>
      <c r="Q338" s="24">
        <v>1.47995E-5</v>
      </c>
      <c r="R338" s="24">
        <v>1.53251E-5</v>
      </c>
    </row>
    <row r="339" spans="1:18" ht="12" x14ac:dyDescent="0.2">
      <c r="A339" s="13" t="s">
        <v>2796</v>
      </c>
      <c r="B339" s="11" t="str">
        <f>VLOOKUP(A339,[3]racine_v11e!$B$4:$C$672,2,FALSE)</f>
        <v>Ablation de matériel sans acte classant</v>
      </c>
      <c r="C339" s="22">
        <v>616</v>
      </c>
      <c r="D339" s="23">
        <v>252565.6991</v>
      </c>
      <c r="E339" s="22">
        <v>494</v>
      </c>
      <c r="F339" s="23">
        <v>196051.94089999999</v>
      </c>
      <c r="G339" s="22">
        <v>443</v>
      </c>
      <c r="H339" s="23">
        <v>167915.77280000001</v>
      </c>
      <c r="I339" s="24">
        <v>-0.22375864300000001</v>
      </c>
      <c r="J339" s="24">
        <v>-0.19805194800000001</v>
      </c>
      <c r="K339" s="24">
        <v>-3.2055312000000002E-2</v>
      </c>
      <c r="L339" s="24">
        <v>-0.143513846</v>
      </c>
      <c r="M339" s="24">
        <v>-0.103238866</v>
      </c>
      <c r="N339" s="24">
        <v>-4.4911603000000001E-2</v>
      </c>
      <c r="O339" s="24">
        <v>1.8252747E-3</v>
      </c>
      <c r="P339" s="24">
        <v>-1.700046E-3</v>
      </c>
      <c r="Q339" s="24">
        <v>7.0496700000000006E-5</v>
      </c>
      <c r="R339" s="24">
        <v>2.5045199999999999E-5</v>
      </c>
    </row>
    <row r="340" spans="1:18" ht="12" x14ac:dyDescent="0.2">
      <c r="A340" s="13" t="s">
        <v>2797</v>
      </c>
      <c r="B340" s="11" t="str">
        <f>VLOOKUP(A340,[3]racine_v11e!$B$4:$C$672,2,FALSE)</f>
        <v>Algoneurodystrophie</v>
      </c>
      <c r="C340" s="22">
        <v>8070</v>
      </c>
      <c r="D340" s="23">
        <v>2700053.7019000002</v>
      </c>
      <c r="E340" s="22">
        <v>6656</v>
      </c>
      <c r="F340" s="23">
        <v>2188989.1812</v>
      </c>
      <c r="G340" s="22">
        <v>5311</v>
      </c>
      <c r="H340" s="23">
        <v>1778270.1151999999</v>
      </c>
      <c r="I340" s="24">
        <v>-0.18927939099999999</v>
      </c>
      <c r="J340" s="24">
        <v>-0.17521685300000001</v>
      </c>
      <c r="K340" s="24">
        <v>-1.7049983000000001E-2</v>
      </c>
      <c r="L340" s="24">
        <v>-0.187629555</v>
      </c>
      <c r="M340" s="24">
        <v>-0.202073317</v>
      </c>
      <c r="N340" s="24">
        <v>1.81016159E-2</v>
      </c>
      <c r="O340" s="24">
        <v>4.81371461E-2</v>
      </c>
      <c r="P340" s="24">
        <v>-2.4816502000000001E-2</v>
      </c>
      <c r="Q340" s="24">
        <v>8.4516500000000004E-4</v>
      </c>
      <c r="R340" s="24">
        <v>2.6523509999999998E-4</v>
      </c>
    </row>
    <row r="341" spans="1:18" ht="22.5" x14ac:dyDescent="0.2">
      <c r="A341" s="13" t="s">
        <v>2798</v>
      </c>
      <c r="B341" s="11" t="str">
        <f>VLOOKUP(A341,[3]racine_v11e!$B$4:$C$672,2,FALSE)</f>
        <v>Explorations et surveillance de l'appareil musculosquelettique et du tissu conjonctif</v>
      </c>
      <c r="C341" s="22">
        <v>259</v>
      </c>
      <c r="D341" s="23">
        <v>201024.9816</v>
      </c>
      <c r="E341" s="22">
        <v>335</v>
      </c>
      <c r="F341" s="23">
        <v>273248.25069999998</v>
      </c>
      <c r="G341" s="22">
        <v>274</v>
      </c>
      <c r="H341" s="23">
        <v>212135.24369999999</v>
      </c>
      <c r="I341" s="24">
        <v>0.35927509369999999</v>
      </c>
      <c r="J341" s="24">
        <v>0.29343629339999999</v>
      </c>
      <c r="K341" s="24">
        <v>5.0902236599999998E-2</v>
      </c>
      <c r="L341" s="24">
        <v>-0.22365378999999999</v>
      </c>
      <c r="M341" s="24">
        <v>-0.18208955199999999</v>
      </c>
      <c r="N341" s="24">
        <v>-5.0817591000000002E-2</v>
      </c>
      <c r="O341" s="24">
        <v>2.1831717E-3</v>
      </c>
      <c r="P341" s="24">
        <v>-3.692575E-3</v>
      </c>
      <c r="Q341" s="24">
        <v>4.3602900000000002E-5</v>
      </c>
      <c r="R341" s="24">
        <v>3.1640699999999997E-5</v>
      </c>
    </row>
    <row r="342" spans="1:18" ht="22.5" x14ac:dyDescent="0.2">
      <c r="A342" s="13" t="s">
        <v>2799</v>
      </c>
      <c r="B342" s="11" t="str">
        <f>VLOOKUP(A342,[3]racine_v11e!$B$4:$C$672,2,FALSE)</f>
        <v>Symptômes et autres recours aux soins de la CMD 08</v>
      </c>
      <c r="C342" s="22">
        <v>2935</v>
      </c>
      <c r="D342" s="23">
        <v>1853159.8895</v>
      </c>
      <c r="E342" s="22">
        <v>2829</v>
      </c>
      <c r="F342" s="23">
        <v>1753521.1240999999</v>
      </c>
      <c r="G342" s="22">
        <v>2890</v>
      </c>
      <c r="H342" s="23">
        <v>1711054.1895000001</v>
      </c>
      <c r="I342" s="24">
        <v>-5.3766955999999998E-2</v>
      </c>
      <c r="J342" s="24">
        <v>-3.6115843000000002E-2</v>
      </c>
      <c r="K342" s="24">
        <v>-1.8312483000000001E-2</v>
      </c>
      <c r="L342" s="24">
        <v>-2.4218091000000001E-2</v>
      </c>
      <c r="M342" s="24">
        <v>2.1562389500000001E-2</v>
      </c>
      <c r="N342" s="24">
        <v>-4.4814180000000002E-2</v>
      </c>
      <c r="O342" s="24">
        <v>-2.1831720000000002E-3</v>
      </c>
      <c r="P342" s="24">
        <v>-2.565941E-3</v>
      </c>
      <c r="Q342" s="24">
        <v>4.5989959999999998E-4</v>
      </c>
      <c r="R342" s="24">
        <v>2.5520959999999999E-4</v>
      </c>
    </row>
    <row r="343" spans="1:18" ht="22.5" x14ac:dyDescent="0.2">
      <c r="A343" s="13" t="s">
        <v>2800</v>
      </c>
      <c r="B343" s="11" t="str">
        <f>VLOOKUP(A343,[3]racine_v11e!$B$4:$C$672,2,FALSE)</f>
        <v>Fractures du bras et de l'avant-bras, âge supérieur à 17 ans</v>
      </c>
      <c r="C343" s="22">
        <v>2637</v>
      </c>
      <c r="D343" s="23">
        <v>1960107.7997999999</v>
      </c>
      <c r="E343" s="22">
        <v>2473</v>
      </c>
      <c r="F343" s="23">
        <v>1839324.1782</v>
      </c>
      <c r="G343" s="22">
        <v>2513</v>
      </c>
      <c r="H343" s="23">
        <v>1836925.7860999999</v>
      </c>
      <c r="I343" s="24">
        <v>-6.1620908000000002E-2</v>
      </c>
      <c r="J343" s="24">
        <v>-6.2191885000000002E-2</v>
      </c>
      <c r="K343" s="24">
        <v>6.0884220000000002E-4</v>
      </c>
      <c r="L343" s="24">
        <v>-1.3039530000000001E-3</v>
      </c>
      <c r="M343" s="24">
        <v>1.6174686600000002E-2</v>
      </c>
      <c r="N343" s="24">
        <v>-1.7200428E-2</v>
      </c>
      <c r="O343" s="24">
        <v>-1.4315879999999999E-3</v>
      </c>
      <c r="P343" s="24">
        <v>-1.4491600000000001E-4</v>
      </c>
      <c r="Q343" s="24">
        <v>3.9990579999999999E-4</v>
      </c>
      <c r="R343" s="24">
        <v>2.739838E-4</v>
      </c>
    </row>
    <row r="344" spans="1:18" ht="12" x14ac:dyDescent="0.2">
      <c r="A344" s="13" t="s">
        <v>2801</v>
      </c>
      <c r="B344" s="11" t="str">
        <f>VLOOKUP(A344,[3]racine_v11e!$B$4:$C$672,2,FALSE)</f>
        <v>Entorses et luxations du rachis</v>
      </c>
      <c r="C344" s="22">
        <v>157</v>
      </c>
      <c r="D344" s="23">
        <v>63538.458299999998</v>
      </c>
      <c r="E344" s="22">
        <v>157</v>
      </c>
      <c r="F344" s="23">
        <v>66173.688399999999</v>
      </c>
      <c r="G344" s="22">
        <v>141</v>
      </c>
      <c r="H344" s="23">
        <v>65540.593800000002</v>
      </c>
      <c r="I344" s="24">
        <v>4.1474567900000002E-2</v>
      </c>
      <c r="J344" s="24">
        <v>0</v>
      </c>
      <c r="K344" s="24">
        <v>4.1474567900000002E-2</v>
      </c>
      <c r="L344" s="24">
        <v>-9.5671650000000007E-3</v>
      </c>
      <c r="M344" s="24">
        <v>-0.10191082799999999</v>
      </c>
      <c r="N344" s="24">
        <v>0.10282237650000001</v>
      </c>
      <c r="O344" s="24">
        <v>5.7263520000000001E-4</v>
      </c>
      <c r="P344" s="24">
        <v>-3.8253000000000001E-5</v>
      </c>
      <c r="Q344" s="24">
        <v>2.2438000000000001E-5</v>
      </c>
      <c r="R344" s="24">
        <v>9.7756048000000005E-6</v>
      </c>
    </row>
    <row r="345" spans="1:18" ht="22.5" x14ac:dyDescent="0.2">
      <c r="A345" s="13" t="s">
        <v>2802</v>
      </c>
      <c r="B345" s="11" t="str">
        <f>VLOOKUP(A345,[3]racine_v11e!$B$4:$C$672,2,FALSE)</f>
        <v>Greffes de peau et/ou parages de plaie pour ulcère cutané ou cellulite</v>
      </c>
      <c r="C345" s="22">
        <v>1115</v>
      </c>
      <c r="D345" s="23">
        <v>1314237.0178</v>
      </c>
      <c r="E345" s="22">
        <v>1179</v>
      </c>
      <c r="F345" s="23">
        <v>1356090.3288</v>
      </c>
      <c r="G345" s="22">
        <v>1167</v>
      </c>
      <c r="H345" s="23">
        <v>1313274.3208000001</v>
      </c>
      <c r="I345" s="24">
        <v>3.18460905E-2</v>
      </c>
      <c r="J345" s="24">
        <v>5.7399103100000001E-2</v>
      </c>
      <c r="K345" s="24">
        <v>-2.4165911000000002E-2</v>
      </c>
      <c r="L345" s="24">
        <v>-3.1573124000000001E-2</v>
      </c>
      <c r="M345" s="24">
        <v>-1.0178117E-2</v>
      </c>
      <c r="N345" s="24">
        <v>-2.1615006999999999E-2</v>
      </c>
      <c r="O345" s="24">
        <v>4.2947640000000001E-4</v>
      </c>
      <c r="P345" s="24">
        <v>-2.587032E-3</v>
      </c>
      <c r="Q345" s="24">
        <v>1.857103E-4</v>
      </c>
      <c r="R345" s="24">
        <v>1.9587939999999999E-4</v>
      </c>
    </row>
    <row r="346" spans="1:18" ht="33.75" x14ac:dyDescent="0.2">
      <c r="A346" s="13" t="s">
        <v>2803</v>
      </c>
      <c r="B346" s="11" t="str">
        <f>VLOOKUP(A346,[3]racine_v11e!$B$4:$C$672,2,FALSE)</f>
        <v>Greffes de peau et/ou parages de plaie à l'exception des ulcères cutanés et cellulites</v>
      </c>
      <c r="C346" s="22">
        <v>60367</v>
      </c>
      <c r="D346" s="23">
        <v>40324633.857000001</v>
      </c>
      <c r="E346" s="22">
        <v>61737</v>
      </c>
      <c r="F346" s="23">
        <v>40684734.314000003</v>
      </c>
      <c r="G346" s="22">
        <v>65403</v>
      </c>
      <c r="H346" s="23">
        <v>42397476.677000001</v>
      </c>
      <c r="I346" s="24">
        <v>8.9300365999999999E-3</v>
      </c>
      <c r="J346" s="24">
        <v>2.26945185E-2</v>
      </c>
      <c r="K346" s="24">
        <v>-1.3459036000000001E-2</v>
      </c>
      <c r="L346" s="24">
        <v>4.20979119E-2</v>
      </c>
      <c r="M346" s="24">
        <v>5.93809223E-2</v>
      </c>
      <c r="N346" s="24">
        <v>-1.6314255E-2</v>
      </c>
      <c r="O346" s="24">
        <v>-0.131205039</v>
      </c>
      <c r="P346" s="24">
        <v>0.10348746189999999</v>
      </c>
      <c r="Q346" s="24">
        <v>1.0407894399999999E-2</v>
      </c>
      <c r="R346" s="24">
        <v>6.3237294000000003E-3</v>
      </c>
    </row>
    <row r="347" spans="1:18" ht="12" x14ac:dyDescent="0.2">
      <c r="A347" s="13" t="s">
        <v>2804</v>
      </c>
      <c r="B347" s="11" t="str">
        <f>VLOOKUP(A347,[3]racine_v11e!$B$4:$C$672,2,FALSE)</f>
        <v>Mastectomies totales pour tumeur maligne</v>
      </c>
      <c r="C347" s="22">
        <v>7816</v>
      </c>
      <c r="D347" s="23">
        <v>15989620.287</v>
      </c>
      <c r="E347" s="22">
        <v>7885</v>
      </c>
      <c r="F347" s="23">
        <v>16172869.831</v>
      </c>
      <c r="G347" s="22">
        <v>7581</v>
      </c>
      <c r="H347" s="23">
        <v>15481997.142999999</v>
      </c>
      <c r="I347" s="24">
        <v>1.14605313E-2</v>
      </c>
      <c r="J347" s="24">
        <v>8.8280449999999996E-3</v>
      </c>
      <c r="K347" s="24">
        <v>2.6094499000000001E-3</v>
      </c>
      <c r="L347" s="24">
        <v>-4.2718001999999998E-2</v>
      </c>
      <c r="M347" s="24">
        <v>-3.8554217000000002E-2</v>
      </c>
      <c r="N347" s="24">
        <v>-4.330754E-3</v>
      </c>
      <c r="O347" s="24">
        <v>1.08800687E-2</v>
      </c>
      <c r="P347" s="24">
        <v>-4.1743967E-2</v>
      </c>
      <c r="Q347" s="24">
        <v>1.206401E-3</v>
      </c>
      <c r="R347" s="24">
        <v>2.3091930999999998E-3</v>
      </c>
    </row>
    <row r="348" spans="1:18" ht="22.5" x14ac:dyDescent="0.2">
      <c r="A348" s="13" t="s">
        <v>2805</v>
      </c>
      <c r="B348" s="11" t="str">
        <f>VLOOKUP(A348,[3]racine_v11e!$B$4:$C$672,2,FALSE)</f>
        <v>Mastectomies subtotales pour tumeur maligne</v>
      </c>
      <c r="C348" s="22">
        <v>23248</v>
      </c>
      <c r="D348" s="23">
        <v>30415231.019000001</v>
      </c>
      <c r="E348" s="22">
        <v>23127</v>
      </c>
      <c r="F348" s="23">
        <v>29959731.469000001</v>
      </c>
      <c r="G348" s="22">
        <v>22349</v>
      </c>
      <c r="H348" s="23">
        <v>28455391.355999999</v>
      </c>
      <c r="I348" s="24">
        <v>-1.4976035E-2</v>
      </c>
      <c r="J348" s="24">
        <v>-5.2047489999999998E-3</v>
      </c>
      <c r="K348" s="24">
        <v>-9.8224090000000007E-3</v>
      </c>
      <c r="L348" s="24">
        <v>-5.0212068999999998E-2</v>
      </c>
      <c r="M348" s="24">
        <v>-3.3640334000000001E-2</v>
      </c>
      <c r="N348" s="24">
        <v>-1.7148620999999999E-2</v>
      </c>
      <c r="O348" s="24">
        <v>2.7844386400000001E-2</v>
      </c>
      <c r="P348" s="24">
        <v>-9.0895364000000006E-2</v>
      </c>
      <c r="Q348" s="24">
        <v>3.5565039999999998E-3</v>
      </c>
      <c r="R348" s="24">
        <v>4.2442193999999997E-3</v>
      </c>
    </row>
    <row r="349" spans="1:18" ht="33.75" x14ac:dyDescent="0.2">
      <c r="A349" s="13" t="s">
        <v>2806</v>
      </c>
      <c r="B349" s="11" t="str">
        <f>VLOOKUP(A349,[3]racine_v11e!$B$4:$C$672,2,FALSE)</f>
        <v>Interventions sur le sein pour des affections non malignes autres que les actes de biopsie et d'excision locale</v>
      </c>
      <c r="C349" s="22">
        <v>31498</v>
      </c>
      <c r="D349" s="23">
        <v>30789630.885000002</v>
      </c>
      <c r="E349" s="22">
        <v>38294</v>
      </c>
      <c r="F349" s="23">
        <v>35578163.072999999</v>
      </c>
      <c r="G349" s="22">
        <v>30097</v>
      </c>
      <c r="H349" s="23">
        <v>28531739.127999999</v>
      </c>
      <c r="I349" s="24">
        <v>0.15552418300000001</v>
      </c>
      <c r="J349" s="24">
        <v>0.21575973079999999</v>
      </c>
      <c r="K349" s="24">
        <v>-4.9545602000000001E-2</v>
      </c>
      <c r="L349" s="24">
        <v>-0.19805474300000001</v>
      </c>
      <c r="M349" s="24">
        <v>-0.21405442099999999</v>
      </c>
      <c r="N349" s="24">
        <v>2.0357233999999998E-2</v>
      </c>
      <c r="O349" s="24">
        <v>0.29336816859999998</v>
      </c>
      <c r="P349" s="24">
        <v>-0.42575961499999998</v>
      </c>
      <c r="Q349" s="24">
        <v>4.7894805999999998E-3</v>
      </c>
      <c r="R349" s="24">
        <v>4.2556069000000002E-3</v>
      </c>
    </row>
    <row r="350" spans="1:18" ht="22.5" x14ac:dyDescent="0.2">
      <c r="A350" s="13" t="s">
        <v>2807</v>
      </c>
      <c r="B350" s="11" t="str">
        <f>VLOOKUP(A350,[3]racine_v11e!$B$4:$C$672,2,FALSE)</f>
        <v>Biopsies et excisions locales pour des affections non malignes du sein</v>
      </c>
      <c r="C350" s="22">
        <v>4522</v>
      </c>
      <c r="D350" s="23">
        <v>2673590.5148</v>
      </c>
      <c r="E350" s="22">
        <v>4048</v>
      </c>
      <c r="F350" s="23">
        <v>2403699.8887999998</v>
      </c>
      <c r="G350" s="22">
        <v>3824</v>
      </c>
      <c r="H350" s="23">
        <v>2256466.5628999998</v>
      </c>
      <c r="I350" s="24">
        <v>-0.100946882</v>
      </c>
      <c r="J350" s="24">
        <v>-0.10482087599999999</v>
      </c>
      <c r="K350" s="24">
        <v>4.3276186000000003E-3</v>
      </c>
      <c r="L350" s="24">
        <v>-6.1252791000000001E-2</v>
      </c>
      <c r="M350" s="24">
        <v>-5.5335967999999999E-2</v>
      </c>
      <c r="N350" s="24">
        <v>-6.2634140000000001E-3</v>
      </c>
      <c r="O350" s="24">
        <v>8.0168927000000001E-3</v>
      </c>
      <c r="P350" s="24">
        <v>-8.8961439999999999E-3</v>
      </c>
      <c r="Q350" s="24">
        <v>6.085315E-4</v>
      </c>
      <c r="R350" s="24">
        <v>3.3655970000000002E-4</v>
      </c>
    </row>
    <row r="351" spans="1:18" ht="22.5" x14ac:dyDescent="0.2">
      <c r="A351" s="13" t="s">
        <v>2808</v>
      </c>
      <c r="B351" s="11" t="str">
        <f>VLOOKUP(A351,[3]racine_v11e!$B$4:$C$672,2,FALSE)</f>
        <v>Interventions sur la région anale et périanale</v>
      </c>
      <c r="C351" s="22">
        <v>16646</v>
      </c>
      <c r="D351" s="23">
        <v>10231807.846999999</v>
      </c>
      <c r="E351" s="22">
        <v>17831</v>
      </c>
      <c r="F351" s="23">
        <v>10967636.081</v>
      </c>
      <c r="G351" s="22">
        <v>18139</v>
      </c>
      <c r="H351" s="23">
        <v>11135229.297</v>
      </c>
      <c r="I351" s="24">
        <v>7.1915759699999998E-2</v>
      </c>
      <c r="J351" s="24">
        <v>7.1188273499999996E-2</v>
      </c>
      <c r="K351" s="24">
        <v>6.7913939999999996E-4</v>
      </c>
      <c r="L351" s="24">
        <v>1.52807054E-2</v>
      </c>
      <c r="M351" s="24">
        <v>1.7273288099999999E-2</v>
      </c>
      <c r="N351" s="24">
        <v>-1.9587490000000001E-3</v>
      </c>
      <c r="O351" s="24">
        <v>-1.1023227999999999E-2</v>
      </c>
      <c r="P351" s="24">
        <v>1.0126331299999999E-2</v>
      </c>
      <c r="Q351" s="24">
        <v>2.8865464E-3</v>
      </c>
      <c r="R351" s="24">
        <v>1.6608577E-3</v>
      </c>
    </row>
    <row r="352" spans="1:18" ht="22.5" x14ac:dyDescent="0.2">
      <c r="A352" s="13" t="s">
        <v>2809</v>
      </c>
      <c r="B352" s="11" t="str">
        <f>VLOOKUP(A352,[3]racine_v11e!$B$4:$C$672,2,FALSE)</f>
        <v>Interventions plastiques en dehors de la chirurgie esthétique</v>
      </c>
      <c r="C352" s="22">
        <v>14896</v>
      </c>
      <c r="D352" s="23">
        <v>10733893.425000001</v>
      </c>
      <c r="E352" s="22">
        <v>15815</v>
      </c>
      <c r="F352" s="23">
        <v>11204252.868000001</v>
      </c>
      <c r="G352" s="22">
        <v>16436</v>
      </c>
      <c r="H352" s="23">
        <v>11539394.384</v>
      </c>
      <c r="I352" s="24">
        <v>4.3820021700000003E-2</v>
      </c>
      <c r="J352" s="24">
        <v>6.1694414599999997E-2</v>
      </c>
      <c r="K352" s="24">
        <v>-1.6835723E-2</v>
      </c>
      <c r="L352" s="24">
        <v>2.9911991400000001E-2</v>
      </c>
      <c r="M352" s="24">
        <v>3.9266519100000001E-2</v>
      </c>
      <c r="N352" s="24">
        <v>-9.0010860000000002E-3</v>
      </c>
      <c r="O352" s="24">
        <v>-2.2225404000000001E-2</v>
      </c>
      <c r="P352" s="24">
        <v>2.0249948600000001E-2</v>
      </c>
      <c r="Q352" s="24">
        <v>2.6155397999999999E-3</v>
      </c>
      <c r="R352" s="24">
        <v>1.7211403E-3</v>
      </c>
    </row>
    <row r="353" spans="1:18" ht="22.5" x14ac:dyDescent="0.2">
      <c r="A353" s="13" t="s">
        <v>2810</v>
      </c>
      <c r="B353" s="11" t="str">
        <f>VLOOKUP(A353,[3]racine_v11e!$B$4:$C$672,2,FALSE)</f>
        <v>Autres interventions sur la peau, les tissus sous-cutanés ou les seins</v>
      </c>
      <c r="C353" s="22">
        <v>40299</v>
      </c>
      <c r="D353" s="23">
        <v>30016790.796</v>
      </c>
      <c r="E353" s="22">
        <v>40190</v>
      </c>
      <c r="F353" s="23">
        <v>30103714.561000001</v>
      </c>
      <c r="G353" s="22">
        <v>40678</v>
      </c>
      <c r="H353" s="23">
        <v>30071491.212000001</v>
      </c>
      <c r="I353" s="24">
        <v>2.895838E-3</v>
      </c>
      <c r="J353" s="24">
        <v>-2.7047820000000002E-3</v>
      </c>
      <c r="K353" s="24">
        <v>5.6158092999999999E-3</v>
      </c>
      <c r="L353" s="24">
        <v>-1.0704110000000001E-3</v>
      </c>
      <c r="M353" s="24">
        <v>1.2142323999999999E-2</v>
      </c>
      <c r="N353" s="24">
        <v>-1.3054226E-2</v>
      </c>
      <c r="O353" s="24">
        <v>-1.7465372999999999E-2</v>
      </c>
      <c r="P353" s="24">
        <v>-1.947002E-3</v>
      </c>
      <c r="Q353" s="24">
        <v>6.473286E-3</v>
      </c>
      <c r="R353" s="24">
        <v>4.4852662999999996E-3</v>
      </c>
    </row>
    <row r="354" spans="1:18" ht="12" x14ac:dyDescent="0.2">
      <c r="A354" s="13" t="s">
        <v>2811</v>
      </c>
      <c r="B354" s="11" t="str">
        <f>VLOOKUP(A354,[3]racine_v11e!$B$4:$C$672,2,FALSE)</f>
        <v>Reconstructions des seins</v>
      </c>
      <c r="C354" s="22">
        <v>1442</v>
      </c>
      <c r="D354" s="23">
        <v>4103852.7434999999</v>
      </c>
      <c r="E354" s="22">
        <v>1388</v>
      </c>
      <c r="F354" s="23">
        <v>3977193.3113000002</v>
      </c>
      <c r="G354" s="22">
        <v>1492</v>
      </c>
      <c r="H354" s="23">
        <v>4389980.0769999996</v>
      </c>
      <c r="I354" s="24">
        <v>-3.0863542000000001E-2</v>
      </c>
      <c r="J354" s="24">
        <v>-3.7447989000000001E-2</v>
      </c>
      <c r="K354" s="24">
        <v>6.8406140000000001E-3</v>
      </c>
      <c r="L354" s="24">
        <v>0.1037884592</v>
      </c>
      <c r="M354" s="24">
        <v>7.4927953899999997E-2</v>
      </c>
      <c r="N354" s="24">
        <v>2.68487811E-2</v>
      </c>
      <c r="O354" s="24">
        <v>-3.7221289999999998E-3</v>
      </c>
      <c r="P354" s="24">
        <v>2.4941436399999999E-2</v>
      </c>
      <c r="Q354" s="24">
        <v>2.374291E-4</v>
      </c>
      <c r="R354" s="24">
        <v>6.5478059999999998E-4</v>
      </c>
    </row>
    <row r="355" spans="1:18" ht="22.5" x14ac:dyDescent="0.2">
      <c r="A355" s="13" t="s">
        <v>2812</v>
      </c>
      <c r="B355" s="11" t="str">
        <f>VLOOKUP(A355,[3]racine_v11e!$B$4:$C$672,2,FALSE)</f>
        <v>Interventions pour kystes, granulomes et interventions sur les ongles</v>
      </c>
      <c r="C355" s="22">
        <v>25375</v>
      </c>
      <c r="D355" s="23">
        <v>15051581.127</v>
      </c>
      <c r="E355" s="22">
        <v>25948</v>
      </c>
      <c r="F355" s="23">
        <v>15397644.634</v>
      </c>
      <c r="G355" s="22">
        <v>25836</v>
      </c>
      <c r="H355" s="23">
        <v>15329167.367000001</v>
      </c>
      <c r="I355" s="24">
        <v>2.2991837399999999E-2</v>
      </c>
      <c r="J355" s="24">
        <v>2.2581280799999999E-2</v>
      </c>
      <c r="K355" s="24">
        <v>4.0149050000000001E-4</v>
      </c>
      <c r="L355" s="24">
        <v>-4.4472560000000001E-3</v>
      </c>
      <c r="M355" s="24">
        <v>-4.3163250000000002E-3</v>
      </c>
      <c r="N355" s="24">
        <v>-1.3149900000000001E-4</v>
      </c>
      <c r="O355" s="24">
        <v>4.0084463999999998E-3</v>
      </c>
      <c r="P355" s="24">
        <v>-4.137539E-3</v>
      </c>
      <c r="Q355" s="24">
        <v>4.1114070999999997E-3</v>
      </c>
      <c r="R355" s="24">
        <v>2.2863979999999998E-3</v>
      </c>
    </row>
    <row r="356" spans="1:18" ht="22.5" x14ac:dyDescent="0.2">
      <c r="A356" s="13" t="s">
        <v>2813</v>
      </c>
      <c r="B356" s="11" t="str">
        <f>VLOOKUP(A356,[3]racine_v11e!$B$4:$C$672,2,FALSE)</f>
        <v>Interventions pour condylomes anogénitaux</v>
      </c>
      <c r="C356" s="22">
        <v>2590</v>
      </c>
      <c r="D356" s="23">
        <v>1525123.4480999999</v>
      </c>
      <c r="E356" s="22">
        <v>2762</v>
      </c>
      <c r="F356" s="23">
        <v>1627809.8665</v>
      </c>
      <c r="G356" s="22">
        <v>2646</v>
      </c>
      <c r="H356" s="23">
        <v>1556989.9508</v>
      </c>
      <c r="I356" s="24">
        <v>6.7329905999999995E-2</v>
      </c>
      <c r="J356" s="24">
        <v>6.64092664E-2</v>
      </c>
      <c r="K356" s="24">
        <v>8.6330789999999999E-4</v>
      </c>
      <c r="L356" s="24">
        <v>-4.3506257999999999E-2</v>
      </c>
      <c r="M356" s="24">
        <v>-4.1998552000000001E-2</v>
      </c>
      <c r="N356" s="24">
        <v>-1.5738029999999999E-3</v>
      </c>
      <c r="O356" s="24">
        <v>4.1516052000000001E-3</v>
      </c>
      <c r="P356" s="24">
        <v>-4.279087E-3</v>
      </c>
      <c r="Q356" s="24">
        <v>4.2107069999999997E-4</v>
      </c>
      <c r="R356" s="24">
        <v>2.3223039999999999E-4</v>
      </c>
    </row>
    <row r="357" spans="1:18" ht="33.75" x14ac:dyDescent="0.2">
      <c r="A357" s="13" t="s">
        <v>2814</v>
      </c>
      <c r="B357" s="11" t="str">
        <f>VLOOKUP(A357,[3]racine_v11e!$B$4:$C$672,2,FALSE)</f>
        <v>Certains curages lymphonodaux pour des affections de la peau, des tissus sous-cutanés ou des seins</v>
      </c>
      <c r="C357" s="22">
        <v>1855</v>
      </c>
      <c r="D357" s="23">
        <v>1778064.1457</v>
      </c>
      <c r="E357" s="22">
        <v>1802</v>
      </c>
      <c r="F357" s="23">
        <v>1694315.9683000001</v>
      </c>
      <c r="G357" s="22">
        <v>1761</v>
      </c>
      <c r="H357" s="23">
        <v>1666987.3613</v>
      </c>
      <c r="I357" s="24">
        <v>-4.7100762999999997E-2</v>
      </c>
      <c r="J357" s="24">
        <v>-2.8571428999999999E-2</v>
      </c>
      <c r="K357" s="24">
        <v>-1.9074315000000001E-2</v>
      </c>
      <c r="L357" s="24">
        <v>-1.6129581E-2</v>
      </c>
      <c r="M357" s="24">
        <v>-2.2752497E-2</v>
      </c>
      <c r="N357" s="24">
        <v>6.7771122000000001E-3</v>
      </c>
      <c r="O357" s="24">
        <v>1.4673777E-3</v>
      </c>
      <c r="P357" s="24">
        <v>-1.6512510000000001E-3</v>
      </c>
      <c r="Q357" s="24">
        <v>2.8023639999999998E-4</v>
      </c>
      <c r="R357" s="24">
        <v>2.4863689999999998E-4</v>
      </c>
    </row>
    <row r="358" spans="1:18" ht="33.75" x14ac:dyDescent="0.2">
      <c r="A358" s="13" t="s">
        <v>2815</v>
      </c>
      <c r="B358" s="11" t="str">
        <f>VLOOKUP(A358,[3]racine_v11e!$B$4:$C$672,2,FALSE)</f>
        <v>Interventions sur la peau, les tissus sous-cutanés ou les seins pour lésions traumatiques</v>
      </c>
      <c r="C358" s="22">
        <v>3308</v>
      </c>
      <c r="D358" s="23">
        <v>4229310.1227000002</v>
      </c>
      <c r="E358" s="22">
        <v>3219</v>
      </c>
      <c r="F358" s="23">
        <v>4259434.6152999997</v>
      </c>
      <c r="G358" s="22">
        <v>3198</v>
      </c>
      <c r="H358" s="23">
        <v>4111536.8544999999</v>
      </c>
      <c r="I358" s="24">
        <v>7.1227911000000003E-3</v>
      </c>
      <c r="J358" s="24">
        <v>-2.6904474000000001E-2</v>
      </c>
      <c r="K358" s="24">
        <v>3.4968062500000001E-2</v>
      </c>
      <c r="L358" s="24">
        <v>-3.4722392999999997E-2</v>
      </c>
      <c r="M358" s="24">
        <v>-6.5237649999999999E-3</v>
      </c>
      <c r="N358" s="24">
        <v>-2.8383796999999999E-2</v>
      </c>
      <c r="O358" s="24">
        <v>7.5158370000000003E-4</v>
      </c>
      <c r="P358" s="24">
        <v>-8.9362910000000007E-3</v>
      </c>
      <c r="Q358" s="24">
        <v>5.0891309999999998E-4</v>
      </c>
      <c r="R358" s="24">
        <v>6.1324990000000005E-4</v>
      </c>
    </row>
    <row r="359" spans="1:18" ht="45" x14ac:dyDescent="0.2">
      <c r="A359" s="13" t="s">
        <v>2816</v>
      </c>
      <c r="B359" s="11" t="str">
        <f>VLOOKUP(A359,[3]racine_v11e!$B$4:$C$672,2,FALSE)</f>
        <v>Affections de la peau, des tissus sous-cutanés et des seins sans acte opératoire de la CMD 09, avec anesthésie, en ambulatoire</v>
      </c>
      <c r="C359" s="22">
        <v>25394</v>
      </c>
      <c r="D359" s="23">
        <v>7932921.4263000004</v>
      </c>
      <c r="E359" s="22">
        <v>27096</v>
      </c>
      <c r="F359" s="23">
        <v>8461102.6707000006</v>
      </c>
      <c r="G359" s="22">
        <v>27945</v>
      </c>
      <c r="H359" s="23">
        <v>8727727.8344999999</v>
      </c>
      <c r="I359" s="24">
        <v>6.6580924700000002E-2</v>
      </c>
      <c r="J359" s="24">
        <v>6.7023706399999994E-2</v>
      </c>
      <c r="K359" s="24">
        <v>-4.14969E-4</v>
      </c>
      <c r="L359" s="24">
        <v>3.1511869599999999E-2</v>
      </c>
      <c r="M359" s="24">
        <v>3.1333038100000002E-2</v>
      </c>
      <c r="N359" s="24">
        <v>1.7339840000000001E-4</v>
      </c>
      <c r="O359" s="24">
        <v>-3.0385454999999999E-2</v>
      </c>
      <c r="P359" s="24">
        <v>1.61100479E-2</v>
      </c>
      <c r="Q359" s="24">
        <v>4.4470224000000003E-3</v>
      </c>
      <c r="R359" s="24">
        <v>1.3017706E-3</v>
      </c>
    </row>
    <row r="360" spans="1:18" ht="22.5" x14ac:dyDescent="0.2">
      <c r="A360" s="13" t="s">
        <v>2817</v>
      </c>
      <c r="B360" s="11" t="str">
        <f>VLOOKUP(A360,[3]racine_v11e!$B$4:$C$672,2,FALSE)</f>
        <v>Traumatismes de la peau et des tissus sous-cutanés, âge inférieur à 18 ans</v>
      </c>
      <c r="C360" s="22">
        <v>842</v>
      </c>
      <c r="D360" s="23">
        <v>296433.6152</v>
      </c>
      <c r="E360" s="22">
        <v>795</v>
      </c>
      <c r="F360" s="23">
        <v>276434.98969999998</v>
      </c>
      <c r="G360" s="22">
        <v>882</v>
      </c>
      <c r="H360" s="23">
        <v>284936.35230000003</v>
      </c>
      <c r="I360" s="24">
        <v>-6.7464095000000002E-2</v>
      </c>
      <c r="J360" s="24">
        <v>-5.5819476999999999E-2</v>
      </c>
      <c r="K360" s="24">
        <v>-1.2333040999999999E-2</v>
      </c>
      <c r="L360" s="24">
        <v>3.0753569299999998E-2</v>
      </c>
      <c r="M360" s="24">
        <v>0.10943396230000001</v>
      </c>
      <c r="N360" s="24">
        <v>-7.0919402000000006E-2</v>
      </c>
      <c r="O360" s="24">
        <v>-3.1137040000000001E-3</v>
      </c>
      <c r="P360" s="24">
        <v>5.1367000000000003E-4</v>
      </c>
      <c r="Q360" s="24">
        <v>1.4035689999999999E-4</v>
      </c>
      <c r="R360" s="24">
        <v>4.2499200000000001E-5</v>
      </c>
    </row>
    <row r="361" spans="1:18" ht="22.5" x14ac:dyDescent="0.2">
      <c r="A361" s="13" t="s">
        <v>2818</v>
      </c>
      <c r="B361" s="11" t="str">
        <f>VLOOKUP(A361,[3]racine_v11e!$B$4:$C$672,2,FALSE)</f>
        <v>Traumatismes de la peau et des tissus sous-cutanés, âge supérieur à 17 ans</v>
      </c>
      <c r="C361" s="22">
        <v>8685</v>
      </c>
      <c r="D361" s="23">
        <v>6090290.5447000004</v>
      </c>
      <c r="E361" s="22">
        <v>8622</v>
      </c>
      <c r="F361" s="23">
        <v>6082281.2362000002</v>
      </c>
      <c r="G361" s="22">
        <v>8369</v>
      </c>
      <c r="H361" s="23">
        <v>5739834.8044999996</v>
      </c>
      <c r="I361" s="24">
        <v>-1.3150950000000001E-3</v>
      </c>
      <c r="J361" s="24">
        <v>-7.2538860000000002E-3</v>
      </c>
      <c r="K361" s="24">
        <v>5.9821854999999998E-3</v>
      </c>
      <c r="L361" s="24">
        <v>-5.6302300999999999E-2</v>
      </c>
      <c r="M361" s="24">
        <v>-2.9343540000000001E-2</v>
      </c>
      <c r="N361" s="24">
        <v>-2.7773742000000001E-2</v>
      </c>
      <c r="O361" s="24">
        <v>9.0547939999999997E-3</v>
      </c>
      <c r="P361" s="24">
        <v>-2.0691326999999999E-2</v>
      </c>
      <c r="Q361" s="24">
        <v>1.3317992999999999E-3</v>
      </c>
      <c r="R361" s="24">
        <v>8.5611610000000001E-4</v>
      </c>
    </row>
    <row r="362" spans="1:18" ht="33.75" x14ac:dyDescent="0.2">
      <c r="A362" s="13" t="s">
        <v>2819</v>
      </c>
      <c r="B362" s="11" t="str">
        <f>VLOOKUP(A362,[3]racine_v11e!$B$4:$C$672,2,FALSE)</f>
        <v>Lésions, infections et inflammations de la peau et des tissus sous-cutanés, âge inférieur à 18 ans</v>
      </c>
      <c r="C362" s="22">
        <v>268</v>
      </c>
      <c r="D362" s="23">
        <v>120924.478</v>
      </c>
      <c r="E362" s="22">
        <v>233</v>
      </c>
      <c r="F362" s="23">
        <v>110315.83319999999</v>
      </c>
      <c r="G362" s="22">
        <v>214</v>
      </c>
      <c r="H362" s="23">
        <v>102353.4898</v>
      </c>
      <c r="I362" s="24">
        <v>-8.7729506999999998E-2</v>
      </c>
      <c r="J362" s="24">
        <v>-0.13059701500000001</v>
      </c>
      <c r="K362" s="24">
        <v>4.9306833500000001E-2</v>
      </c>
      <c r="L362" s="24">
        <v>-7.2177702999999996E-2</v>
      </c>
      <c r="M362" s="24">
        <v>-8.1545064E-2</v>
      </c>
      <c r="N362" s="24">
        <v>1.01990434E-2</v>
      </c>
      <c r="O362" s="24">
        <v>6.800043E-4</v>
      </c>
      <c r="P362" s="24">
        <v>-4.81101E-4</v>
      </c>
      <c r="Q362" s="24">
        <v>3.4054899999999998E-5</v>
      </c>
      <c r="R362" s="24">
        <v>1.52664E-5</v>
      </c>
    </row>
    <row r="363" spans="1:18" ht="33.75" x14ac:dyDescent="0.2">
      <c r="A363" s="13" t="s">
        <v>2820</v>
      </c>
      <c r="B363" s="11" t="str">
        <f>VLOOKUP(A363,[3]racine_v11e!$B$4:$C$672,2,FALSE)</f>
        <v>Lésions, infections et inflammations de la peau et des tissus sous-cutanés, âge supérieur à 17 ans</v>
      </c>
      <c r="C363" s="22">
        <v>6747</v>
      </c>
      <c r="D363" s="23">
        <v>9979066.3926999997</v>
      </c>
      <c r="E363" s="22">
        <v>6806</v>
      </c>
      <c r="F363" s="23">
        <v>10074174.148</v>
      </c>
      <c r="G363" s="22">
        <v>6624</v>
      </c>
      <c r="H363" s="23">
        <v>9946557.9316000007</v>
      </c>
      <c r="I363" s="24">
        <v>9.5307268000000001E-3</v>
      </c>
      <c r="J363" s="24">
        <v>8.7446272000000005E-3</v>
      </c>
      <c r="K363" s="24">
        <v>7.79285E-4</v>
      </c>
      <c r="L363" s="24">
        <v>-1.2667660000000001E-2</v>
      </c>
      <c r="M363" s="24">
        <v>-2.6741111000000001E-2</v>
      </c>
      <c r="N363" s="24">
        <v>1.44601304E-2</v>
      </c>
      <c r="O363" s="24">
        <v>6.5137253000000003E-3</v>
      </c>
      <c r="P363" s="24">
        <v>-7.7108380000000002E-3</v>
      </c>
      <c r="Q363" s="24">
        <v>1.0541089999999999E-3</v>
      </c>
      <c r="R363" s="24">
        <v>1.4835632999999999E-3</v>
      </c>
    </row>
    <row r="364" spans="1:18" ht="12" x14ac:dyDescent="0.2">
      <c r="A364" s="13" t="s">
        <v>2821</v>
      </c>
      <c r="B364" s="11" t="str">
        <f>VLOOKUP(A364,[3]racine_v11e!$B$4:$C$672,2,FALSE)</f>
        <v>Ulcères cutanés</v>
      </c>
      <c r="C364" s="22">
        <v>1556</v>
      </c>
      <c r="D364" s="23">
        <v>5442665.7078</v>
      </c>
      <c r="E364" s="22">
        <v>1623</v>
      </c>
      <c r="F364" s="23">
        <v>5717394.3329999996</v>
      </c>
      <c r="G364" s="22">
        <v>1705</v>
      </c>
      <c r="H364" s="23">
        <v>5853253.7525000004</v>
      </c>
      <c r="I364" s="24">
        <v>5.0476850900000002E-2</v>
      </c>
      <c r="J364" s="24">
        <v>4.3059126000000003E-2</v>
      </c>
      <c r="K364" s="24">
        <v>7.1115095E-3</v>
      </c>
      <c r="L364" s="24">
        <v>2.3762471399999999E-2</v>
      </c>
      <c r="M364" s="24">
        <v>5.05237215E-2</v>
      </c>
      <c r="N364" s="24">
        <v>-2.5474198999999999E-2</v>
      </c>
      <c r="O364" s="24">
        <v>-2.9347549999999998E-3</v>
      </c>
      <c r="P364" s="24">
        <v>8.2089091999999995E-3</v>
      </c>
      <c r="Q364" s="24">
        <v>2.7132490000000002E-4</v>
      </c>
      <c r="R364" s="24">
        <v>8.7303290000000002E-4</v>
      </c>
    </row>
    <row r="365" spans="1:18" ht="12" x14ac:dyDescent="0.2">
      <c r="A365" s="13" t="s">
        <v>2822</v>
      </c>
      <c r="B365" s="11" t="str">
        <f>VLOOKUP(A365,[3]racine_v11e!$B$4:$C$672,2,FALSE)</f>
        <v>Autres affections dermatologiques</v>
      </c>
      <c r="C365" s="22">
        <v>2803</v>
      </c>
      <c r="D365" s="23">
        <v>2095749.2049</v>
      </c>
      <c r="E365" s="22">
        <v>2768</v>
      </c>
      <c r="F365" s="23">
        <v>1964050.9253</v>
      </c>
      <c r="G365" s="22">
        <v>2654</v>
      </c>
      <c r="H365" s="23">
        <v>1971184.6952</v>
      </c>
      <c r="I365" s="24">
        <v>-6.2840668000000002E-2</v>
      </c>
      <c r="J365" s="24">
        <v>-1.2486621E-2</v>
      </c>
      <c r="K365" s="24">
        <v>-5.0990749000000002E-2</v>
      </c>
      <c r="L365" s="24">
        <v>3.6321716000000002E-3</v>
      </c>
      <c r="M365" s="24">
        <v>-4.1184971000000001E-2</v>
      </c>
      <c r="N365" s="24">
        <v>4.6742219600000003E-2</v>
      </c>
      <c r="O365" s="24">
        <v>4.0800258000000004E-3</v>
      </c>
      <c r="P365" s="24">
        <v>4.3103720000000001E-4</v>
      </c>
      <c r="Q365" s="24">
        <v>4.2234379999999999E-4</v>
      </c>
      <c r="R365" s="24">
        <v>2.9400900000000002E-4</v>
      </c>
    </row>
    <row r="366" spans="1:18" ht="12" x14ac:dyDescent="0.2">
      <c r="A366" s="13" t="s">
        <v>2823</v>
      </c>
      <c r="B366" s="11" t="str">
        <f>VLOOKUP(A366,[3]racine_v11e!$B$4:$C$672,2,FALSE)</f>
        <v>Affections dermatologiques sévères</v>
      </c>
      <c r="C366" s="22">
        <v>233</v>
      </c>
      <c r="D366" s="23">
        <v>279933.76319999999</v>
      </c>
      <c r="E366" s="22">
        <v>237</v>
      </c>
      <c r="F366" s="23">
        <v>286524.47970000003</v>
      </c>
      <c r="G366" s="22">
        <v>247</v>
      </c>
      <c r="H366" s="23">
        <v>297724.25699999998</v>
      </c>
      <c r="I366" s="24">
        <v>2.3543842700000001E-2</v>
      </c>
      <c r="J366" s="24">
        <v>1.7167381999999998E-2</v>
      </c>
      <c r="K366" s="24">
        <v>6.2688411999999999E-3</v>
      </c>
      <c r="L366" s="24">
        <v>3.90883785E-2</v>
      </c>
      <c r="M366" s="24">
        <v>4.2194092799999999E-2</v>
      </c>
      <c r="N366" s="24">
        <v>-2.979977E-3</v>
      </c>
      <c r="O366" s="24">
        <v>-3.5789699999999998E-4</v>
      </c>
      <c r="P366" s="24">
        <v>6.7671389999999999E-4</v>
      </c>
      <c r="Q366" s="24">
        <v>3.93063E-5</v>
      </c>
      <c r="R366" s="24">
        <v>4.4406600000000003E-5</v>
      </c>
    </row>
    <row r="367" spans="1:18" ht="12" x14ac:dyDescent="0.2">
      <c r="A367" s="13" t="s">
        <v>2824</v>
      </c>
      <c r="B367" s="11" t="str">
        <f>VLOOKUP(A367,[3]racine_v11e!$B$4:$C$672,2,FALSE)</f>
        <v>Affections non malignes des seins</v>
      </c>
      <c r="C367" s="22">
        <v>1367</v>
      </c>
      <c r="D367" s="23">
        <v>897078.46100000001</v>
      </c>
      <c r="E367" s="22">
        <v>1365</v>
      </c>
      <c r="F367" s="23">
        <v>905407.85609999998</v>
      </c>
      <c r="G367" s="22">
        <v>1324</v>
      </c>
      <c r="H367" s="23">
        <v>905539.12490000005</v>
      </c>
      <c r="I367" s="24">
        <v>9.2850241000000007E-3</v>
      </c>
      <c r="J367" s="24">
        <v>-1.4630579999999999E-3</v>
      </c>
      <c r="K367" s="24">
        <v>1.076383E-2</v>
      </c>
      <c r="L367" s="24">
        <v>1.4498310000000001E-4</v>
      </c>
      <c r="M367" s="24">
        <v>-3.0036630000000002E-2</v>
      </c>
      <c r="N367" s="24">
        <v>3.1116240100000001E-2</v>
      </c>
      <c r="O367" s="24">
        <v>1.4673777E-3</v>
      </c>
      <c r="P367" s="24">
        <v>7.9315343999999996E-6</v>
      </c>
      <c r="Q367" s="24">
        <v>2.1069449999999999E-4</v>
      </c>
      <c r="R367" s="24">
        <v>1.350643E-4</v>
      </c>
    </row>
    <row r="368" spans="1:18" ht="12" x14ac:dyDescent="0.2">
      <c r="A368" s="13" t="s">
        <v>2825</v>
      </c>
      <c r="B368" s="11" t="str">
        <f>VLOOKUP(A368,[3]racine_v11e!$B$4:$C$672,2,FALSE)</f>
        <v>Tumeurs malignes des seins</v>
      </c>
      <c r="C368" s="22">
        <v>963</v>
      </c>
      <c r="D368" s="23">
        <v>1469049.7699</v>
      </c>
      <c r="E368" s="22">
        <v>909</v>
      </c>
      <c r="F368" s="23">
        <v>1483760.1710999999</v>
      </c>
      <c r="G368" s="22">
        <v>869</v>
      </c>
      <c r="H368" s="23">
        <v>1576122.6486</v>
      </c>
      <c r="I368" s="24">
        <v>1.00135486E-2</v>
      </c>
      <c r="J368" s="24">
        <v>-5.6074765999999998E-2</v>
      </c>
      <c r="K368" s="24">
        <v>7.0014353400000007E-2</v>
      </c>
      <c r="L368" s="24">
        <v>6.22489263E-2</v>
      </c>
      <c r="M368" s="24">
        <v>-4.4004399999999999E-2</v>
      </c>
      <c r="N368" s="24">
        <v>0.1111441588</v>
      </c>
      <c r="O368" s="24">
        <v>1.4315879999999999E-3</v>
      </c>
      <c r="P368" s="24">
        <v>5.5807332999999997E-3</v>
      </c>
      <c r="Q368" s="24">
        <v>1.3828819999999999E-4</v>
      </c>
      <c r="R368" s="24">
        <v>2.3508409999999999E-4</v>
      </c>
    </row>
    <row r="369" spans="1:18" ht="12" x14ac:dyDescent="0.2">
      <c r="A369" s="13" t="s">
        <v>2826</v>
      </c>
      <c r="B369" s="11" t="str">
        <f>VLOOKUP(A369,[3]racine_v11e!$B$4:$C$672,2,FALSE)</f>
        <v>Tumeurs de la peau</v>
      </c>
      <c r="C369" s="22">
        <v>402</v>
      </c>
      <c r="D369" s="23">
        <v>210312.0417</v>
      </c>
      <c r="E369" s="22">
        <v>347</v>
      </c>
      <c r="F369" s="23">
        <v>172819.86</v>
      </c>
      <c r="G369" s="22">
        <v>329</v>
      </c>
      <c r="H369" s="23">
        <v>180751.3609</v>
      </c>
      <c r="I369" s="24">
        <v>-0.17826930599999999</v>
      </c>
      <c r="J369" s="24">
        <v>-0.13681592000000001</v>
      </c>
      <c r="K369" s="24">
        <v>-4.8023807000000002E-2</v>
      </c>
      <c r="L369" s="24">
        <v>4.5894614799999997E-2</v>
      </c>
      <c r="M369" s="24">
        <v>-5.1873199000000002E-2</v>
      </c>
      <c r="N369" s="24">
        <v>0.1031168125</v>
      </c>
      <c r="O369" s="24">
        <v>6.4421460000000004E-4</v>
      </c>
      <c r="P369" s="24">
        <v>4.7923779999999998E-4</v>
      </c>
      <c r="Q369" s="24">
        <v>5.2355399999999997E-5</v>
      </c>
      <c r="R369" s="24">
        <v>2.6959699999999999E-5</v>
      </c>
    </row>
    <row r="370" spans="1:18" ht="22.5" x14ac:dyDescent="0.2">
      <c r="A370" s="13" t="s">
        <v>2827</v>
      </c>
      <c r="B370" s="11" t="str">
        <f>VLOOKUP(A370,[3]racine_v11e!$B$4:$C$672,2,FALSE)</f>
        <v>Explorations et surveillance des affections de la peau</v>
      </c>
      <c r="C370" s="22">
        <v>15</v>
      </c>
      <c r="D370" s="23">
        <v>9498.6450000000004</v>
      </c>
      <c r="E370" s="22">
        <v>32</v>
      </c>
      <c r="F370" s="23">
        <v>20115.145</v>
      </c>
      <c r="G370" s="22">
        <v>93</v>
      </c>
      <c r="H370" s="23">
        <v>58521.894999999997</v>
      </c>
      <c r="I370" s="24">
        <v>1.1176857331000001</v>
      </c>
      <c r="J370" s="24">
        <v>1.1333333333</v>
      </c>
      <c r="K370" s="24">
        <v>-7.3348129999999999E-3</v>
      </c>
      <c r="L370" s="24">
        <v>1.9093449239</v>
      </c>
      <c r="M370" s="24">
        <v>1.90625</v>
      </c>
      <c r="N370" s="24">
        <v>1.0649201E-3</v>
      </c>
      <c r="O370" s="24">
        <v>-2.1831720000000002E-3</v>
      </c>
      <c r="P370" s="24">
        <v>2.3206159000000001E-3</v>
      </c>
      <c r="Q370" s="24">
        <v>1.47995E-5</v>
      </c>
      <c r="R370" s="24">
        <v>8.7287418E-6</v>
      </c>
    </row>
    <row r="371" spans="1:18" ht="22.5" x14ac:dyDescent="0.2">
      <c r="A371" s="13" t="s">
        <v>2828</v>
      </c>
      <c r="B371" s="11" t="str">
        <f>VLOOKUP(A371,[3]racine_v11e!$B$4:$C$672,2,FALSE)</f>
        <v>Explorations et surveillance des affections des seins</v>
      </c>
      <c r="C371" s="22">
        <v>223</v>
      </c>
      <c r="D371" s="23">
        <v>124602.6403</v>
      </c>
      <c r="E371" s="22">
        <v>233</v>
      </c>
      <c r="F371" s="23">
        <v>119469.3653</v>
      </c>
      <c r="G371" s="22">
        <v>186</v>
      </c>
      <c r="H371" s="23">
        <v>94286.151100000003</v>
      </c>
      <c r="I371" s="24">
        <v>-4.1197161000000003E-2</v>
      </c>
      <c r="J371" s="24">
        <v>4.48430493E-2</v>
      </c>
      <c r="K371" s="24">
        <v>-8.2347497000000006E-2</v>
      </c>
      <c r="L371" s="24">
        <v>-0.210792232</v>
      </c>
      <c r="M371" s="24">
        <v>-0.20171673800000001</v>
      </c>
      <c r="N371" s="24">
        <v>-1.1368764E-2</v>
      </c>
      <c r="O371" s="24">
        <v>1.6821159E-3</v>
      </c>
      <c r="P371" s="24">
        <v>-1.521622E-3</v>
      </c>
      <c r="Q371" s="24">
        <v>2.9599099999999999E-5</v>
      </c>
      <c r="R371" s="24">
        <v>1.4063099999999999E-5</v>
      </c>
    </row>
    <row r="372" spans="1:18" ht="22.5" x14ac:dyDescent="0.2">
      <c r="A372" s="13" t="s">
        <v>2829</v>
      </c>
      <c r="B372" s="11" t="str">
        <f>VLOOKUP(A372,[3]racine_v11e!$B$4:$C$672,2,FALSE)</f>
        <v>Symptômes et autres recours aux soins concernant les affections de la peau</v>
      </c>
      <c r="C372" s="22">
        <v>320</v>
      </c>
      <c r="D372" s="23">
        <v>142727.1188</v>
      </c>
      <c r="E372" s="22">
        <v>242</v>
      </c>
      <c r="F372" s="23">
        <v>121206.9572</v>
      </c>
      <c r="G372" s="22">
        <v>214</v>
      </c>
      <c r="H372" s="23">
        <v>114926.98360000001</v>
      </c>
      <c r="I372" s="24">
        <v>-0.150778365</v>
      </c>
      <c r="J372" s="24">
        <v>-0.24374999999999999</v>
      </c>
      <c r="K372" s="24">
        <v>0.12293769929999999</v>
      </c>
      <c r="L372" s="24">
        <v>-5.1811990000000002E-2</v>
      </c>
      <c r="M372" s="24">
        <v>-0.115702479</v>
      </c>
      <c r="N372" s="24">
        <v>7.2249993100000007E-2</v>
      </c>
      <c r="O372" s="24">
        <v>1.0021116E-3</v>
      </c>
      <c r="P372" s="24">
        <v>-3.7944900000000002E-4</v>
      </c>
      <c r="Q372" s="24">
        <v>3.4054899999999998E-5</v>
      </c>
      <c r="R372" s="24">
        <v>1.7141799999999999E-5</v>
      </c>
    </row>
    <row r="373" spans="1:18" ht="22.5" x14ac:dyDescent="0.2">
      <c r="A373" s="13" t="s">
        <v>2830</v>
      </c>
      <c r="B373" s="11" t="str">
        <f>VLOOKUP(A373,[3]racine_v11e!$B$4:$C$672,2,FALSE)</f>
        <v>Symptômes et autres recours aux soins concernant les affections des seins</v>
      </c>
      <c r="C373" s="22">
        <v>135</v>
      </c>
      <c r="D373" s="23">
        <v>63446.33</v>
      </c>
      <c r="E373" s="22">
        <v>164</v>
      </c>
      <c r="F373" s="23">
        <v>77138.353000000003</v>
      </c>
      <c r="G373" s="22">
        <v>156</v>
      </c>
      <c r="H373" s="23">
        <v>72979.452999999994</v>
      </c>
      <c r="I373" s="24">
        <v>0.21580480699999999</v>
      </c>
      <c r="J373" s="24">
        <v>0.2148148148</v>
      </c>
      <c r="K373" s="24">
        <v>8.1493259999999997E-4</v>
      </c>
      <c r="L373" s="24">
        <v>-5.3914814999999998E-2</v>
      </c>
      <c r="M373" s="24">
        <v>-4.8780487999999997E-2</v>
      </c>
      <c r="N373" s="24">
        <v>-5.397626E-3</v>
      </c>
      <c r="O373" s="24">
        <v>2.863176E-4</v>
      </c>
      <c r="P373" s="24">
        <v>-2.5128900000000003E-4</v>
      </c>
      <c r="Q373" s="24">
        <v>2.4825E-5</v>
      </c>
      <c r="R373" s="24">
        <v>1.08851E-5</v>
      </c>
    </row>
    <row r="374" spans="1:18" ht="12" x14ac:dyDescent="0.2">
      <c r="A374" s="13" t="s">
        <v>2831</v>
      </c>
      <c r="B374" s="11" t="str">
        <f>VLOOKUP(A374,[3]racine_v11e!$B$4:$C$672,2,FALSE)</f>
        <v>Chirurgie esthétique</v>
      </c>
      <c r="C374" s="22">
        <v>5</v>
      </c>
      <c r="D374" s="23">
        <v>9374.4863999999998</v>
      </c>
      <c r="E374" s="22">
        <v>3</v>
      </c>
      <c r="F374" s="23">
        <v>5296.32</v>
      </c>
      <c r="G374" s="22">
        <v>13</v>
      </c>
      <c r="H374" s="23">
        <v>23745.168000000001</v>
      </c>
      <c r="I374" s="24">
        <v>-0.43502824899999998</v>
      </c>
      <c r="J374" s="24">
        <v>-0.4</v>
      </c>
      <c r="K374" s="24">
        <v>-5.8380413999999999E-2</v>
      </c>
      <c r="L374" s="24">
        <v>3.4833333333000001</v>
      </c>
      <c r="M374" s="24">
        <v>3.3333333333000001</v>
      </c>
      <c r="N374" s="24">
        <v>3.46153846E-2</v>
      </c>
      <c r="O374" s="24">
        <v>-3.5789699999999998E-4</v>
      </c>
      <c r="P374" s="24">
        <v>1.1147177999999999E-3</v>
      </c>
      <c r="Q374" s="24">
        <v>2.0687526E-6</v>
      </c>
      <c r="R374" s="24">
        <v>3.5416734E-6</v>
      </c>
    </row>
    <row r="375" spans="1:18" ht="12" x14ac:dyDescent="0.2">
      <c r="A375" s="13" t="s">
        <v>2832</v>
      </c>
      <c r="B375" s="11" t="str">
        <f>VLOOKUP(A375,[3]racine_v11e!$B$4:$C$672,2,FALSE)</f>
        <v>Interventions sur l'hypophyse</v>
      </c>
      <c r="C375" s="22">
        <v>63</v>
      </c>
      <c r="D375" s="23">
        <v>238492.98869999999</v>
      </c>
      <c r="E375" s="22">
        <v>62</v>
      </c>
      <c r="F375" s="23">
        <v>241152.80780000001</v>
      </c>
      <c r="G375" s="22">
        <v>60</v>
      </c>
      <c r="H375" s="23">
        <v>206143.27929999999</v>
      </c>
      <c r="I375" s="24">
        <v>1.11526092E-2</v>
      </c>
      <c r="J375" s="24">
        <v>-1.5873016E-2</v>
      </c>
      <c r="K375" s="24">
        <v>2.7461522299999999E-2</v>
      </c>
      <c r="L375" s="24">
        <v>-0.14517570299999999</v>
      </c>
      <c r="M375" s="24">
        <v>-3.2258065000000002E-2</v>
      </c>
      <c r="N375" s="24">
        <v>-0.11668156</v>
      </c>
      <c r="O375" s="24">
        <v>7.1579400000000001E-5</v>
      </c>
      <c r="P375" s="24">
        <v>-2.1153489999999999E-3</v>
      </c>
      <c r="Q375" s="24">
        <v>9.5480888999999992E-6</v>
      </c>
      <c r="R375" s="24">
        <v>3.0747000000000002E-5</v>
      </c>
    </row>
    <row r="376" spans="1:18" ht="12" x14ac:dyDescent="0.2">
      <c r="A376" s="13" t="s">
        <v>2833</v>
      </c>
      <c r="B376" s="11" t="str">
        <f>VLOOKUP(A376,[3]racine_v11e!$B$4:$C$672,2,FALSE)</f>
        <v>Interventions sur les glandes surrénales</v>
      </c>
      <c r="C376" s="22">
        <v>312</v>
      </c>
      <c r="D376" s="23">
        <v>928517.50509999995</v>
      </c>
      <c r="E376" s="22">
        <v>293</v>
      </c>
      <c r="F376" s="23">
        <v>889780.11569999997</v>
      </c>
      <c r="G376" s="22">
        <v>292</v>
      </c>
      <c r="H376" s="23">
        <v>863160.91480000003</v>
      </c>
      <c r="I376" s="24">
        <v>-4.1719610999999997E-2</v>
      </c>
      <c r="J376" s="24">
        <v>-6.0897435999999999E-2</v>
      </c>
      <c r="K376" s="24">
        <v>2.0421437800000001E-2</v>
      </c>
      <c r="L376" s="24">
        <v>-2.9916605999999998E-2</v>
      </c>
      <c r="M376" s="24">
        <v>-3.4129690000000001E-3</v>
      </c>
      <c r="N376" s="24">
        <v>-2.6594402E-2</v>
      </c>
      <c r="O376" s="24">
        <v>3.5789700000000001E-5</v>
      </c>
      <c r="P376" s="24">
        <v>-1.6083880000000001E-3</v>
      </c>
      <c r="Q376" s="24">
        <v>4.6467400000000002E-5</v>
      </c>
      <c r="R376" s="24">
        <v>1.2874340000000001E-4</v>
      </c>
    </row>
    <row r="377" spans="1:18" ht="12" x14ac:dyDescent="0.2">
      <c r="A377" s="13" t="s">
        <v>2834</v>
      </c>
      <c r="B377" s="11" t="str">
        <f>VLOOKUP(A377,[3]racine_v11e!$B$4:$C$672,2,FALSE)</f>
        <v>Interventions sur les parathyroïdes</v>
      </c>
      <c r="C377" s="22">
        <v>1766</v>
      </c>
      <c r="D377" s="23">
        <v>3426956.0743</v>
      </c>
      <c r="E377" s="22">
        <v>1934</v>
      </c>
      <c r="F377" s="23">
        <v>3754493.2785999998</v>
      </c>
      <c r="G377" s="22">
        <v>2010</v>
      </c>
      <c r="H377" s="23">
        <v>3828613.6812999998</v>
      </c>
      <c r="I377" s="24">
        <v>9.5576715100000001E-2</v>
      </c>
      <c r="J377" s="24">
        <v>9.5130237800000003E-2</v>
      </c>
      <c r="K377" s="24">
        <v>4.0769329999999998E-4</v>
      </c>
      <c r="L377" s="24">
        <v>1.9741786000000001E-2</v>
      </c>
      <c r="M377" s="24">
        <v>3.9296794199999999E-2</v>
      </c>
      <c r="N377" s="24">
        <v>-1.8815615000000001E-2</v>
      </c>
      <c r="O377" s="24">
        <v>-2.7200169999999999E-3</v>
      </c>
      <c r="P377" s="24">
        <v>4.4785092000000004E-3</v>
      </c>
      <c r="Q377" s="24">
        <v>3.1986100000000001E-4</v>
      </c>
      <c r="R377" s="24">
        <v>5.7105090000000001E-4</v>
      </c>
    </row>
    <row r="378" spans="1:18" ht="12" x14ac:dyDescent="0.2">
      <c r="A378" s="13" t="s">
        <v>2835</v>
      </c>
      <c r="B378" s="11" t="str">
        <f>VLOOKUP(A378,[3]racine_v11e!$B$4:$C$672,2,FALSE)</f>
        <v>Interventions sur le tractus thyréoglosse</v>
      </c>
      <c r="C378" s="22">
        <v>807</v>
      </c>
      <c r="D378" s="23">
        <v>766044.82319999998</v>
      </c>
      <c r="E378" s="22">
        <v>826</v>
      </c>
      <c r="F378" s="23">
        <v>789612.14350000001</v>
      </c>
      <c r="G378" s="22">
        <v>779</v>
      </c>
      <c r="H378" s="23">
        <v>739666.99199999997</v>
      </c>
      <c r="I378" s="24">
        <v>3.0764936400000002E-2</v>
      </c>
      <c r="J378" s="24">
        <v>2.3543990099999999E-2</v>
      </c>
      <c r="K378" s="24">
        <v>7.0548471E-3</v>
      </c>
      <c r="L378" s="24">
        <v>-6.3252765000000002E-2</v>
      </c>
      <c r="M378" s="24">
        <v>-5.6900725999999999E-2</v>
      </c>
      <c r="N378" s="24">
        <v>-6.7352810000000001E-3</v>
      </c>
      <c r="O378" s="24">
        <v>1.6821159E-3</v>
      </c>
      <c r="P378" s="24">
        <v>-3.0177899999999998E-3</v>
      </c>
      <c r="Q378" s="24">
        <v>1.2396600000000001E-4</v>
      </c>
      <c r="R378" s="24">
        <v>1.103239E-4</v>
      </c>
    </row>
    <row r="379" spans="1:18" ht="33.75" x14ac:dyDescent="0.2">
      <c r="A379" s="13" t="s">
        <v>2836</v>
      </c>
      <c r="B379" s="11" t="str">
        <f>VLOOKUP(A379,[3]racine_v11e!$B$4:$C$672,2,FALSE)</f>
        <v>Autres interventions pour troubles endocriniens, métaboliques ou nutritionnels</v>
      </c>
      <c r="C379" s="22">
        <v>661</v>
      </c>
      <c r="D379" s="23">
        <v>1187056.7608</v>
      </c>
      <c r="E379" s="22">
        <v>723</v>
      </c>
      <c r="F379" s="23">
        <v>1308993.3422999999</v>
      </c>
      <c r="G379" s="22">
        <v>623</v>
      </c>
      <c r="H379" s="23">
        <v>1116876.7097</v>
      </c>
      <c r="I379" s="24">
        <v>0.10272177840000001</v>
      </c>
      <c r="J379" s="24">
        <v>9.3797276900000004E-2</v>
      </c>
      <c r="K379" s="24">
        <v>8.1591916000000007E-3</v>
      </c>
      <c r="L379" s="24">
        <v>-0.1467667</v>
      </c>
      <c r="M379" s="24">
        <v>-0.13831258599999999</v>
      </c>
      <c r="N379" s="24">
        <v>-9.8111139999999993E-3</v>
      </c>
      <c r="O379" s="24">
        <v>3.5789699999999999E-3</v>
      </c>
      <c r="P379" s="24">
        <v>-1.1608087E-2</v>
      </c>
      <c r="Q379" s="24">
        <v>9.9141000000000005E-5</v>
      </c>
      <c r="R379" s="24">
        <v>1.6658600000000001E-4</v>
      </c>
    </row>
    <row r="380" spans="1:18" ht="12" x14ac:dyDescent="0.2">
      <c r="A380" s="13" t="s">
        <v>2837</v>
      </c>
      <c r="B380" s="11" t="str">
        <f>VLOOKUP(A380,[3]racine_v11e!$B$4:$C$672,2,FALSE)</f>
        <v>Gastroplasties pour obésité</v>
      </c>
      <c r="C380" s="22">
        <v>6972</v>
      </c>
      <c r="D380" s="23">
        <v>13131982.147</v>
      </c>
      <c r="E380" s="22">
        <v>6228</v>
      </c>
      <c r="F380" s="23">
        <v>11625070.036</v>
      </c>
      <c r="G380" s="22">
        <v>4857</v>
      </c>
      <c r="H380" s="23">
        <v>9046238.0833000001</v>
      </c>
      <c r="I380" s="24">
        <v>-0.114751307</v>
      </c>
      <c r="J380" s="24">
        <v>-0.106712565</v>
      </c>
      <c r="K380" s="24">
        <v>-8.9990539999999994E-3</v>
      </c>
      <c r="L380" s="24">
        <v>-0.22183367000000001</v>
      </c>
      <c r="M380" s="24">
        <v>-0.22013487500000001</v>
      </c>
      <c r="N380" s="24">
        <v>-2.1783200000000001E-3</v>
      </c>
      <c r="O380" s="24">
        <v>4.9067678300000001E-2</v>
      </c>
      <c r="P380" s="24">
        <v>-0.155818399</v>
      </c>
      <c r="Q380" s="24">
        <v>7.7291779999999997E-4</v>
      </c>
      <c r="R380" s="24">
        <v>1.3492775E-3</v>
      </c>
    </row>
    <row r="381" spans="1:18" ht="12" x14ac:dyDescent="0.2">
      <c r="A381" s="13" t="s">
        <v>2838</v>
      </c>
      <c r="B381" s="11" t="str">
        <f>VLOOKUP(A381,[3]racine_v11e!$B$4:$C$672,2,FALSE)</f>
        <v>Autres interventions pour obésité</v>
      </c>
      <c r="C381" s="22">
        <v>7220</v>
      </c>
      <c r="D381" s="23">
        <v>10886340.984999999</v>
      </c>
      <c r="E381" s="22">
        <v>7503</v>
      </c>
      <c r="F381" s="23">
        <v>11262450.668</v>
      </c>
      <c r="G381" s="22">
        <v>7644</v>
      </c>
      <c r="H381" s="23">
        <v>11414725.467</v>
      </c>
      <c r="I381" s="24">
        <v>3.4548769200000003E-2</v>
      </c>
      <c r="J381" s="24">
        <v>3.9196675899999998E-2</v>
      </c>
      <c r="K381" s="24">
        <v>-4.4725959999999997E-3</v>
      </c>
      <c r="L381" s="24">
        <v>1.35205741E-2</v>
      </c>
      <c r="M381" s="24">
        <v>1.8792482999999999E-2</v>
      </c>
      <c r="N381" s="24">
        <v>-5.1746639999999998E-3</v>
      </c>
      <c r="O381" s="24">
        <v>-5.046348E-3</v>
      </c>
      <c r="P381" s="24">
        <v>9.2007605999999999E-3</v>
      </c>
      <c r="Q381" s="24">
        <v>1.2164265E-3</v>
      </c>
      <c r="R381" s="24">
        <v>1.7025454999999999E-3</v>
      </c>
    </row>
    <row r="382" spans="1:18" ht="22.5" x14ac:dyDescent="0.2">
      <c r="A382" s="13" t="s">
        <v>2839</v>
      </c>
      <c r="B382" s="11" t="str">
        <f>VLOOKUP(A382,[3]racine_v11e!$B$4:$C$672,2,FALSE)</f>
        <v>Interventions sur la thyroïde pour tumeurs malignes</v>
      </c>
      <c r="C382" s="22">
        <v>2617</v>
      </c>
      <c r="D382" s="23">
        <v>4920503.4740000004</v>
      </c>
      <c r="E382" s="22">
        <v>2558</v>
      </c>
      <c r="F382" s="23">
        <v>4774938.5957000004</v>
      </c>
      <c r="G382" s="22">
        <v>2722</v>
      </c>
      <c r="H382" s="23">
        <v>5025310.0427999999</v>
      </c>
      <c r="I382" s="24">
        <v>-2.9583330000000001E-2</v>
      </c>
      <c r="J382" s="24">
        <v>-2.2544899E-2</v>
      </c>
      <c r="K382" s="24">
        <v>-7.2007720000000002E-3</v>
      </c>
      <c r="L382" s="24">
        <v>5.2434485199999999E-2</v>
      </c>
      <c r="M382" s="24">
        <v>6.4112587999999998E-2</v>
      </c>
      <c r="N382" s="24">
        <v>-1.0974499E-2</v>
      </c>
      <c r="O382" s="24">
        <v>-5.869511E-3</v>
      </c>
      <c r="P382" s="24">
        <v>1.51279645E-2</v>
      </c>
      <c r="Q382" s="24">
        <v>4.33165E-4</v>
      </c>
      <c r="R382" s="24">
        <v>7.4954229999999995E-4</v>
      </c>
    </row>
    <row r="383" spans="1:18" ht="22.5" x14ac:dyDescent="0.2">
      <c r="A383" s="13" t="s">
        <v>2840</v>
      </c>
      <c r="B383" s="11" t="str">
        <f>VLOOKUP(A383,[3]racine_v11e!$B$4:$C$672,2,FALSE)</f>
        <v>Interventions sur la thyroïde pour affections non malignes</v>
      </c>
      <c r="C383" s="22">
        <v>15626</v>
      </c>
      <c r="D383" s="23">
        <v>23674250.348999999</v>
      </c>
      <c r="E383" s="22">
        <v>15244</v>
      </c>
      <c r="F383" s="23">
        <v>23082484.081999999</v>
      </c>
      <c r="G383" s="22">
        <v>14336</v>
      </c>
      <c r="H383" s="23">
        <v>21694318.578000002</v>
      </c>
      <c r="I383" s="24">
        <v>-2.4996199E-2</v>
      </c>
      <c r="J383" s="24">
        <v>-2.4446434999999999E-2</v>
      </c>
      <c r="K383" s="24">
        <v>-5.6353999999999996E-4</v>
      </c>
      <c r="L383" s="24">
        <v>-6.0139346000000003E-2</v>
      </c>
      <c r="M383" s="24">
        <v>-5.9564419E-2</v>
      </c>
      <c r="N383" s="24">
        <v>-6.1134199999999996E-4</v>
      </c>
      <c r="O383" s="24">
        <v>3.2497047299999998E-2</v>
      </c>
      <c r="P383" s="24">
        <v>-8.3875852000000001E-2</v>
      </c>
      <c r="Q383" s="24">
        <v>2.2813566999999998E-3</v>
      </c>
      <c r="R383" s="24">
        <v>3.2357822E-3</v>
      </c>
    </row>
    <row r="384" spans="1:18" ht="22.5" x14ac:dyDescent="0.2">
      <c r="A384" s="13" t="s">
        <v>2841</v>
      </c>
      <c r="B384" s="11" t="str">
        <f>VLOOKUP(A384,[3]racine_v11e!$B$4:$C$672,2,FALSE)</f>
        <v>Interventions digestives autres que les gastroplasties, pour obésité</v>
      </c>
      <c r="C384" s="22">
        <v>13371</v>
      </c>
      <c r="D384" s="23">
        <v>57932748.905000001</v>
      </c>
      <c r="E384" s="22">
        <v>18753</v>
      </c>
      <c r="F384" s="23">
        <v>79941416.350999996</v>
      </c>
      <c r="G384" s="22">
        <v>22537</v>
      </c>
      <c r="H384" s="23">
        <v>96306478.678000003</v>
      </c>
      <c r="I384" s="24">
        <v>0.37990027850000002</v>
      </c>
      <c r="J384" s="24">
        <v>0.40251290109999999</v>
      </c>
      <c r="K384" s="24">
        <v>-1.6122933999999998E-2</v>
      </c>
      <c r="L384" s="24">
        <v>0.20471318969999999</v>
      </c>
      <c r="M384" s="24">
        <v>0.2017810484</v>
      </c>
      <c r="N384" s="24">
        <v>2.4398299E-3</v>
      </c>
      <c r="O384" s="24">
        <v>-0.13542822400000001</v>
      </c>
      <c r="P384" s="24">
        <v>0.9888111611</v>
      </c>
      <c r="Q384" s="24">
        <v>3.5864212999999999E-3</v>
      </c>
      <c r="R384" s="24">
        <v>1.43644423E-2</v>
      </c>
    </row>
    <row r="385" spans="1:18" ht="12" x14ac:dyDescent="0.2">
      <c r="A385" s="13" t="s">
        <v>2842</v>
      </c>
      <c r="B385" s="11" t="str">
        <f>VLOOKUP(A385,[3]racine_v11e!$B$4:$C$672,2,FALSE)</f>
        <v>Diabète, âge supérieur à 35 ans</v>
      </c>
      <c r="C385" s="22">
        <v>6122</v>
      </c>
      <c r="D385" s="23">
        <v>7826438.3241999997</v>
      </c>
      <c r="E385" s="22">
        <v>5975</v>
      </c>
      <c r="F385" s="23">
        <v>7558039.6880999999</v>
      </c>
      <c r="G385" s="22">
        <v>5492</v>
      </c>
      <c r="H385" s="23">
        <v>7129797.4269000003</v>
      </c>
      <c r="I385" s="24">
        <v>-3.4293841999999998E-2</v>
      </c>
      <c r="J385" s="24">
        <v>-2.4011761E-2</v>
      </c>
      <c r="K385" s="24">
        <v>-1.0535045999999999E-2</v>
      </c>
      <c r="L385" s="24">
        <v>-5.6660493999999999E-2</v>
      </c>
      <c r="M385" s="24">
        <v>-8.0836820000000004E-2</v>
      </c>
      <c r="N385" s="24">
        <v>2.6302539900000001E-2</v>
      </c>
      <c r="O385" s="24">
        <v>1.7286425000000001E-2</v>
      </c>
      <c r="P385" s="24">
        <v>-2.5875289999999999E-2</v>
      </c>
      <c r="Q385" s="24">
        <v>8.7396839999999995E-4</v>
      </c>
      <c r="R385" s="24">
        <v>1.0634338E-3</v>
      </c>
    </row>
    <row r="386" spans="1:18" ht="12" x14ac:dyDescent="0.2">
      <c r="A386" s="13" t="s">
        <v>2843</v>
      </c>
      <c r="B386" s="11" t="str">
        <f>VLOOKUP(A386,[3]racine_v11e!$B$4:$C$672,2,FALSE)</f>
        <v>Diabète, âge inférieur à 36 ans</v>
      </c>
      <c r="C386" s="22">
        <v>422</v>
      </c>
      <c r="D386" s="23">
        <v>335936.3431</v>
      </c>
      <c r="E386" s="22">
        <v>374</v>
      </c>
      <c r="F386" s="23">
        <v>292655.45049999998</v>
      </c>
      <c r="G386" s="22">
        <v>373</v>
      </c>
      <c r="H386" s="23">
        <v>299646.6385</v>
      </c>
      <c r="I386" s="24">
        <v>-0.128836589</v>
      </c>
      <c r="J386" s="24">
        <v>-0.113744076</v>
      </c>
      <c r="K386" s="24">
        <v>-1.7029519999999999E-2</v>
      </c>
      <c r="L386" s="24">
        <v>2.3888801599999999E-2</v>
      </c>
      <c r="M386" s="24">
        <v>-2.6737969999999999E-3</v>
      </c>
      <c r="N386" s="24">
        <v>2.6633811800000001E-2</v>
      </c>
      <c r="O386" s="24">
        <v>3.5789700000000001E-5</v>
      </c>
      <c r="P386" s="24">
        <v>4.2242210000000002E-4</v>
      </c>
      <c r="Q386" s="24">
        <v>5.9357300000000002E-5</v>
      </c>
      <c r="R386" s="24">
        <v>4.4693300000000001E-5</v>
      </c>
    </row>
    <row r="387" spans="1:18" ht="12" x14ac:dyDescent="0.2">
      <c r="A387" s="13" t="s">
        <v>2844</v>
      </c>
      <c r="B387" s="11" t="str">
        <f>VLOOKUP(A387,[3]racine_v11e!$B$4:$C$672,2,FALSE)</f>
        <v>Autres troubles endocriniens</v>
      </c>
      <c r="C387" s="22">
        <v>890</v>
      </c>
      <c r="D387" s="23">
        <v>921847.24049999996</v>
      </c>
      <c r="E387" s="22">
        <v>1053</v>
      </c>
      <c r="F387" s="23">
        <v>1035279.9353</v>
      </c>
      <c r="G387" s="22">
        <v>972</v>
      </c>
      <c r="H387" s="23">
        <v>963491.89729999995</v>
      </c>
      <c r="I387" s="24">
        <v>0.1230493403</v>
      </c>
      <c r="J387" s="24">
        <v>0.1831460674</v>
      </c>
      <c r="K387" s="24">
        <v>-5.0794005000000003E-2</v>
      </c>
      <c r="L387" s="24">
        <v>-6.9341667999999995E-2</v>
      </c>
      <c r="M387" s="24">
        <v>-7.6923077000000006E-2</v>
      </c>
      <c r="N387" s="24">
        <v>8.2131925000000008E-3</v>
      </c>
      <c r="O387" s="24">
        <v>2.8989657000000001E-3</v>
      </c>
      <c r="P387" s="24">
        <v>-4.3375829999999999E-3</v>
      </c>
      <c r="Q387" s="24">
        <v>1.5467899999999999E-4</v>
      </c>
      <c r="R387" s="24">
        <v>1.4370809999999999E-4</v>
      </c>
    </row>
    <row r="388" spans="1:18" ht="12" x14ac:dyDescent="0.2">
      <c r="A388" s="13" t="s">
        <v>2845</v>
      </c>
      <c r="B388" s="11" t="str">
        <f>VLOOKUP(A388,[3]racine_v11e!$B$4:$C$672,2,FALSE)</f>
        <v>Acidocétose et coma diabétique</v>
      </c>
      <c r="C388" s="22">
        <v>643</v>
      </c>
      <c r="D388" s="23">
        <v>687814.93079999997</v>
      </c>
      <c r="E388" s="22">
        <v>669</v>
      </c>
      <c r="F388" s="23">
        <v>688209.96120000002</v>
      </c>
      <c r="G388" s="22">
        <v>598</v>
      </c>
      <c r="H388" s="23">
        <v>673473.60959999997</v>
      </c>
      <c r="I388" s="24">
        <v>5.7432659999999999E-4</v>
      </c>
      <c r="J388" s="24">
        <v>4.0435458799999997E-2</v>
      </c>
      <c r="K388" s="24">
        <v>-3.8311970000000001E-2</v>
      </c>
      <c r="L388" s="24">
        <v>-2.1412581E-2</v>
      </c>
      <c r="M388" s="24">
        <v>-0.10612855</v>
      </c>
      <c r="N388" s="24">
        <v>9.4774219500000006E-2</v>
      </c>
      <c r="O388" s="24">
        <v>2.5410686999999999E-3</v>
      </c>
      <c r="P388" s="24">
        <v>-8.9040099999999997E-4</v>
      </c>
      <c r="Q388" s="24">
        <v>9.5162599999999996E-5</v>
      </c>
      <c r="R388" s="24">
        <v>1.004509E-4</v>
      </c>
    </row>
    <row r="389" spans="1:18" ht="12" x14ac:dyDescent="0.2">
      <c r="A389" s="13" t="s">
        <v>2846</v>
      </c>
      <c r="B389" s="11" t="str">
        <f>VLOOKUP(A389,[3]racine_v11e!$B$4:$C$672,2,FALSE)</f>
        <v>Obésité</v>
      </c>
      <c r="C389" s="22">
        <v>4674</v>
      </c>
      <c r="D389" s="23">
        <v>4630627.2208000002</v>
      </c>
      <c r="E389" s="22">
        <v>4719</v>
      </c>
      <c r="F389" s="23">
        <v>4627541.1097999997</v>
      </c>
      <c r="G389" s="22">
        <v>4197</v>
      </c>
      <c r="H389" s="23">
        <v>4039781.7672000001</v>
      </c>
      <c r="I389" s="24">
        <v>-6.6645599999999995E-4</v>
      </c>
      <c r="J389" s="24">
        <v>9.6277279000000007E-3</v>
      </c>
      <c r="K389" s="24">
        <v>-1.019602E-2</v>
      </c>
      <c r="L389" s="24">
        <v>-0.12701331599999999</v>
      </c>
      <c r="M389" s="24">
        <v>-0.11061665599999999</v>
      </c>
      <c r="N389" s="24">
        <v>-1.8435988E-2</v>
      </c>
      <c r="O389" s="24">
        <v>1.8682223299999998E-2</v>
      </c>
      <c r="P389" s="24">
        <v>-3.5513643999999997E-2</v>
      </c>
      <c r="Q389" s="24">
        <v>6.678888E-4</v>
      </c>
      <c r="R389" s="24">
        <v>6.0254730000000004E-4</v>
      </c>
    </row>
    <row r="390" spans="1:18" ht="22.5" x14ac:dyDescent="0.2">
      <c r="A390" s="13" t="s">
        <v>2847</v>
      </c>
      <c r="B390" s="11" t="str">
        <f>VLOOKUP(A390,[3]racine_v11e!$B$4:$C$672,2,FALSE)</f>
        <v>Maladies métaboliques congénitales sévères</v>
      </c>
      <c r="C390" s="22">
        <v>8</v>
      </c>
      <c r="D390" s="23">
        <v>1433.5367000000001</v>
      </c>
      <c r="E390" s="22">
        <v>9</v>
      </c>
      <c r="F390" s="23">
        <v>2387.4407000000001</v>
      </c>
      <c r="G390" s="22">
        <v>5</v>
      </c>
      <c r="H390" s="23">
        <v>2901.3139999999999</v>
      </c>
      <c r="I390" s="24">
        <v>0.66542000629999998</v>
      </c>
      <c r="J390" s="24">
        <v>0.125</v>
      </c>
      <c r="K390" s="24">
        <v>0.48037333900000001</v>
      </c>
      <c r="L390" s="24">
        <v>0.21524023610000001</v>
      </c>
      <c r="M390" s="24">
        <v>-0.44444444399999999</v>
      </c>
      <c r="N390" s="24">
        <v>1.1874324249999999</v>
      </c>
      <c r="O390" s="24">
        <v>1.431588E-4</v>
      </c>
      <c r="P390" s="24">
        <v>3.1049300000000001E-5</v>
      </c>
      <c r="Q390" s="24">
        <v>7.9567407999999995E-7</v>
      </c>
      <c r="R390" s="24">
        <v>4.3274095E-7</v>
      </c>
    </row>
    <row r="391" spans="1:18" ht="22.5" x14ac:dyDescent="0.2">
      <c r="A391" s="13" t="s">
        <v>2848</v>
      </c>
      <c r="B391" s="11" t="str">
        <f>VLOOKUP(A391,[3]racine_v11e!$B$4:$C$672,2,FALSE)</f>
        <v>Autres maladies métaboliques congénitales</v>
      </c>
      <c r="C391" s="22">
        <v>500</v>
      </c>
      <c r="D391" s="23">
        <v>171708.8124</v>
      </c>
      <c r="E391" s="22">
        <v>409</v>
      </c>
      <c r="F391" s="23">
        <v>143484.47440000001</v>
      </c>
      <c r="G391" s="22">
        <v>247</v>
      </c>
      <c r="H391" s="23">
        <v>94255.177899999995</v>
      </c>
      <c r="I391" s="24">
        <v>-0.16437326399999999</v>
      </c>
      <c r="J391" s="24">
        <v>-0.182</v>
      </c>
      <c r="K391" s="24">
        <v>2.1548576699999999E-2</v>
      </c>
      <c r="L391" s="24">
        <v>-0.34309842000000002</v>
      </c>
      <c r="M391" s="24">
        <v>-0.39608801999999999</v>
      </c>
      <c r="N391" s="24">
        <v>8.7743911399999999E-2</v>
      </c>
      <c r="O391" s="24">
        <v>5.7979314000000002E-3</v>
      </c>
      <c r="P391" s="24">
        <v>-2.9745370000000002E-3</v>
      </c>
      <c r="Q391" s="24">
        <v>3.93063E-5</v>
      </c>
      <c r="R391" s="24">
        <v>1.4058499999999999E-5</v>
      </c>
    </row>
    <row r="392" spans="1:18" ht="12" x14ac:dyDescent="0.2">
      <c r="A392" s="13" t="s">
        <v>2849</v>
      </c>
      <c r="B392" s="11" t="str">
        <f>VLOOKUP(A392,[3]racine_v11e!$B$4:$C$672,2,FALSE)</f>
        <v>Tumeurs des glandes endocrines</v>
      </c>
      <c r="C392" s="22">
        <v>252</v>
      </c>
      <c r="D392" s="23">
        <v>218913.88579999999</v>
      </c>
      <c r="E392" s="22">
        <v>329</v>
      </c>
      <c r="F392" s="23">
        <v>294627.85700000002</v>
      </c>
      <c r="G392" s="22">
        <v>276</v>
      </c>
      <c r="H392" s="23">
        <v>232337.3553</v>
      </c>
      <c r="I392" s="24">
        <v>0.34586189420000002</v>
      </c>
      <c r="J392" s="24">
        <v>0.30555555559999997</v>
      </c>
      <c r="K392" s="24">
        <v>3.0872940200000001E-2</v>
      </c>
      <c r="L392" s="24">
        <v>-0.211420951</v>
      </c>
      <c r="M392" s="24">
        <v>-0.16109422500000001</v>
      </c>
      <c r="N392" s="24">
        <v>-5.9990915999999998E-2</v>
      </c>
      <c r="O392" s="24">
        <v>1.8968540999999999E-3</v>
      </c>
      <c r="P392" s="24">
        <v>-3.7637220000000002E-3</v>
      </c>
      <c r="Q392" s="24">
        <v>4.3921200000000002E-5</v>
      </c>
      <c r="R392" s="24">
        <v>3.4653899999999997E-5</v>
      </c>
    </row>
    <row r="393" spans="1:18" ht="22.5" x14ac:dyDescent="0.2">
      <c r="A393" s="13" t="s">
        <v>2850</v>
      </c>
      <c r="B393" s="11" t="str">
        <f>VLOOKUP(A393,[3]racine_v11e!$B$4:$C$672,2,FALSE)</f>
        <v>Explorations et surveillance pour affections endocriniennes et métaboliques</v>
      </c>
      <c r="C393" s="22">
        <v>734</v>
      </c>
      <c r="D393" s="23">
        <v>394382.36410000001</v>
      </c>
      <c r="E393" s="22">
        <v>1044</v>
      </c>
      <c r="F393" s="23">
        <v>561291.79729999998</v>
      </c>
      <c r="G393" s="22">
        <v>1437</v>
      </c>
      <c r="H393" s="23">
        <v>721166.18409999995</v>
      </c>
      <c r="I393" s="24">
        <v>0.42321728450000001</v>
      </c>
      <c r="J393" s="24">
        <v>0.42234332429999999</v>
      </c>
      <c r="K393" s="24">
        <v>6.1445100000000002E-4</v>
      </c>
      <c r="L393" s="24">
        <v>0.28483292929999998</v>
      </c>
      <c r="M393" s="24">
        <v>0.37643678159999999</v>
      </c>
      <c r="N393" s="24">
        <v>-6.6551442000000002E-2</v>
      </c>
      <c r="O393" s="24">
        <v>-1.4065352E-2</v>
      </c>
      <c r="P393" s="24">
        <v>9.6599435000000004E-3</v>
      </c>
      <c r="Q393" s="24">
        <v>2.286767E-4</v>
      </c>
      <c r="R393" s="24">
        <v>1.075644E-4</v>
      </c>
    </row>
    <row r="394" spans="1:18" ht="22.5" x14ac:dyDescent="0.2">
      <c r="A394" s="13" t="s">
        <v>2851</v>
      </c>
      <c r="B394" s="11" t="str">
        <f>VLOOKUP(A394,[3]racine_v11e!$B$4:$C$672,2,FALSE)</f>
        <v>Symptômes et autres recours aux soins de la CMD 10</v>
      </c>
      <c r="C394" s="22">
        <v>306</v>
      </c>
      <c r="D394" s="23">
        <v>132101.48730000001</v>
      </c>
      <c r="E394" s="22">
        <v>290</v>
      </c>
      <c r="F394" s="23">
        <v>137318.57610000001</v>
      </c>
      <c r="G394" s="22">
        <v>324</v>
      </c>
      <c r="H394" s="23">
        <v>150179.23920000001</v>
      </c>
      <c r="I394" s="24">
        <v>3.9493036000000002E-2</v>
      </c>
      <c r="J394" s="24">
        <v>-5.2287581999999999E-2</v>
      </c>
      <c r="K394" s="24">
        <v>9.6844375999999996E-2</v>
      </c>
      <c r="L394" s="24">
        <v>9.3655668900000003E-2</v>
      </c>
      <c r="M394" s="24">
        <v>0.1172413793</v>
      </c>
      <c r="N394" s="24">
        <v>-2.1110667E-2</v>
      </c>
      <c r="O394" s="24">
        <v>-1.21685E-3</v>
      </c>
      <c r="P394" s="24">
        <v>7.7706810000000004E-4</v>
      </c>
      <c r="Q394" s="24">
        <v>5.15597E-5</v>
      </c>
      <c r="R394" s="24">
        <v>2.2399699999999998E-5</v>
      </c>
    </row>
    <row r="395" spans="1:18" ht="22.5" x14ac:dyDescent="0.2">
      <c r="A395" s="13" t="s">
        <v>2852</v>
      </c>
      <c r="B395" s="11" t="str">
        <f>VLOOKUP(A395,[3]racine_v11e!$B$4:$C$672,2,FALSE)</f>
        <v>Troubles métaboliques, âge inférieur à 18 ans</v>
      </c>
      <c r="C395" s="22">
        <v>40</v>
      </c>
      <c r="D395" s="23">
        <v>14067.823200000001</v>
      </c>
      <c r="E395" s="22">
        <v>63</v>
      </c>
      <c r="F395" s="23">
        <v>22402.8315</v>
      </c>
      <c r="G395" s="22">
        <v>44</v>
      </c>
      <c r="H395" s="23">
        <v>18618.957200000001</v>
      </c>
      <c r="I395" s="24">
        <v>0.59248742190000003</v>
      </c>
      <c r="J395" s="24">
        <v>0.57499999999999996</v>
      </c>
      <c r="K395" s="24">
        <v>1.1103125E-2</v>
      </c>
      <c r="L395" s="24">
        <v>-0.16890161000000001</v>
      </c>
      <c r="M395" s="24">
        <v>-0.301587302</v>
      </c>
      <c r="N395" s="24">
        <v>0.18998178630000001</v>
      </c>
      <c r="O395" s="24">
        <v>6.800043E-4</v>
      </c>
      <c r="P395" s="24">
        <v>-2.2863000000000001E-4</v>
      </c>
      <c r="Q395" s="24">
        <v>7.0019318999999999E-6</v>
      </c>
      <c r="R395" s="24">
        <v>2.7770814999999999E-6</v>
      </c>
    </row>
    <row r="396" spans="1:18" ht="22.5" x14ac:dyDescent="0.2">
      <c r="A396" s="13" t="s">
        <v>2853</v>
      </c>
      <c r="B396" s="11" t="str">
        <f>VLOOKUP(A396,[3]racine_v11e!$B$4:$C$672,2,FALSE)</f>
        <v>Troubles métaboliques, âge supérieur à 17 ans</v>
      </c>
      <c r="C396" s="22">
        <v>5478</v>
      </c>
      <c r="D396" s="23">
        <v>7337979.8377999999</v>
      </c>
      <c r="E396" s="22">
        <v>6062</v>
      </c>
      <c r="F396" s="23">
        <v>8261670.2072999999</v>
      </c>
      <c r="G396" s="22">
        <v>6603</v>
      </c>
      <c r="H396" s="23">
        <v>8942489.2858000007</v>
      </c>
      <c r="I396" s="24">
        <v>0.1258780196</v>
      </c>
      <c r="J396" s="24">
        <v>0.1066082512</v>
      </c>
      <c r="K396" s="24">
        <v>1.7413360499999999E-2</v>
      </c>
      <c r="L396" s="24">
        <v>8.2406954199999993E-2</v>
      </c>
      <c r="M396" s="24">
        <v>8.9244473800000002E-2</v>
      </c>
      <c r="N396" s="24">
        <v>-6.2773050000000004E-3</v>
      </c>
      <c r="O396" s="24">
        <v>-1.9362227999999999E-2</v>
      </c>
      <c r="P396" s="24">
        <v>4.1136507199999998E-2</v>
      </c>
      <c r="Q396" s="24">
        <v>1.0507672E-3</v>
      </c>
      <c r="R396" s="24">
        <v>1.3338029999999999E-3</v>
      </c>
    </row>
    <row r="397" spans="1:18" ht="22.5" x14ac:dyDescent="0.2">
      <c r="A397" s="13" t="s">
        <v>2854</v>
      </c>
      <c r="B397" s="11" t="str">
        <f>VLOOKUP(A397,[3]racine_v11e!$B$4:$C$672,2,FALSE)</f>
        <v>Troubles nutritionnels divers, âge inférieur à 18 ans</v>
      </c>
      <c r="C397" s="22">
        <v>61</v>
      </c>
      <c r="D397" s="23">
        <v>36478.378299999997</v>
      </c>
      <c r="E397" s="22">
        <v>41</v>
      </c>
      <c r="F397" s="23">
        <v>28574.4077</v>
      </c>
      <c r="G397" s="22">
        <v>50</v>
      </c>
      <c r="H397" s="23">
        <v>30251.104800000001</v>
      </c>
      <c r="I397" s="24">
        <v>-0.216675493</v>
      </c>
      <c r="J397" s="24">
        <v>-0.32786885199999999</v>
      </c>
      <c r="K397" s="24">
        <v>0.16543402269999999</v>
      </c>
      <c r="L397" s="24">
        <v>5.8678280100000001E-2</v>
      </c>
      <c r="M397" s="24">
        <v>0.2195121951</v>
      </c>
      <c r="N397" s="24">
        <v>-0.13188380999999999</v>
      </c>
      <c r="O397" s="24">
        <v>-3.2210700000000002E-4</v>
      </c>
      <c r="P397" s="24">
        <v>1.013095E-4</v>
      </c>
      <c r="Q397" s="24">
        <v>7.9567408000000002E-6</v>
      </c>
      <c r="R397" s="24">
        <v>4.5120561999999999E-6</v>
      </c>
    </row>
    <row r="398" spans="1:18" ht="22.5" x14ac:dyDescent="0.2">
      <c r="A398" s="13" t="s">
        <v>2855</v>
      </c>
      <c r="B398" s="11" t="str">
        <f>VLOOKUP(A398,[3]racine_v11e!$B$4:$C$672,2,FALSE)</f>
        <v>Troubles nutritionnels divers, âge supérieur à 17 ans</v>
      </c>
      <c r="C398" s="22">
        <v>6602</v>
      </c>
      <c r="D398" s="23">
        <v>9177977.7489999998</v>
      </c>
      <c r="E398" s="22">
        <v>7426</v>
      </c>
      <c r="F398" s="23">
        <v>9196095.4374000002</v>
      </c>
      <c r="G398" s="22">
        <v>6871</v>
      </c>
      <c r="H398" s="23">
        <v>9415650.6578000002</v>
      </c>
      <c r="I398" s="24">
        <v>1.9740393E-3</v>
      </c>
      <c r="J398" s="24">
        <v>0.12481066339999999</v>
      </c>
      <c r="K398" s="24">
        <v>-0.10920649</v>
      </c>
      <c r="L398" s="24">
        <v>2.3874830600000001E-2</v>
      </c>
      <c r="M398" s="24">
        <v>-7.4737409000000005E-2</v>
      </c>
      <c r="N398" s="24">
        <v>0.1065775712</v>
      </c>
      <c r="O398" s="24">
        <v>1.9863283299999999E-2</v>
      </c>
      <c r="P398" s="24">
        <v>1.3265983800000001E-2</v>
      </c>
      <c r="Q398" s="24">
        <v>1.0934153E-3</v>
      </c>
      <c r="R398" s="24">
        <v>1.4043767E-3</v>
      </c>
    </row>
    <row r="399" spans="1:18" ht="33.75" x14ac:dyDescent="0.2">
      <c r="A399" s="13" t="s">
        <v>2856</v>
      </c>
      <c r="B399" s="11" t="str">
        <f>VLOOKUP(A399,[3]racine_v11e!$B$4:$C$672,2,FALSE)</f>
        <v>Autres affections de la CMD 10 concernant majoritairement la petite enfance</v>
      </c>
      <c r="C399" s="22">
        <v>80</v>
      </c>
      <c r="D399" s="23">
        <v>169406.86979999999</v>
      </c>
      <c r="E399" s="22">
        <v>74</v>
      </c>
      <c r="F399" s="23">
        <v>149613.15289999999</v>
      </c>
      <c r="G399" s="22">
        <v>48</v>
      </c>
      <c r="H399" s="23">
        <v>85840.491299999994</v>
      </c>
      <c r="I399" s="24">
        <v>-0.116841288</v>
      </c>
      <c r="J399" s="24">
        <v>-7.4999999999999997E-2</v>
      </c>
      <c r="K399" s="24">
        <v>-4.5233824999999998E-2</v>
      </c>
      <c r="L399" s="24">
        <v>-0.42625036900000002</v>
      </c>
      <c r="M399" s="24">
        <v>-0.35135135099999998</v>
      </c>
      <c r="N399" s="24">
        <v>-0.115469319</v>
      </c>
      <c r="O399" s="24">
        <v>9.3053220000000004E-4</v>
      </c>
      <c r="P399" s="24">
        <v>-3.853277E-3</v>
      </c>
      <c r="Q399" s="24">
        <v>7.6384712000000004E-6</v>
      </c>
      <c r="R399" s="24">
        <v>1.28034E-5</v>
      </c>
    </row>
    <row r="400" spans="1:18" ht="22.5" x14ac:dyDescent="0.2">
      <c r="A400" s="13" t="s">
        <v>2857</v>
      </c>
      <c r="B400" s="11" t="str">
        <f>VLOOKUP(A400,[3]racine_v11e!$B$4:$C$672,2,FALSE)</f>
        <v>Problèmes alimentaires du nouveau-né et du nourrisson</v>
      </c>
      <c r="C400" s="22">
        <v>32</v>
      </c>
      <c r="D400" s="23">
        <v>25238.94</v>
      </c>
      <c r="E400" s="22">
        <v>82</v>
      </c>
      <c r="F400" s="23">
        <v>63662.635199999997</v>
      </c>
      <c r="G400" s="22">
        <v>93</v>
      </c>
      <c r="H400" s="23">
        <v>69426.599799999996</v>
      </c>
      <c r="I400" s="24">
        <v>1.5223973432</v>
      </c>
      <c r="J400" s="24">
        <v>1.5625</v>
      </c>
      <c r="K400" s="24">
        <v>-1.5649817E-2</v>
      </c>
      <c r="L400" s="24">
        <v>9.0539208499999996E-2</v>
      </c>
      <c r="M400" s="24">
        <v>0.13414634149999999</v>
      </c>
      <c r="N400" s="24">
        <v>-3.8449299999999999E-2</v>
      </c>
      <c r="O400" s="24">
        <v>-3.9368699999999999E-4</v>
      </c>
      <c r="P400" s="24">
        <v>3.4827069999999999E-4</v>
      </c>
      <c r="Q400" s="24">
        <v>1.47995E-5</v>
      </c>
      <c r="R400" s="24">
        <v>1.03552E-5</v>
      </c>
    </row>
    <row r="401" spans="1:18" ht="33.75" x14ac:dyDescent="0.2">
      <c r="A401" s="13" t="s">
        <v>2858</v>
      </c>
      <c r="B401" s="11" t="str">
        <f>VLOOKUP(A401,[3]racine_v11e!$B$4:$C$672,2,FALSE)</f>
        <v>Interventions sur les reins et les uretères et chirurgie majeure de la vessie pour une affection tumorale</v>
      </c>
      <c r="C401" s="22">
        <v>8608</v>
      </c>
      <c r="D401" s="23">
        <v>48100147.343999997</v>
      </c>
      <c r="E401" s="22">
        <v>8639</v>
      </c>
      <c r="F401" s="23">
        <v>48650625.840000004</v>
      </c>
      <c r="G401" s="22">
        <v>8543</v>
      </c>
      <c r="H401" s="23">
        <v>48801541.159000002</v>
      </c>
      <c r="I401" s="24">
        <v>1.14444243E-2</v>
      </c>
      <c r="J401" s="24">
        <v>3.6013010999999999E-3</v>
      </c>
      <c r="K401" s="24">
        <v>7.8149790999999993E-3</v>
      </c>
      <c r="L401" s="24">
        <v>3.1020221999999999E-3</v>
      </c>
      <c r="M401" s="24">
        <v>-1.1112397E-2</v>
      </c>
      <c r="N401" s="24">
        <v>1.4374150699999999E-2</v>
      </c>
      <c r="O401" s="24">
        <v>3.4358112000000001E-3</v>
      </c>
      <c r="P401" s="24">
        <v>9.1186180000000002E-3</v>
      </c>
      <c r="Q401" s="24">
        <v>1.3594887000000001E-3</v>
      </c>
      <c r="R401" s="24">
        <v>7.2789176000000004E-3</v>
      </c>
    </row>
    <row r="402" spans="1:18" ht="33.75" x14ac:dyDescent="0.2">
      <c r="A402" s="13" t="s">
        <v>2859</v>
      </c>
      <c r="B402" s="11" t="str">
        <f>VLOOKUP(A402,[3]racine_v11e!$B$4:$C$672,2,FALSE)</f>
        <v>Interventions sur les reins et les uretères et chirurgie majeure de la vessie pour une affection non tumorale</v>
      </c>
      <c r="C402" s="22">
        <v>4269</v>
      </c>
      <c r="D402" s="23">
        <v>13403207.969000001</v>
      </c>
      <c r="E402" s="22">
        <v>3982</v>
      </c>
      <c r="F402" s="23">
        <v>12582611.612</v>
      </c>
      <c r="G402" s="22">
        <v>3856</v>
      </c>
      <c r="H402" s="23">
        <v>12387867.364</v>
      </c>
      <c r="I402" s="24">
        <v>-6.1223877000000003E-2</v>
      </c>
      <c r="J402" s="24">
        <v>-6.7228859000000002E-2</v>
      </c>
      <c r="K402" s="24">
        <v>6.4377871999999996E-3</v>
      </c>
      <c r="L402" s="24">
        <v>-1.5477252E-2</v>
      </c>
      <c r="M402" s="24">
        <v>-3.1642390999999999E-2</v>
      </c>
      <c r="N402" s="24">
        <v>1.6693356699999998E-2</v>
      </c>
      <c r="O402" s="24">
        <v>4.5095022000000004E-3</v>
      </c>
      <c r="P402" s="24">
        <v>-1.1766853000000001E-2</v>
      </c>
      <c r="Q402" s="24">
        <v>6.1362380000000005E-4</v>
      </c>
      <c r="R402" s="24">
        <v>1.8476930000000001E-3</v>
      </c>
    </row>
    <row r="403" spans="1:18" ht="33.75" x14ac:dyDescent="0.2">
      <c r="A403" s="13" t="s">
        <v>2860</v>
      </c>
      <c r="B403" s="11" t="str">
        <f>VLOOKUP(A403,[3]racine_v11e!$B$4:$C$672,2,FALSE)</f>
        <v>Autres interventions sur la vessie à l'exception des interventions transurétrales</v>
      </c>
      <c r="C403" s="22">
        <v>2568</v>
      </c>
      <c r="D403" s="23">
        <v>5362720.2774</v>
      </c>
      <c r="E403" s="22">
        <v>2764</v>
      </c>
      <c r="F403" s="23">
        <v>5558272.2625000002</v>
      </c>
      <c r="G403" s="22">
        <v>2889</v>
      </c>
      <c r="H403" s="23">
        <v>5609124.4261999996</v>
      </c>
      <c r="I403" s="24">
        <v>3.6465072799999998E-2</v>
      </c>
      <c r="J403" s="24">
        <v>7.6323987499999996E-2</v>
      </c>
      <c r="K403" s="24">
        <v>-3.7032450000000001E-2</v>
      </c>
      <c r="L403" s="24">
        <v>9.1489155999999999E-3</v>
      </c>
      <c r="M403" s="24">
        <v>4.5224312599999997E-2</v>
      </c>
      <c r="N403" s="24">
        <v>-3.4514502000000002E-2</v>
      </c>
      <c r="O403" s="24">
        <v>-4.4737120000000003E-3</v>
      </c>
      <c r="P403" s="24">
        <v>3.0725937E-3</v>
      </c>
      <c r="Q403" s="24">
        <v>4.5974049999999999E-4</v>
      </c>
      <c r="R403" s="24">
        <v>8.3662020000000001E-4</v>
      </c>
    </row>
    <row r="404" spans="1:18" ht="22.5" x14ac:dyDescent="0.2">
      <c r="A404" s="13" t="s">
        <v>2861</v>
      </c>
      <c r="B404" s="11" t="str">
        <f>VLOOKUP(A404,[3]racine_v11e!$B$4:$C$672,2,FALSE)</f>
        <v>Interventions sur l'urètre, âge inférieur à 18 ans</v>
      </c>
      <c r="C404" s="22">
        <v>281</v>
      </c>
      <c r="D404" s="23">
        <v>148527.23499999999</v>
      </c>
      <c r="E404" s="22">
        <v>220</v>
      </c>
      <c r="F404" s="23">
        <v>117609.3175</v>
      </c>
      <c r="G404" s="22">
        <v>252</v>
      </c>
      <c r="H404" s="23">
        <v>136490.04509999999</v>
      </c>
      <c r="I404" s="24">
        <v>-0.208163287</v>
      </c>
      <c r="J404" s="24">
        <v>-0.21708185099999999</v>
      </c>
      <c r="K404" s="24">
        <v>1.1391437500000001E-2</v>
      </c>
      <c r="L404" s="24">
        <v>0.16053768530000001</v>
      </c>
      <c r="M404" s="24">
        <v>0.1454545455</v>
      </c>
      <c r="N404" s="24">
        <v>1.31678205E-2</v>
      </c>
      <c r="O404" s="24">
        <v>-1.1452700000000001E-3</v>
      </c>
      <c r="P404" s="24">
        <v>1.1408129E-3</v>
      </c>
      <c r="Q404" s="24">
        <v>4.0102000000000003E-5</v>
      </c>
      <c r="R404" s="24">
        <v>2.0358000000000001E-5</v>
      </c>
    </row>
    <row r="405" spans="1:18" ht="22.5" x14ac:dyDescent="0.2">
      <c r="A405" s="13" t="s">
        <v>2862</v>
      </c>
      <c r="B405" s="11" t="str">
        <f>VLOOKUP(A405,[3]racine_v11e!$B$4:$C$672,2,FALSE)</f>
        <v>Interventions sur l'urètre, âge supérieur à 17 ans</v>
      </c>
      <c r="C405" s="22">
        <v>3020</v>
      </c>
      <c r="D405" s="23">
        <v>2240094.4833999998</v>
      </c>
      <c r="E405" s="22">
        <v>3015</v>
      </c>
      <c r="F405" s="23">
        <v>2240538.4432999999</v>
      </c>
      <c r="G405" s="22">
        <v>2976</v>
      </c>
      <c r="H405" s="23">
        <v>2196036.7483999999</v>
      </c>
      <c r="I405" s="24">
        <v>1.9818799999999999E-4</v>
      </c>
      <c r="J405" s="24">
        <v>-1.655629E-3</v>
      </c>
      <c r="K405" s="24">
        <v>1.8568915E-3</v>
      </c>
      <c r="L405" s="24">
        <v>-1.9862054000000001E-2</v>
      </c>
      <c r="M405" s="24">
        <v>-1.2935323E-2</v>
      </c>
      <c r="N405" s="24">
        <v>-7.0175039999999999E-3</v>
      </c>
      <c r="O405" s="24">
        <v>1.3957983000000001E-3</v>
      </c>
      <c r="P405" s="24">
        <v>-2.6888849999999998E-3</v>
      </c>
      <c r="Q405" s="24">
        <v>4.7358520000000001E-4</v>
      </c>
      <c r="R405" s="24">
        <v>3.2754639999999998E-4</v>
      </c>
    </row>
    <row r="406" spans="1:18" ht="22.5" x14ac:dyDescent="0.2">
      <c r="A406" s="13" t="s">
        <v>2863</v>
      </c>
      <c r="B406" s="11" t="str">
        <f>VLOOKUP(A406,[3]racine_v11e!$B$4:$C$672,2,FALSE)</f>
        <v>Autres interventions sur les reins et les voies urinaires</v>
      </c>
      <c r="C406" s="22">
        <v>1103</v>
      </c>
      <c r="D406" s="23">
        <v>1464774.6444000001</v>
      </c>
      <c r="E406" s="22">
        <v>1189</v>
      </c>
      <c r="F406" s="23">
        <v>1550901.2794000001</v>
      </c>
      <c r="G406" s="22">
        <v>1211</v>
      </c>
      <c r="H406" s="23">
        <v>1609724.6028</v>
      </c>
      <c r="I406" s="24">
        <v>5.8798556699999997E-2</v>
      </c>
      <c r="J406" s="24">
        <v>7.7969175000000002E-2</v>
      </c>
      <c r="K406" s="24">
        <v>-1.7784013000000001E-2</v>
      </c>
      <c r="L406" s="24">
        <v>3.7928476900000001E-2</v>
      </c>
      <c r="M406" s="24">
        <v>1.85029437E-2</v>
      </c>
      <c r="N406" s="24">
        <v>1.90726334E-2</v>
      </c>
      <c r="O406" s="24">
        <v>-7.8737299999999996E-4</v>
      </c>
      <c r="P406" s="24">
        <v>3.5542277999999999E-3</v>
      </c>
      <c r="Q406" s="24">
        <v>1.9271229999999999E-4</v>
      </c>
      <c r="R406" s="24">
        <v>2.40096E-4</v>
      </c>
    </row>
    <row r="407" spans="1:18" ht="33.75" x14ac:dyDescent="0.2">
      <c r="A407" s="13" t="s">
        <v>2864</v>
      </c>
      <c r="B407" s="11" t="str">
        <f>VLOOKUP(A407,[3]racine_v11e!$B$4:$C$672,2,FALSE)</f>
        <v>Créations et réfections de fistules artérioveineuses pour affections de la CMD 11</v>
      </c>
      <c r="C407" s="22">
        <v>7693</v>
      </c>
      <c r="D407" s="23">
        <v>9629778.9772999994</v>
      </c>
      <c r="E407" s="22">
        <v>7505</v>
      </c>
      <c r="F407" s="23">
        <v>9498083.4707999993</v>
      </c>
      <c r="G407" s="22">
        <v>7314</v>
      </c>
      <c r="H407" s="23">
        <v>9202535.8421</v>
      </c>
      <c r="I407" s="24">
        <v>-1.367586E-2</v>
      </c>
      <c r="J407" s="24">
        <v>-2.4437800999999999E-2</v>
      </c>
      <c r="K407" s="24">
        <v>1.1031527100000001E-2</v>
      </c>
      <c r="L407" s="24">
        <v>-3.1116554000000001E-2</v>
      </c>
      <c r="M407" s="24">
        <v>-2.5449699999999999E-2</v>
      </c>
      <c r="N407" s="24">
        <v>-5.8148399999999999E-3</v>
      </c>
      <c r="O407" s="24">
        <v>6.8358326000000002E-3</v>
      </c>
      <c r="P407" s="24">
        <v>-1.7857603E-2</v>
      </c>
      <c r="Q407" s="24">
        <v>1.163912E-3</v>
      </c>
      <c r="R407" s="24">
        <v>1.3725898000000001E-3</v>
      </c>
    </row>
    <row r="408" spans="1:18" ht="22.5" x14ac:dyDescent="0.2">
      <c r="A408" s="13" t="s">
        <v>2865</v>
      </c>
      <c r="B408" s="11" t="str">
        <f>VLOOKUP(A408,[3]racine_v11e!$B$4:$C$672,2,FALSE)</f>
        <v>Interventions pour incontinence urinaire en dehors des interventions transurétrales</v>
      </c>
      <c r="C408" s="22">
        <v>1700</v>
      </c>
      <c r="D408" s="23">
        <v>3239156.3550999998</v>
      </c>
      <c r="E408" s="22">
        <v>1677</v>
      </c>
      <c r="F408" s="23">
        <v>3143447.5876000002</v>
      </c>
      <c r="G408" s="22">
        <v>1650</v>
      </c>
      <c r="H408" s="23">
        <v>3101010.3955999999</v>
      </c>
      <c r="I408" s="24">
        <v>-2.9547436999999999E-2</v>
      </c>
      <c r="J408" s="24">
        <v>-1.3529411999999999E-2</v>
      </c>
      <c r="K408" s="24">
        <v>-1.6237712000000001E-2</v>
      </c>
      <c r="L408" s="24">
        <v>-1.3500207E-2</v>
      </c>
      <c r="M408" s="24">
        <v>-1.6100178999999999E-2</v>
      </c>
      <c r="N408" s="24">
        <v>2.6425172000000001E-3</v>
      </c>
      <c r="O408" s="24">
        <v>9.663219E-4</v>
      </c>
      <c r="P408" s="24">
        <v>-2.564144E-3</v>
      </c>
      <c r="Q408" s="24">
        <v>2.6257240000000001E-4</v>
      </c>
      <c r="R408" s="24">
        <v>4.6252640000000002E-4</v>
      </c>
    </row>
    <row r="409" spans="1:18" ht="22.5" x14ac:dyDescent="0.2">
      <c r="A409" s="13" t="s">
        <v>2866</v>
      </c>
      <c r="B409" s="11" t="str">
        <f>VLOOKUP(A409,[3]racine_v11e!$B$4:$C$672,2,FALSE)</f>
        <v>Interventions par voie transurétrale ou transcutanée pour lithiases urinaires</v>
      </c>
      <c r="C409" s="22">
        <v>32161</v>
      </c>
      <c r="D409" s="23">
        <v>35587336.368000001</v>
      </c>
      <c r="E409" s="22">
        <v>35577</v>
      </c>
      <c r="F409" s="23">
        <v>39213784.223999999</v>
      </c>
      <c r="G409" s="22">
        <v>38797</v>
      </c>
      <c r="H409" s="23">
        <v>42549811.674999997</v>
      </c>
      <c r="I409" s="24">
        <v>0.1019027617</v>
      </c>
      <c r="J409" s="24">
        <v>0.10621560269999999</v>
      </c>
      <c r="K409" s="24">
        <v>-3.898735E-3</v>
      </c>
      <c r="L409" s="24">
        <v>8.5072826200000007E-2</v>
      </c>
      <c r="M409" s="24">
        <v>9.0507912400000001E-2</v>
      </c>
      <c r="N409" s="24">
        <v>-4.9839949999999997E-3</v>
      </c>
      <c r="O409" s="24">
        <v>-0.115242833</v>
      </c>
      <c r="P409" s="24">
        <v>0.20156972889999999</v>
      </c>
      <c r="Q409" s="24">
        <v>6.1739534000000004E-3</v>
      </c>
      <c r="R409" s="24">
        <v>6.3464506000000002E-3</v>
      </c>
    </row>
    <row r="410" spans="1:18" ht="22.5" x14ac:dyDescent="0.2">
      <c r="A410" s="13" t="s">
        <v>2867</v>
      </c>
      <c r="B410" s="11" t="str">
        <f>VLOOKUP(A410,[3]racine_v11e!$B$4:$C$672,2,FALSE)</f>
        <v>Injections de toxine botulique dans l'appareil urinaire</v>
      </c>
      <c r="C410" s="22">
        <v>46</v>
      </c>
      <c r="D410" s="23">
        <v>45496.255499999999</v>
      </c>
      <c r="E410" s="22">
        <v>95</v>
      </c>
      <c r="F410" s="23">
        <v>87089.181299999997</v>
      </c>
      <c r="G410" s="22">
        <v>156</v>
      </c>
      <c r="H410" s="23">
        <v>150059.12599999999</v>
      </c>
      <c r="I410" s="24">
        <v>0.91420547350000003</v>
      </c>
      <c r="J410" s="24">
        <v>1.0652173913</v>
      </c>
      <c r="K410" s="24">
        <v>-7.3121560000000002E-2</v>
      </c>
      <c r="L410" s="24">
        <v>0.72305128789999995</v>
      </c>
      <c r="M410" s="24">
        <v>0.64210526320000005</v>
      </c>
      <c r="N410" s="24">
        <v>4.9294053499999997E-2</v>
      </c>
      <c r="O410" s="24">
        <v>-2.1831720000000002E-3</v>
      </c>
      <c r="P410" s="24">
        <v>3.8047752999999999E-3</v>
      </c>
      <c r="Q410" s="24">
        <v>2.4825E-5</v>
      </c>
      <c r="R410" s="24">
        <v>2.23818E-5</v>
      </c>
    </row>
    <row r="411" spans="1:18" ht="33.75" x14ac:dyDescent="0.2">
      <c r="A411" s="13" t="s">
        <v>2868</v>
      </c>
      <c r="B411" s="11" t="str">
        <f>VLOOKUP(A411,[3]racine_v11e!$B$4:$C$672,2,FALSE)</f>
        <v>Interventions par voie transurétrale ou transcutanée pour des affections non lithiasiques</v>
      </c>
      <c r="C411" s="22">
        <v>54917</v>
      </c>
      <c r="D411" s="23">
        <v>78046683.930000007</v>
      </c>
      <c r="E411" s="22">
        <v>55358</v>
      </c>
      <c r="F411" s="23">
        <v>79077777.924999997</v>
      </c>
      <c r="G411" s="22">
        <v>57310</v>
      </c>
      <c r="H411" s="23">
        <v>81623968.459999993</v>
      </c>
      <c r="I411" s="24">
        <v>1.32112467E-2</v>
      </c>
      <c r="J411" s="24">
        <v>8.0303002999999994E-3</v>
      </c>
      <c r="K411" s="24">
        <v>5.1396732999999997E-3</v>
      </c>
      <c r="L411" s="24">
        <v>3.2198559500000001E-2</v>
      </c>
      <c r="M411" s="24">
        <v>3.5261389499999997E-2</v>
      </c>
      <c r="N411" s="24">
        <v>-2.9585089999999998E-3</v>
      </c>
      <c r="O411" s="24">
        <v>-6.9861493999999996E-2</v>
      </c>
      <c r="P411" s="24">
        <v>0.15384613690000001</v>
      </c>
      <c r="Q411" s="24">
        <v>9.1200163000000004E-3</v>
      </c>
      <c r="R411" s="24">
        <v>1.2174495400000001E-2</v>
      </c>
    </row>
    <row r="412" spans="1:18" ht="12" x14ac:dyDescent="0.2">
      <c r="A412" s="13" t="s">
        <v>2869</v>
      </c>
      <c r="B412" s="11" t="str">
        <f>VLOOKUP(A412,[3]racine_v11e!$B$4:$C$672,2,FALSE)</f>
        <v>Insuffisance rénale, avec dialyse</v>
      </c>
      <c r="C412" s="22">
        <v>998</v>
      </c>
      <c r="D412" s="23">
        <v>1734890.6226999999</v>
      </c>
      <c r="E412" s="22">
        <v>1043</v>
      </c>
      <c r="F412" s="23">
        <v>1832263.5247</v>
      </c>
      <c r="G412" s="22">
        <v>1247</v>
      </c>
      <c r="H412" s="23">
        <v>2050951.4708</v>
      </c>
      <c r="I412" s="24">
        <v>5.6126248400000002E-2</v>
      </c>
      <c r="J412" s="24">
        <v>4.5090180399999999E-2</v>
      </c>
      <c r="K412" s="24">
        <v>1.0559919399999999E-2</v>
      </c>
      <c r="L412" s="24">
        <v>0.11935398110000001</v>
      </c>
      <c r="M412" s="24">
        <v>0.1955896453</v>
      </c>
      <c r="N412" s="24">
        <v>-6.3764072000000005E-2</v>
      </c>
      <c r="O412" s="24">
        <v>-7.3010990000000001E-3</v>
      </c>
      <c r="P412" s="24">
        <v>1.3213581300000001E-2</v>
      </c>
      <c r="Q412" s="24">
        <v>1.984411E-4</v>
      </c>
      <c r="R412" s="24">
        <v>3.059065E-4</v>
      </c>
    </row>
    <row r="413" spans="1:18" ht="33.75" x14ac:dyDescent="0.2">
      <c r="A413" s="13" t="s">
        <v>2870</v>
      </c>
      <c r="B413" s="11" t="str">
        <f>VLOOKUP(A413,[3]racine_v11e!$B$4:$C$672,2,FALSE)</f>
        <v>Endoscopies génito-urinaires thérapeutiques et anesthésie : séjours de la CMD 11 et de moins de 2 jours</v>
      </c>
      <c r="C413" s="22">
        <v>5210</v>
      </c>
      <c r="D413" s="23">
        <v>2139373.6002000002</v>
      </c>
      <c r="E413" s="22">
        <v>5421</v>
      </c>
      <c r="F413" s="23">
        <v>2221055.8679999998</v>
      </c>
      <c r="G413" s="22">
        <v>5617</v>
      </c>
      <c r="H413" s="23">
        <v>2304508.6993999998</v>
      </c>
      <c r="I413" s="24">
        <v>3.8180459799999997E-2</v>
      </c>
      <c r="J413" s="24">
        <v>4.0499040299999997E-2</v>
      </c>
      <c r="K413" s="24">
        <v>-2.2283350000000001E-3</v>
      </c>
      <c r="L413" s="24">
        <v>3.7573494899999997E-2</v>
      </c>
      <c r="M413" s="24">
        <v>3.6155690800000001E-2</v>
      </c>
      <c r="N413" s="24">
        <v>1.3683311E-3</v>
      </c>
      <c r="O413" s="24">
        <v>-7.0147810000000003E-3</v>
      </c>
      <c r="P413" s="24">
        <v>5.0423938999999999E-3</v>
      </c>
      <c r="Q413" s="24">
        <v>8.938603E-4</v>
      </c>
      <c r="R413" s="24">
        <v>3.4372539999999999E-4</v>
      </c>
    </row>
    <row r="414" spans="1:18" ht="45" x14ac:dyDescent="0.2">
      <c r="A414" s="13" t="s">
        <v>2871</v>
      </c>
      <c r="B414" s="11" t="str">
        <f>VLOOKUP(A414,[3]racine_v11e!$B$4:$C$672,2,FALSE)</f>
        <v>Séjours de la CMD 11 comprenant une endoscopie génito-urinaire thérapeutique sans anesthésie : séjours de moins de 2 jours</v>
      </c>
      <c r="C414" s="22">
        <v>689</v>
      </c>
      <c r="D414" s="23">
        <v>159504.51420000001</v>
      </c>
      <c r="E414" s="22">
        <v>607</v>
      </c>
      <c r="F414" s="23">
        <v>139554.454</v>
      </c>
      <c r="G414" s="22">
        <v>531</v>
      </c>
      <c r="H414" s="23">
        <v>120474.79580000001</v>
      </c>
      <c r="I414" s="24">
        <v>-0.12507520699999999</v>
      </c>
      <c r="J414" s="24">
        <v>-0.119013062</v>
      </c>
      <c r="K414" s="24">
        <v>-6.881084E-3</v>
      </c>
      <c r="L414" s="24">
        <v>-0.136718375</v>
      </c>
      <c r="M414" s="24">
        <v>-0.12520593099999999</v>
      </c>
      <c r="N414" s="24">
        <v>-1.3160177E-2</v>
      </c>
      <c r="O414" s="24">
        <v>2.7200172E-3</v>
      </c>
      <c r="P414" s="24">
        <v>-1.152833E-3</v>
      </c>
      <c r="Q414" s="24">
        <v>8.4500599999999995E-5</v>
      </c>
      <c r="R414" s="24">
        <v>1.7969200000000001E-5</v>
      </c>
    </row>
    <row r="415" spans="1:18" ht="33.75" x14ac:dyDescent="0.2">
      <c r="A415" s="13" t="s">
        <v>2872</v>
      </c>
      <c r="B415" s="11" t="str">
        <f>VLOOKUP(A415,[3]racine_v11e!$B$4:$C$672,2,FALSE)</f>
        <v>Endoscopies génito-urinaires diagnostiques et anesthésie : séjours de la CMD 11 et de moins de 2 jours</v>
      </c>
      <c r="C415" s="22">
        <v>3616</v>
      </c>
      <c r="D415" s="23">
        <v>1530288.713</v>
      </c>
      <c r="E415" s="22">
        <v>3439</v>
      </c>
      <c r="F415" s="23">
        <v>1454650.68</v>
      </c>
      <c r="G415" s="22">
        <v>3185</v>
      </c>
      <c r="H415" s="23">
        <v>1350201.504</v>
      </c>
      <c r="I415" s="24">
        <v>-4.9427296000000003E-2</v>
      </c>
      <c r="J415" s="24">
        <v>-4.8949115000000001E-2</v>
      </c>
      <c r="K415" s="24">
        <v>-5.0279199999999995E-4</v>
      </c>
      <c r="L415" s="24">
        <v>-7.1803614000000002E-2</v>
      </c>
      <c r="M415" s="24">
        <v>-7.3858679999999996E-2</v>
      </c>
      <c r="N415" s="24">
        <v>2.2189548999999999E-3</v>
      </c>
      <c r="O415" s="24">
        <v>9.0905837E-3</v>
      </c>
      <c r="P415" s="24">
        <v>-6.3110370000000002E-3</v>
      </c>
      <c r="Q415" s="24">
        <v>5.0684440000000003E-4</v>
      </c>
      <c r="R415" s="24">
        <v>2.0138719999999999E-4</v>
      </c>
    </row>
    <row r="416" spans="1:18" ht="45" x14ac:dyDescent="0.2">
      <c r="A416" s="13" t="s">
        <v>2873</v>
      </c>
      <c r="B416" s="11" t="str">
        <f>VLOOKUP(A416,[3]racine_v11e!$B$4:$C$672,2,FALSE)</f>
        <v>Séjours de la CMD 11 comprenant une endoscopie génito-urinaire diagnostique sans anesthésie : séjours de moins de 2 jours</v>
      </c>
      <c r="C416" s="22">
        <v>2471</v>
      </c>
      <c r="D416" s="23">
        <v>577304.28610000003</v>
      </c>
      <c r="E416" s="22">
        <v>2557</v>
      </c>
      <c r="F416" s="23">
        <v>601179.78969999996</v>
      </c>
      <c r="G416" s="22">
        <v>2280</v>
      </c>
      <c r="H416" s="23">
        <v>535430.78280000004</v>
      </c>
      <c r="I416" s="24">
        <v>4.1356879200000002E-2</v>
      </c>
      <c r="J416" s="24">
        <v>3.4803723199999997E-2</v>
      </c>
      <c r="K416" s="24">
        <v>6.3327525999999999E-3</v>
      </c>
      <c r="L416" s="24">
        <v>-0.10936662900000001</v>
      </c>
      <c r="M416" s="24">
        <v>-0.108330074</v>
      </c>
      <c r="N416" s="24">
        <v>-1.162487E-3</v>
      </c>
      <c r="O416" s="24">
        <v>9.9137467999999996E-3</v>
      </c>
      <c r="P416" s="24">
        <v>-3.9726919999999999E-3</v>
      </c>
      <c r="Q416" s="24">
        <v>3.628274E-4</v>
      </c>
      <c r="R416" s="24">
        <v>7.9861299999999994E-5</v>
      </c>
    </row>
    <row r="417" spans="1:18" ht="33.75" x14ac:dyDescent="0.2">
      <c r="A417" s="13" t="s">
        <v>2874</v>
      </c>
      <c r="B417" s="11" t="str">
        <f>VLOOKUP(A417,[3]racine_v11e!$B$4:$C$672,2,FALSE)</f>
        <v>Séjours de la CMD 11 comprenant la mise en place de certains accès vasculaires, en ambulatoire</v>
      </c>
      <c r="C417" s="22">
        <v>683</v>
      </c>
      <c r="D417" s="23">
        <v>395356.08689999999</v>
      </c>
      <c r="E417" s="22">
        <v>716</v>
      </c>
      <c r="F417" s="23">
        <v>413321.01240000001</v>
      </c>
      <c r="G417" s="22">
        <v>736</v>
      </c>
      <c r="H417" s="23">
        <v>423511.31790000002</v>
      </c>
      <c r="I417" s="24">
        <v>4.5439860700000001E-2</v>
      </c>
      <c r="J417" s="24">
        <v>4.8316251800000001E-2</v>
      </c>
      <c r="K417" s="24">
        <v>-2.7438200000000001E-3</v>
      </c>
      <c r="L417" s="24">
        <v>2.4654699799999999E-2</v>
      </c>
      <c r="M417" s="24">
        <v>2.7932960900000001E-2</v>
      </c>
      <c r="N417" s="24">
        <v>-3.189178E-3</v>
      </c>
      <c r="O417" s="24">
        <v>-7.1579399999999996E-4</v>
      </c>
      <c r="P417" s="24">
        <v>6.1571949999999999E-4</v>
      </c>
      <c r="Q417" s="24">
        <v>1.171232E-4</v>
      </c>
      <c r="R417" s="24">
        <v>6.3168200000000003E-5</v>
      </c>
    </row>
    <row r="418" spans="1:18" ht="22.5" x14ac:dyDescent="0.2">
      <c r="A418" s="13" t="s">
        <v>2875</v>
      </c>
      <c r="B418" s="11" t="str">
        <f>VLOOKUP(A418,[3]racine_v11e!$B$4:$C$672,2,FALSE)</f>
        <v>Lithotritie extracorporelle de l'appareil urinaire, en ambulatoire</v>
      </c>
      <c r="C418" s="22">
        <v>26548</v>
      </c>
      <c r="D418" s="23">
        <v>11760966.629000001</v>
      </c>
      <c r="E418" s="22">
        <v>25361</v>
      </c>
      <c r="F418" s="23">
        <v>11242317.497</v>
      </c>
      <c r="G418" s="22">
        <v>24779</v>
      </c>
      <c r="H418" s="23">
        <v>10978648.378</v>
      </c>
      <c r="I418" s="24">
        <v>-4.4099193000000002E-2</v>
      </c>
      <c r="J418" s="24">
        <v>-4.4711465999999998E-2</v>
      </c>
      <c r="K418" s="24">
        <v>6.4093039999999998E-4</v>
      </c>
      <c r="L418" s="24">
        <v>-2.3453271000000001E-2</v>
      </c>
      <c r="M418" s="24">
        <v>-2.2948621999999998E-2</v>
      </c>
      <c r="N418" s="24">
        <v>-5.1650199999999996E-4</v>
      </c>
      <c r="O418" s="24">
        <v>2.08296052E-2</v>
      </c>
      <c r="P418" s="24">
        <v>-1.5931437E-2</v>
      </c>
      <c r="Q418" s="24">
        <v>3.9432015999999997E-3</v>
      </c>
      <c r="R418" s="24">
        <v>1.6375031E-3</v>
      </c>
    </row>
    <row r="419" spans="1:18" ht="12" x14ac:dyDescent="0.2">
      <c r="A419" s="13" t="s">
        <v>2876</v>
      </c>
      <c r="B419" s="11" t="str">
        <f>VLOOKUP(A419,[3]racine_v11e!$B$4:$C$672,2,FALSE)</f>
        <v>Lithiases urinaires</v>
      </c>
      <c r="C419" s="22">
        <v>20463</v>
      </c>
      <c r="D419" s="23">
        <v>10069848.964</v>
      </c>
      <c r="E419" s="22">
        <v>19950</v>
      </c>
      <c r="F419" s="23">
        <v>9591365.6456000004</v>
      </c>
      <c r="G419" s="22">
        <v>18908</v>
      </c>
      <c r="H419" s="23">
        <v>8859754.068</v>
      </c>
      <c r="I419" s="24">
        <v>-4.7516434000000003E-2</v>
      </c>
      <c r="J419" s="24">
        <v>-2.5069638000000002E-2</v>
      </c>
      <c r="K419" s="24">
        <v>-2.3023999999999999E-2</v>
      </c>
      <c r="L419" s="24">
        <v>-7.6278145000000006E-2</v>
      </c>
      <c r="M419" s="24">
        <v>-5.2230576000000001E-2</v>
      </c>
      <c r="N419" s="24">
        <v>-2.5372804999999998E-2</v>
      </c>
      <c r="O419" s="24">
        <v>3.7292867100000002E-2</v>
      </c>
      <c r="P419" s="24">
        <v>-4.4205495999999997E-2</v>
      </c>
      <c r="Q419" s="24">
        <v>3.0089210999999999E-3</v>
      </c>
      <c r="R419" s="24">
        <v>1.3214628000000001E-3</v>
      </c>
    </row>
    <row r="420" spans="1:18" ht="22.5" x14ac:dyDescent="0.2">
      <c r="A420" s="13" t="s">
        <v>2877</v>
      </c>
      <c r="B420" s="11" t="str">
        <f>VLOOKUP(A420,[3]racine_v11e!$B$4:$C$672,2,FALSE)</f>
        <v>Infections des reins et des voies urinaires, âge inférieur à 18 ans</v>
      </c>
      <c r="C420" s="22">
        <v>688</v>
      </c>
      <c r="D420" s="23">
        <v>413827.27889999998</v>
      </c>
      <c r="E420" s="22">
        <v>635</v>
      </c>
      <c r="F420" s="23">
        <v>362729.70880000002</v>
      </c>
      <c r="G420" s="22">
        <v>606</v>
      </c>
      <c r="H420" s="23">
        <v>353027.44900000002</v>
      </c>
      <c r="I420" s="24">
        <v>-0.12347559600000001</v>
      </c>
      <c r="J420" s="24">
        <v>-7.7034883999999998E-2</v>
      </c>
      <c r="K420" s="24">
        <v>-5.0316867000000001E-2</v>
      </c>
      <c r="L420" s="24">
        <v>-2.6747904999999999E-2</v>
      </c>
      <c r="M420" s="24">
        <v>-4.5669291000000001E-2</v>
      </c>
      <c r="N420" s="24">
        <v>1.9826865199999998E-2</v>
      </c>
      <c r="O420" s="24">
        <v>1.0379013E-3</v>
      </c>
      <c r="P420" s="24">
        <v>-5.8623099999999999E-4</v>
      </c>
      <c r="Q420" s="24">
        <v>9.6435700000000002E-5</v>
      </c>
      <c r="R420" s="24">
        <v>5.2655299999999997E-5</v>
      </c>
    </row>
    <row r="421" spans="1:18" ht="22.5" x14ac:dyDescent="0.2">
      <c r="A421" s="13" t="s">
        <v>2878</v>
      </c>
      <c r="B421" s="11" t="str">
        <f>VLOOKUP(A421,[3]racine_v11e!$B$4:$C$672,2,FALSE)</f>
        <v>Infections des reins et des voies urinaires, âge supérieur à 17 ans</v>
      </c>
      <c r="C421" s="22">
        <v>12748</v>
      </c>
      <c r="D421" s="23">
        <v>11667659.566</v>
      </c>
      <c r="E421" s="22">
        <v>12891</v>
      </c>
      <c r="F421" s="23">
        <v>11801511.955</v>
      </c>
      <c r="G421" s="22">
        <v>13857</v>
      </c>
      <c r="H421" s="23">
        <v>12593345.309</v>
      </c>
      <c r="I421" s="24">
        <v>1.1472085599999999E-2</v>
      </c>
      <c r="J421" s="24">
        <v>1.1217445899999999E-2</v>
      </c>
      <c r="K421" s="24">
        <v>2.5181500000000001E-4</v>
      </c>
      <c r="L421" s="24">
        <v>6.7095924400000007E-2</v>
      </c>
      <c r="M421" s="24">
        <v>7.4936001899999993E-2</v>
      </c>
      <c r="N421" s="24">
        <v>-7.2935300000000003E-3</v>
      </c>
      <c r="O421" s="24">
        <v>-3.4572850000000002E-2</v>
      </c>
      <c r="P421" s="24">
        <v>4.7844220999999999E-2</v>
      </c>
      <c r="Q421" s="24">
        <v>2.2051311E-3</v>
      </c>
      <c r="R421" s="24">
        <v>1.8783407000000001E-3</v>
      </c>
    </row>
    <row r="422" spans="1:18" ht="12" x14ac:dyDescent="0.2">
      <c r="A422" s="13" t="s">
        <v>2879</v>
      </c>
      <c r="B422" s="11" t="str">
        <f>VLOOKUP(A422,[3]racine_v11e!$B$4:$C$672,2,FALSE)</f>
        <v>Insuffisance rénale, sans dialyse</v>
      </c>
      <c r="C422" s="22">
        <v>4823</v>
      </c>
      <c r="D422" s="23">
        <v>6955837.4844000004</v>
      </c>
      <c r="E422" s="22">
        <v>5004</v>
      </c>
      <c r="F422" s="23">
        <v>7238874.8245999999</v>
      </c>
      <c r="G422" s="22">
        <v>5263</v>
      </c>
      <c r="H422" s="23">
        <v>7863709.1261</v>
      </c>
      <c r="I422" s="24">
        <v>4.0690619999999997E-2</v>
      </c>
      <c r="J422" s="24">
        <v>3.7528509199999997E-2</v>
      </c>
      <c r="K422" s="24">
        <v>3.0477338999999998E-3</v>
      </c>
      <c r="L422" s="24">
        <v>8.6316494800000004E-2</v>
      </c>
      <c r="M422" s="24">
        <v>5.17585931E-2</v>
      </c>
      <c r="N422" s="24">
        <v>3.28572564E-2</v>
      </c>
      <c r="O422" s="24">
        <v>-9.2695320000000005E-3</v>
      </c>
      <c r="P422" s="24">
        <v>3.7753790299999999E-2</v>
      </c>
      <c r="Q422" s="24">
        <v>8.3752649999999996E-4</v>
      </c>
      <c r="R422" s="24">
        <v>1.1728992000000001E-3</v>
      </c>
    </row>
    <row r="423" spans="1:18" ht="12" x14ac:dyDescent="0.2">
      <c r="A423" s="13" t="s">
        <v>2880</v>
      </c>
      <c r="B423" s="11" t="str">
        <f>VLOOKUP(A423,[3]racine_v11e!$B$4:$C$672,2,FALSE)</f>
        <v>Tumeurs des reins et des voies urinaires</v>
      </c>
      <c r="C423" s="22">
        <v>3192</v>
      </c>
      <c r="D423" s="23">
        <v>4227807.8778999997</v>
      </c>
      <c r="E423" s="22">
        <v>2985</v>
      </c>
      <c r="F423" s="23">
        <v>3957862.7884999998</v>
      </c>
      <c r="G423" s="22">
        <v>2913</v>
      </c>
      <c r="H423" s="23">
        <v>3965408.3626000001</v>
      </c>
      <c r="I423" s="24">
        <v>-6.3849895000000004E-2</v>
      </c>
      <c r="J423" s="24">
        <v>-6.4849623999999995E-2</v>
      </c>
      <c r="K423" s="24">
        <v>1.0690569E-3</v>
      </c>
      <c r="L423" s="24">
        <v>1.9064768999999999E-3</v>
      </c>
      <c r="M423" s="24">
        <v>-2.4120603000000001E-2</v>
      </c>
      <c r="N423" s="24">
        <v>2.66703857E-2</v>
      </c>
      <c r="O423" s="24">
        <v>2.5768584000000001E-3</v>
      </c>
      <c r="P423" s="24">
        <v>4.5591929999999999E-4</v>
      </c>
      <c r="Q423" s="24">
        <v>4.6355970000000002E-4</v>
      </c>
      <c r="R423" s="24">
        <v>5.9145430000000004E-4</v>
      </c>
    </row>
    <row r="424" spans="1:18" ht="22.5" x14ac:dyDescent="0.2">
      <c r="A424" s="13" t="s">
        <v>2881</v>
      </c>
      <c r="B424" s="11" t="str">
        <f>VLOOKUP(A424,[3]racine_v11e!$B$4:$C$672,2,FALSE)</f>
        <v>Autres affections des reins et des voies urinaires, âge inférieur à 18 ans</v>
      </c>
      <c r="C424" s="22">
        <v>76</v>
      </c>
      <c r="D424" s="23">
        <v>57561.029199999997</v>
      </c>
      <c r="E424" s="22">
        <v>88</v>
      </c>
      <c r="F424" s="23">
        <v>59534.775000000001</v>
      </c>
      <c r="G424" s="22">
        <v>80</v>
      </c>
      <c r="H424" s="23">
        <v>65852.503400000001</v>
      </c>
      <c r="I424" s="24">
        <v>3.4289619700000003E-2</v>
      </c>
      <c r="J424" s="24">
        <v>0.15789473679999999</v>
      </c>
      <c r="K424" s="24">
        <v>-0.10674987399999999</v>
      </c>
      <c r="L424" s="24">
        <v>0.10611828800000001</v>
      </c>
      <c r="M424" s="24">
        <v>-9.0909090999999997E-2</v>
      </c>
      <c r="N424" s="24">
        <v>0.21673011680000001</v>
      </c>
      <c r="O424" s="24">
        <v>2.863176E-4</v>
      </c>
      <c r="P424" s="24">
        <v>3.8173029999999999E-4</v>
      </c>
      <c r="Q424" s="24">
        <v>1.27308E-5</v>
      </c>
      <c r="R424" s="24">
        <v>9.8221272000000008E-6</v>
      </c>
    </row>
    <row r="425" spans="1:18" ht="12" x14ac:dyDescent="0.2">
      <c r="A425" s="13" t="s">
        <v>2882</v>
      </c>
      <c r="B425" s="11" t="str">
        <f>VLOOKUP(A425,[3]racine_v11e!$B$4:$C$672,2,FALSE)</f>
        <v>Rétrécissement urétral</v>
      </c>
      <c r="C425" s="22">
        <v>2562</v>
      </c>
      <c r="D425" s="23">
        <v>2102382.3084</v>
      </c>
      <c r="E425" s="22">
        <v>2532</v>
      </c>
      <c r="F425" s="23">
        <v>2063832.7666</v>
      </c>
      <c r="G425" s="22">
        <v>2390</v>
      </c>
      <c r="H425" s="23">
        <v>1911773.9972000001</v>
      </c>
      <c r="I425" s="24">
        <v>-1.8336123999999999E-2</v>
      </c>
      <c r="J425" s="24">
        <v>-1.1709602E-2</v>
      </c>
      <c r="K425" s="24">
        <v>-6.7050349999999998E-3</v>
      </c>
      <c r="L425" s="24">
        <v>-7.3677854000000001E-2</v>
      </c>
      <c r="M425" s="24">
        <v>-5.6082147999999998E-2</v>
      </c>
      <c r="N425" s="24">
        <v>-1.8641141E-2</v>
      </c>
      <c r="O425" s="24">
        <v>5.0821373999999997E-3</v>
      </c>
      <c r="P425" s="24">
        <v>-9.1877079999999993E-3</v>
      </c>
      <c r="Q425" s="24">
        <v>3.803322E-4</v>
      </c>
      <c r="R425" s="24">
        <v>2.8514769999999999E-4</v>
      </c>
    </row>
    <row r="426" spans="1:18" ht="33.75" x14ac:dyDescent="0.2">
      <c r="A426" s="13" t="s">
        <v>2883</v>
      </c>
      <c r="B426" s="11" t="str">
        <f>VLOOKUP(A426,[3]racine_v11e!$B$4:$C$672,2,FALSE)</f>
        <v>Signes et symptômes concernant les reins et les voies urinaires, âge inférieur à 18 ans</v>
      </c>
      <c r="C426" s="22">
        <v>53</v>
      </c>
      <c r="D426" s="23">
        <v>28895.664400000001</v>
      </c>
      <c r="E426" s="22">
        <v>47</v>
      </c>
      <c r="F426" s="23">
        <v>24489.670099999999</v>
      </c>
      <c r="G426" s="22">
        <v>55</v>
      </c>
      <c r="H426" s="23">
        <v>29769.629799999999</v>
      </c>
      <c r="I426" s="24">
        <v>-0.152479425</v>
      </c>
      <c r="J426" s="24">
        <v>-0.11320754700000001</v>
      </c>
      <c r="K426" s="24">
        <v>-4.4285309000000002E-2</v>
      </c>
      <c r="L426" s="24">
        <v>0.2155994621</v>
      </c>
      <c r="M426" s="24">
        <v>0.17021276599999999</v>
      </c>
      <c r="N426" s="24">
        <v>3.8784994900000001E-2</v>
      </c>
      <c r="O426" s="24">
        <v>-2.8631799999999998E-4</v>
      </c>
      <c r="P426" s="24">
        <v>3.1902619999999999E-4</v>
      </c>
      <c r="Q426" s="24">
        <v>8.7524149000000005E-6</v>
      </c>
      <c r="R426" s="24">
        <v>4.4402425999999998E-6</v>
      </c>
    </row>
    <row r="427" spans="1:18" ht="33.75" x14ac:dyDescent="0.2">
      <c r="A427" s="13" t="s">
        <v>2884</v>
      </c>
      <c r="B427" s="11" t="str">
        <f>VLOOKUP(A427,[3]racine_v11e!$B$4:$C$672,2,FALSE)</f>
        <v>Signes et symptômes concernant les reins et les voies urinaires, âge supérieur à 17 ans</v>
      </c>
      <c r="C427" s="22">
        <v>13958</v>
      </c>
      <c r="D427" s="23">
        <v>10327139.364</v>
      </c>
      <c r="E427" s="22">
        <v>14157</v>
      </c>
      <c r="F427" s="23">
        <v>10515539.950999999</v>
      </c>
      <c r="G427" s="22">
        <v>14425</v>
      </c>
      <c r="H427" s="23">
        <v>10802702.973999999</v>
      </c>
      <c r="I427" s="24">
        <v>1.8243250200000002E-2</v>
      </c>
      <c r="J427" s="24">
        <v>1.42570569E-2</v>
      </c>
      <c r="K427" s="24">
        <v>3.9301607999999997E-3</v>
      </c>
      <c r="L427" s="24">
        <v>2.7308443000000002E-2</v>
      </c>
      <c r="M427" s="24">
        <v>1.8930564399999999E-2</v>
      </c>
      <c r="N427" s="24">
        <v>8.2222271999999996E-3</v>
      </c>
      <c r="O427" s="24">
        <v>-9.5916400000000002E-3</v>
      </c>
      <c r="P427" s="24">
        <v>1.7350988099999999E-2</v>
      </c>
      <c r="Q427" s="24">
        <v>2.2955197E-3</v>
      </c>
      <c r="R427" s="24">
        <v>1.6112603000000001E-3</v>
      </c>
    </row>
    <row r="428" spans="1:18" ht="33.75" x14ac:dyDescent="0.2">
      <c r="A428" s="13" t="s">
        <v>2885</v>
      </c>
      <c r="B428" s="11" t="str">
        <f>VLOOKUP(A428,[3]racine_v11e!$B$4:$C$672,2,FALSE)</f>
        <v>Autres affections des reins et des voies urinaires d'origine diabétique, âge supérieur à 17 ans</v>
      </c>
      <c r="C428" s="22">
        <v>364</v>
      </c>
      <c r="D428" s="23">
        <v>418895.22279999999</v>
      </c>
      <c r="E428" s="22">
        <v>340</v>
      </c>
      <c r="F428" s="23">
        <v>391757.51419999998</v>
      </c>
      <c r="G428" s="22">
        <v>366</v>
      </c>
      <c r="H428" s="23">
        <v>415028.57659999997</v>
      </c>
      <c r="I428" s="24">
        <v>-6.4784000999999994E-2</v>
      </c>
      <c r="J428" s="24">
        <v>-6.5934066E-2</v>
      </c>
      <c r="K428" s="24">
        <v>1.2312458E-3</v>
      </c>
      <c r="L428" s="24">
        <v>5.9401700199999997E-2</v>
      </c>
      <c r="M428" s="24">
        <v>7.6470588199999995E-2</v>
      </c>
      <c r="N428" s="24">
        <v>-1.5856344000000001E-2</v>
      </c>
      <c r="O428" s="24">
        <v>-9.3053199999999997E-4</v>
      </c>
      <c r="P428" s="24">
        <v>1.4060861E-3</v>
      </c>
      <c r="Q428" s="24">
        <v>5.8243299999999999E-5</v>
      </c>
      <c r="R428" s="24">
        <v>6.19029E-5</v>
      </c>
    </row>
    <row r="429" spans="1:18" ht="33.75" x14ac:dyDescent="0.2">
      <c r="A429" s="13" t="s">
        <v>2886</v>
      </c>
      <c r="B429" s="11" t="str">
        <f>VLOOKUP(A429,[3]racine_v11e!$B$4:$C$672,2,FALSE)</f>
        <v>Autres affections des reins et des voies urinaires, à l'exception de celles d'origine diabétique, âge supérieur à 17 ans</v>
      </c>
      <c r="C429" s="22">
        <v>4651</v>
      </c>
      <c r="D429" s="23">
        <v>4708415.8372999998</v>
      </c>
      <c r="E429" s="22">
        <v>4746</v>
      </c>
      <c r="F429" s="23">
        <v>4799738.5640000002</v>
      </c>
      <c r="G429" s="22">
        <v>5072</v>
      </c>
      <c r="H429" s="23">
        <v>4987525.9718000004</v>
      </c>
      <c r="I429" s="24">
        <v>1.93956375E-2</v>
      </c>
      <c r="J429" s="24">
        <v>2.0425714899999999E-2</v>
      </c>
      <c r="K429" s="24">
        <v>-1.0094590000000001E-3</v>
      </c>
      <c r="L429" s="24">
        <v>3.9124507599999997E-2</v>
      </c>
      <c r="M429" s="24">
        <v>6.8689422700000002E-2</v>
      </c>
      <c r="N429" s="24">
        <v>-2.7664647000000001E-2</v>
      </c>
      <c r="O429" s="24">
        <v>-1.1667442E-2</v>
      </c>
      <c r="P429" s="24">
        <v>1.1346506399999999E-2</v>
      </c>
      <c r="Q429" s="24">
        <v>8.0713180000000005E-4</v>
      </c>
      <c r="R429" s="24">
        <v>7.439066E-4</v>
      </c>
    </row>
    <row r="430" spans="1:18" ht="12" x14ac:dyDescent="0.2">
      <c r="A430" s="13" t="s">
        <v>2887</v>
      </c>
      <c r="B430" s="11" t="str">
        <f>VLOOKUP(A430,[3]racine_v11e!$B$4:$C$672,2,FALSE)</f>
        <v>Surveillances de greffes de rein</v>
      </c>
      <c r="C430" s="22">
        <v>12</v>
      </c>
      <c r="D430" s="23">
        <v>11501.696599999999</v>
      </c>
      <c r="E430" s="22">
        <v>12</v>
      </c>
      <c r="F430" s="23">
        <v>9496.3988000000008</v>
      </c>
      <c r="G430" s="22">
        <v>6</v>
      </c>
      <c r="H430" s="23">
        <v>3687.33</v>
      </c>
      <c r="I430" s="24">
        <v>-0.174348</v>
      </c>
      <c r="J430" s="24">
        <v>0</v>
      </c>
      <c r="K430" s="24">
        <v>-0.174348</v>
      </c>
      <c r="L430" s="24">
        <v>-0.61171281099999997</v>
      </c>
      <c r="M430" s="24">
        <v>-0.5</v>
      </c>
      <c r="N430" s="24">
        <v>-0.22342562099999999</v>
      </c>
      <c r="O430" s="24">
        <v>2.147382E-4</v>
      </c>
      <c r="P430" s="24">
        <v>-3.5099600000000001E-4</v>
      </c>
      <c r="Q430" s="24">
        <v>9.5480889000000001E-7</v>
      </c>
      <c r="R430" s="24">
        <v>5.4997794000000005E-7</v>
      </c>
    </row>
    <row r="431" spans="1:18" ht="22.5" x14ac:dyDescent="0.2">
      <c r="A431" s="13" t="s">
        <v>2888</v>
      </c>
      <c r="B431" s="11" t="str">
        <f>VLOOKUP(A431,[3]racine_v11e!$B$4:$C$672,2,FALSE)</f>
        <v>Explorations et surveillance pour affections du rein et des voies urinaires</v>
      </c>
      <c r="C431" s="22">
        <v>637</v>
      </c>
      <c r="D431" s="23">
        <v>408692.72779999999</v>
      </c>
      <c r="E431" s="22">
        <v>564</v>
      </c>
      <c r="F431" s="23">
        <v>353054.73</v>
      </c>
      <c r="G431" s="22">
        <v>607</v>
      </c>
      <c r="H431" s="23">
        <v>380798.29340000002</v>
      </c>
      <c r="I431" s="24">
        <v>-0.13613650099999999</v>
      </c>
      <c r="J431" s="24">
        <v>-0.11459968600000001</v>
      </c>
      <c r="K431" s="24">
        <v>-2.4324380999999999E-2</v>
      </c>
      <c r="L431" s="24">
        <v>7.8581480600000003E-2</v>
      </c>
      <c r="M431" s="24">
        <v>7.6241134799999999E-2</v>
      </c>
      <c r="N431" s="24">
        <v>2.1745552E-3</v>
      </c>
      <c r="O431" s="24">
        <v>-1.5389570000000001E-3</v>
      </c>
      <c r="P431" s="24">
        <v>1.6763239000000001E-3</v>
      </c>
      <c r="Q431" s="24">
        <v>9.6594800000000006E-5</v>
      </c>
      <c r="R431" s="24">
        <v>5.6797399999999999E-5</v>
      </c>
    </row>
    <row r="432" spans="1:18" ht="22.5" x14ac:dyDescent="0.2">
      <c r="A432" s="13" t="s">
        <v>2889</v>
      </c>
      <c r="B432" s="11" t="str">
        <f>VLOOKUP(A432,[3]racine_v11e!$B$4:$C$672,2,FALSE)</f>
        <v>Autres symptômes et recours aux soins de la CMD 11</v>
      </c>
      <c r="C432" s="22">
        <v>8239</v>
      </c>
      <c r="D432" s="23">
        <v>4608356.4792999998</v>
      </c>
      <c r="E432" s="22">
        <v>8253</v>
      </c>
      <c r="F432" s="23">
        <v>4658806.0543999998</v>
      </c>
      <c r="G432" s="22">
        <v>8489</v>
      </c>
      <c r="H432" s="23">
        <v>4683432.1940000001</v>
      </c>
      <c r="I432" s="24">
        <v>1.09474116E-2</v>
      </c>
      <c r="J432" s="24">
        <v>1.6992353E-3</v>
      </c>
      <c r="K432" s="24">
        <v>9.2324881000000001E-3</v>
      </c>
      <c r="L432" s="24">
        <v>5.2859335999999998E-3</v>
      </c>
      <c r="M432" s="24">
        <v>2.85956622E-2</v>
      </c>
      <c r="N432" s="24">
        <v>-2.2661701999999999E-2</v>
      </c>
      <c r="O432" s="24">
        <v>-8.4463690000000004E-3</v>
      </c>
      <c r="P432" s="24">
        <v>1.4879627E-3</v>
      </c>
      <c r="Q432" s="24">
        <v>1.3508954999999999E-3</v>
      </c>
      <c r="R432" s="24">
        <v>6.9855000000000004E-4</v>
      </c>
    </row>
    <row r="433" spans="1:18" ht="33.75" x14ac:dyDescent="0.2">
      <c r="A433" s="13" t="s">
        <v>2890</v>
      </c>
      <c r="B433" s="11" t="str">
        <f>VLOOKUP(A433,[3]racine_v11e!$B$4:$C$672,2,FALSE)</f>
        <v>Autres affections uronéphrologiques concernant majoritairement la petite enfance</v>
      </c>
      <c r="C433" s="22">
        <v>9</v>
      </c>
      <c r="D433" s="23">
        <v>7462.87</v>
      </c>
      <c r="E433" s="22">
        <v>7</v>
      </c>
      <c r="F433" s="23">
        <v>5719.63</v>
      </c>
      <c r="G433" s="22">
        <v>6</v>
      </c>
      <c r="H433" s="23">
        <v>4854</v>
      </c>
      <c r="I433" s="24">
        <v>-0.23358841799999999</v>
      </c>
      <c r="J433" s="24">
        <v>-0.222222222</v>
      </c>
      <c r="K433" s="24">
        <v>-1.4613681E-2</v>
      </c>
      <c r="L433" s="24">
        <v>-0.15134370599999999</v>
      </c>
      <c r="M433" s="24">
        <v>-0.14285714299999999</v>
      </c>
      <c r="N433" s="24">
        <v>-9.9009900000000001E-3</v>
      </c>
      <c r="O433" s="24">
        <v>3.5789700000000001E-5</v>
      </c>
      <c r="P433" s="24">
        <v>-5.2302999999999997E-5</v>
      </c>
      <c r="Q433" s="24">
        <v>9.5480889000000001E-7</v>
      </c>
      <c r="R433" s="24">
        <v>7.2399077999999998E-7</v>
      </c>
    </row>
    <row r="434" spans="1:18" ht="12" x14ac:dyDescent="0.2">
      <c r="A434" s="13" t="s">
        <v>2891</v>
      </c>
      <c r="B434" s="11" t="str">
        <f>VLOOKUP(A434,[3]racine_v11e!$B$4:$C$672,2,FALSE)</f>
        <v>Interventions sur le pénis</v>
      </c>
      <c r="C434" s="22">
        <v>4715</v>
      </c>
      <c r="D434" s="23">
        <v>4461454.8696999997</v>
      </c>
      <c r="E434" s="22">
        <v>4689</v>
      </c>
      <c r="F434" s="23">
        <v>4342376.7308</v>
      </c>
      <c r="G434" s="22">
        <v>5310</v>
      </c>
      <c r="H434" s="23">
        <v>4775316.3771000002</v>
      </c>
      <c r="I434" s="24">
        <v>-2.6690427999999999E-2</v>
      </c>
      <c r="J434" s="24">
        <v>-5.514316E-3</v>
      </c>
      <c r="K434" s="24">
        <v>-2.1293531000000001E-2</v>
      </c>
      <c r="L434" s="24">
        <v>9.9701079200000001E-2</v>
      </c>
      <c r="M434" s="24">
        <v>0.13243762000000001</v>
      </c>
      <c r="N434" s="24">
        <v>-2.8908030000000001E-2</v>
      </c>
      <c r="O434" s="24">
        <v>-2.2225404000000001E-2</v>
      </c>
      <c r="P434" s="24">
        <v>2.6159115399999999E-2</v>
      </c>
      <c r="Q434" s="24">
        <v>8.450059E-4</v>
      </c>
      <c r="R434" s="24">
        <v>7.122548E-4</v>
      </c>
    </row>
    <row r="435" spans="1:18" ht="12" x14ac:dyDescent="0.2">
      <c r="A435" s="13" t="s">
        <v>2892</v>
      </c>
      <c r="B435" s="11" t="str">
        <f>VLOOKUP(A435,[3]racine_v11e!$B$4:$C$672,2,FALSE)</f>
        <v>Prostatectomies transurétrales</v>
      </c>
      <c r="C435" s="22">
        <v>33444</v>
      </c>
      <c r="D435" s="23">
        <v>63248941.487999998</v>
      </c>
      <c r="E435" s="22">
        <v>33732</v>
      </c>
      <c r="F435" s="23">
        <v>64101656.482000001</v>
      </c>
      <c r="G435" s="22">
        <v>34765</v>
      </c>
      <c r="H435" s="23">
        <v>65932373.328000002</v>
      </c>
      <c r="I435" s="24">
        <v>1.34818856E-2</v>
      </c>
      <c r="J435" s="24">
        <v>8.6114100999999995E-3</v>
      </c>
      <c r="K435" s="24">
        <v>4.8288919E-3</v>
      </c>
      <c r="L435" s="24">
        <v>2.85595872E-2</v>
      </c>
      <c r="M435" s="24">
        <v>3.0623740100000001E-2</v>
      </c>
      <c r="N435" s="24">
        <v>-2.0028189999999999E-3</v>
      </c>
      <c r="O435" s="24">
        <v>-3.6970759999999998E-2</v>
      </c>
      <c r="P435" s="24">
        <v>0.110615726</v>
      </c>
      <c r="Q435" s="24">
        <v>5.5323218999999996E-3</v>
      </c>
      <c r="R435" s="24">
        <v>9.8340401000000001E-3</v>
      </c>
    </row>
    <row r="436" spans="1:18" ht="22.5" x14ac:dyDescent="0.2">
      <c r="A436" s="13" t="s">
        <v>2893</v>
      </c>
      <c r="B436" s="11" t="str">
        <f>VLOOKUP(A436,[3]racine_v11e!$B$4:$C$672,2,FALSE)</f>
        <v>Interventions sur les testicules pour tumeurs malignes</v>
      </c>
      <c r="C436" s="22">
        <v>1498</v>
      </c>
      <c r="D436" s="23">
        <v>1605103.8884999999</v>
      </c>
      <c r="E436" s="22">
        <v>1603</v>
      </c>
      <c r="F436" s="23">
        <v>1720253.3966999999</v>
      </c>
      <c r="G436" s="22">
        <v>1614</v>
      </c>
      <c r="H436" s="23">
        <v>1711775.9236999999</v>
      </c>
      <c r="I436" s="24">
        <v>7.1739598299999999E-2</v>
      </c>
      <c r="J436" s="24">
        <v>7.0093457900000003E-2</v>
      </c>
      <c r="K436" s="24">
        <v>1.5383146E-3</v>
      </c>
      <c r="L436" s="24">
        <v>-4.9280369999999997E-3</v>
      </c>
      <c r="M436" s="24">
        <v>6.8621335E-3</v>
      </c>
      <c r="N436" s="24">
        <v>-1.1709817000000001E-2</v>
      </c>
      <c r="O436" s="24">
        <v>-3.9368699999999999E-4</v>
      </c>
      <c r="P436" s="24">
        <v>-5.1222699999999997E-4</v>
      </c>
      <c r="Q436" s="24">
        <v>2.5684360000000002E-4</v>
      </c>
      <c r="R436" s="24">
        <v>2.5531730000000002E-4</v>
      </c>
    </row>
    <row r="437" spans="1:18" ht="33.75" x14ac:dyDescent="0.2">
      <c r="A437" s="13" t="s">
        <v>2894</v>
      </c>
      <c r="B437" s="11" t="str">
        <f>VLOOKUP(A437,[3]racine_v11e!$B$4:$C$672,2,FALSE)</f>
        <v>Interventions sur les testicules pour affections non malignes, âge inférieur à 18 ans</v>
      </c>
      <c r="C437" s="22">
        <v>6995</v>
      </c>
      <c r="D437" s="23">
        <v>4203516.2976000002</v>
      </c>
      <c r="E437" s="22">
        <v>7102</v>
      </c>
      <c r="F437" s="23">
        <v>4250237.3656000001</v>
      </c>
      <c r="G437" s="22">
        <v>7575</v>
      </c>
      <c r="H437" s="23">
        <v>4519499.3608999997</v>
      </c>
      <c r="I437" s="24">
        <v>1.1114758400000001E-2</v>
      </c>
      <c r="J437" s="24">
        <v>1.52966405E-2</v>
      </c>
      <c r="K437" s="24">
        <v>-4.118877E-3</v>
      </c>
      <c r="L437" s="24">
        <v>6.3352225299999995E-2</v>
      </c>
      <c r="M437" s="24">
        <v>6.6600957500000002E-2</v>
      </c>
      <c r="N437" s="24">
        <v>-3.0458740000000001E-3</v>
      </c>
      <c r="O437" s="24">
        <v>-1.6928528000000002E-2</v>
      </c>
      <c r="P437" s="24">
        <v>1.6269370700000001E-2</v>
      </c>
      <c r="Q437" s="24">
        <v>1.2054462000000001E-3</v>
      </c>
      <c r="R437" s="24">
        <v>6.7409890000000002E-4</v>
      </c>
    </row>
    <row r="438" spans="1:18" ht="33.75" x14ac:dyDescent="0.2">
      <c r="A438" s="13" t="s">
        <v>2895</v>
      </c>
      <c r="B438" s="11" t="str">
        <f>VLOOKUP(A438,[3]racine_v11e!$B$4:$C$672,2,FALSE)</f>
        <v>Interventions sur les testicules pour affections non malignes, âge supérieur à 17 ans</v>
      </c>
      <c r="C438" s="22">
        <v>12364</v>
      </c>
      <c r="D438" s="23">
        <v>8923269.0899999999</v>
      </c>
      <c r="E438" s="22">
        <v>12266</v>
      </c>
      <c r="F438" s="23">
        <v>8848303.7793000005</v>
      </c>
      <c r="G438" s="22">
        <v>12532</v>
      </c>
      <c r="H438" s="23">
        <v>9003216.7342000008</v>
      </c>
      <c r="I438" s="24">
        <v>-8.4011039999999995E-3</v>
      </c>
      <c r="J438" s="24">
        <v>-7.9262369999999992E-3</v>
      </c>
      <c r="K438" s="24">
        <v>-4.7866E-4</v>
      </c>
      <c r="L438" s="24">
        <v>1.75076443E-2</v>
      </c>
      <c r="M438" s="24">
        <v>2.1685961199999999E-2</v>
      </c>
      <c r="N438" s="24">
        <v>-4.089629E-3</v>
      </c>
      <c r="O438" s="24">
        <v>-9.5200600000000003E-3</v>
      </c>
      <c r="P438" s="24">
        <v>9.3601634999999992E-3</v>
      </c>
      <c r="Q438" s="24">
        <v>1.9942775000000002E-3</v>
      </c>
      <c r="R438" s="24">
        <v>1.3428607E-3</v>
      </c>
    </row>
    <row r="439" spans="1:18" ht="12" x14ac:dyDescent="0.2">
      <c r="A439" s="13" t="s">
        <v>2896</v>
      </c>
      <c r="B439" s="11" t="str">
        <f>VLOOKUP(A439,[3]racine_v11e!$B$4:$C$672,2,FALSE)</f>
        <v>Circoncision</v>
      </c>
      <c r="C439" s="22">
        <v>64709</v>
      </c>
      <c r="D439" s="23">
        <v>23801664.208000001</v>
      </c>
      <c r="E439" s="22">
        <v>64868</v>
      </c>
      <c r="F439" s="23">
        <v>23856071.407000002</v>
      </c>
      <c r="G439" s="22">
        <v>65289</v>
      </c>
      <c r="H439" s="23">
        <v>24035728.129000001</v>
      </c>
      <c r="I439" s="24">
        <v>2.2858569E-3</v>
      </c>
      <c r="J439" s="24">
        <v>2.4571543000000001E-3</v>
      </c>
      <c r="K439" s="24">
        <v>-1.7087800000000001E-4</v>
      </c>
      <c r="L439" s="24">
        <v>7.5308594999999997E-3</v>
      </c>
      <c r="M439" s="24">
        <v>6.4901029999999997E-3</v>
      </c>
      <c r="N439" s="24">
        <v>1.0340455000000001E-3</v>
      </c>
      <c r="O439" s="24">
        <v>-1.5067463999999999E-2</v>
      </c>
      <c r="P439" s="24">
        <v>1.0855233400000001E-2</v>
      </c>
      <c r="Q439" s="24">
        <v>1.0389753E-2</v>
      </c>
      <c r="R439" s="24">
        <v>3.5850115000000001E-3</v>
      </c>
    </row>
    <row r="440" spans="1:18" ht="22.5" x14ac:dyDescent="0.2">
      <c r="A440" s="13" t="s">
        <v>2897</v>
      </c>
      <c r="B440" s="11" t="str">
        <f>VLOOKUP(A440,[3]racine_v11e!$B$4:$C$672,2,FALSE)</f>
        <v>Autres interventions pour tumeurs malignes de l'appareil génital masculin</v>
      </c>
      <c r="C440" s="22">
        <v>258</v>
      </c>
      <c r="D440" s="23">
        <v>383818.11690000002</v>
      </c>
      <c r="E440" s="22">
        <v>173</v>
      </c>
      <c r="F440" s="23">
        <v>270808.22859999997</v>
      </c>
      <c r="G440" s="22">
        <v>207</v>
      </c>
      <c r="H440" s="23">
        <v>334913.59940000001</v>
      </c>
      <c r="I440" s="24">
        <v>-0.29443604499999998</v>
      </c>
      <c r="J440" s="24">
        <v>-0.32945736399999997</v>
      </c>
      <c r="K440" s="24">
        <v>5.22283261E-2</v>
      </c>
      <c r="L440" s="24">
        <v>0.2367186962</v>
      </c>
      <c r="M440" s="24">
        <v>0.1965317919</v>
      </c>
      <c r="N440" s="24">
        <v>3.3586156700000001E-2</v>
      </c>
      <c r="O440" s="24">
        <v>-1.21685E-3</v>
      </c>
      <c r="P440" s="24">
        <v>3.8733801000000001E-3</v>
      </c>
      <c r="Q440" s="24">
        <v>3.2940900000000002E-5</v>
      </c>
      <c r="R440" s="24">
        <v>4.9953500000000002E-5</v>
      </c>
    </row>
    <row r="441" spans="1:18" ht="22.5" x14ac:dyDescent="0.2">
      <c r="A441" s="13" t="s">
        <v>2898</v>
      </c>
      <c r="B441" s="11" t="str">
        <f>VLOOKUP(A441,[3]racine_v11e!$B$4:$C$672,2,FALSE)</f>
        <v>Autres interventions pour affections non malignes de l'appareil génital masculin</v>
      </c>
      <c r="C441" s="22">
        <v>727</v>
      </c>
      <c r="D441" s="23">
        <v>658824.72880000004</v>
      </c>
      <c r="E441" s="22">
        <v>644</v>
      </c>
      <c r="F441" s="23">
        <v>595704.89500000002</v>
      </c>
      <c r="G441" s="22">
        <v>642</v>
      </c>
      <c r="H441" s="23">
        <v>585572.27260000003</v>
      </c>
      <c r="I441" s="24">
        <v>-9.5806716E-2</v>
      </c>
      <c r="J441" s="24">
        <v>-0.11416781300000001</v>
      </c>
      <c r="K441" s="24">
        <v>2.0727511399999999E-2</v>
      </c>
      <c r="L441" s="24">
        <v>-1.7009466000000001E-2</v>
      </c>
      <c r="M441" s="24">
        <v>-3.1055900000000001E-3</v>
      </c>
      <c r="N441" s="24">
        <v>-1.3947190999999999E-2</v>
      </c>
      <c r="O441" s="24">
        <v>7.1579400000000001E-5</v>
      </c>
      <c r="P441" s="24">
        <v>-6.1223400000000002E-4</v>
      </c>
      <c r="Q441" s="24">
        <v>1.0216459999999999E-4</v>
      </c>
      <c r="R441" s="24">
        <v>8.7340099999999994E-5</v>
      </c>
    </row>
    <row r="442" spans="1:18" ht="22.5" x14ac:dyDescent="0.2">
      <c r="A442" s="13" t="s">
        <v>2899</v>
      </c>
      <c r="B442" s="11" t="str">
        <f>VLOOKUP(A442,[3]racine_v11e!$B$4:$C$672,2,FALSE)</f>
        <v>Interventions pelviennes majeures chez l'homme pour tumeurs malignes</v>
      </c>
      <c r="C442" s="22">
        <v>16294</v>
      </c>
      <c r="D442" s="23">
        <v>61025241.071000002</v>
      </c>
      <c r="E442" s="22">
        <v>13316</v>
      </c>
      <c r="F442" s="23">
        <v>49987491.575000003</v>
      </c>
      <c r="G442" s="22">
        <v>12207</v>
      </c>
      <c r="H442" s="23">
        <v>46031937.472000003</v>
      </c>
      <c r="I442" s="24">
        <v>-0.18087186999999999</v>
      </c>
      <c r="J442" s="24">
        <v>-0.182766663</v>
      </c>
      <c r="K442" s="24">
        <v>2.3185447999999999E-3</v>
      </c>
      <c r="L442" s="24">
        <v>-7.9130878000000002E-2</v>
      </c>
      <c r="M442" s="24">
        <v>-8.3283267999999994E-2</v>
      </c>
      <c r="N442" s="24">
        <v>4.5296327999999999E-3</v>
      </c>
      <c r="O442" s="24">
        <v>3.9690776999999997E-2</v>
      </c>
      <c r="P442" s="24">
        <v>-0.23900282</v>
      </c>
      <c r="Q442" s="24">
        <v>1.9425587000000001E-3</v>
      </c>
      <c r="R442" s="24">
        <v>6.8658217000000001E-3</v>
      </c>
    </row>
    <row r="443" spans="1:18" ht="22.5" x14ac:dyDescent="0.2">
      <c r="A443" s="13" t="s">
        <v>2900</v>
      </c>
      <c r="B443" s="11" t="str">
        <f>VLOOKUP(A443,[3]racine_v11e!$B$4:$C$672,2,FALSE)</f>
        <v>Interventions pelviennes majeures chez l'homme pour affections non malignes</v>
      </c>
      <c r="C443" s="22">
        <v>4594</v>
      </c>
      <c r="D443" s="23">
        <v>14386646.225</v>
      </c>
      <c r="E443" s="22">
        <v>4423</v>
      </c>
      <c r="F443" s="23">
        <v>13825469.707</v>
      </c>
      <c r="G443" s="22">
        <v>4234</v>
      </c>
      <c r="H443" s="23">
        <v>13331090.241</v>
      </c>
      <c r="I443" s="24">
        <v>-3.9006763999999999E-2</v>
      </c>
      <c r="J443" s="24">
        <v>-3.7222463999999997E-2</v>
      </c>
      <c r="K443" s="24">
        <v>-1.853284E-3</v>
      </c>
      <c r="L443" s="24">
        <v>-3.5758602E-2</v>
      </c>
      <c r="M443" s="24">
        <v>-4.2731178000000002E-2</v>
      </c>
      <c r="N443" s="24">
        <v>7.2838223999999998E-3</v>
      </c>
      <c r="O443" s="24">
        <v>6.7642531999999997E-3</v>
      </c>
      <c r="P443" s="24">
        <v>-2.9871437000000001E-2</v>
      </c>
      <c r="Q443" s="24">
        <v>6.7377680000000001E-4</v>
      </c>
      <c r="R443" s="24">
        <v>1.9883778999999998E-3</v>
      </c>
    </row>
    <row r="444" spans="1:18" ht="12" x14ac:dyDescent="0.2">
      <c r="A444" s="13" t="s">
        <v>2901</v>
      </c>
      <c r="B444" s="11" t="str">
        <f>VLOOKUP(A444,[3]racine_v11e!$B$4:$C$672,2,FALSE)</f>
        <v>Stérilisation et vasoplastie</v>
      </c>
      <c r="C444" s="22">
        <v>1231</v>
      </c>
      <c r="D444" s="23">
        <v>311326.54489999998</v>
      </c>
      <c r="E444" s="22">
        <v>1346</v>
      </c>
      <c r="F444" s="23">
        <v>340305.92790000001</v>
      </c>
      <c r="G444" s="22">
        <v>1917</v>
      </c>
      <c r="H444" s="23">
        <v>485290.33490000002</v>
      </c>
      <c r="I444" s="24">
        <v>9.3083559600000004E-2</v>
      </c>
      <c r="J444" s="24">
        <v>9.3419983799999995E-2</v>
      </c>
      <c r="K444" s="24">
        <v>-3.0768100000000002E-4</v>
      </c>
      <c r="L444" s="24">
        <v>0.42604137959999999</v>
      </c>
      <c r="M444" s="24">
        <v>0.42421991079999999</v>
      </c>
      <c r="N444" s="24">
        <v>1.2789238E-3</v>
      </c>
      <c r="O444" s="24">
        <v>-2.0435919E-2</v>
      </c>
      <c r="P444" s="24">
        <v>8.7602598999999993E-3</v>
      </c>
      <c r="Q444" s="24">
        <v>3.050614E-4</v>
      </c>
      <c r="R444" s="24">
        <v>7.2382699999999994E-5</v>
      </c>
    </row>
    <row r="445" spans="1:18" ht="33.75" x14ac:dyDescent="0.2">
      <c r="A445" s="13" t="s">
        <v>2902</v>
      </c>
      <c r="B445" s="11" t="str">
        <f>VLOOKUP(A445,[3]racine_v11e!$B$4:$C$672,2,FALSE)</f>
        <v>Endoscopies génito-urinaires et anesthésie : séjours de la CMD 12 et de moins de deux jours</v>
      </c>
      <c r="C445" s="22">
        <v>1703</v>
      </c>
      <c r="D445" s="23">
        <v>673914.08200000005</v>
      </c>
      <c r="E445" s="22">
        <v>1426</v>
      </c>
      <c r="F445" s="23">
        <v>567646.02529999998</v>
      </c>
      <c r="G445" s="22">
        <v>1452</v>
      </c>
      <c r="H445" s="23">
        <v>576039.62479999999</v>
      </c>
      <c r="I445" s="24">
        <v>-0.157687841</v>
      </c>
      <c r="J445" s="24">
        <v>-0.16265414</v>
      </c>
      <c r="K445" s="24">
        <v>5.9310003999999998E-3</v>
      </c>
      <c r="L445" s="24">
        <v>1.4786678899999999E-2</v>
      </c>
      <c r="M445" s="24">
        <v>1.8232819099999999E-2</v>
      </c>
      <c r="N445" s="24">
        <v>-3.3844320000000002E-3</v>
      </c>
      <c r="O445" s="24">
        <v>-9.3053199999999997E-4</v>
      </c>
      <c r="P445" s="24">
        <v>5.0715880000000001E-4</v>
      </c>
      <c r="Q445" s="24">
        <v>2.3106379999999999E-4</v>
      </c>
      <c r="R445" s="24">
        <v>8.5918299999999994E-5</v>
      </c>
    </row>
    <row r="446" spans="1:18" ht="45" x14ac:dyDescent="0.2">
      <c r="A446" s="13" t="s">
        <v>2903</v>
      </c>
      <c r="B446" s="11" t="str">
        <f>VLOOKUP(A446,[3]racine_v11e!$B$4:$C$672,2,FALSE)</f>
        <v>Séjours de la CMD 12 comprenant une endoscopie génito-urinaire sans anesthésie : séjours de moins de deux jours</v>
      </c>
      <c r="C446" s="22">
        <v>187</v>
      </c>
      <c r="D446" s="23">
        <v>37595.221899999997</v>
      </c>
      <c r="E446" s="22">
        <v>137</v>
      </c>
      <c r="F446" s="23">
        <v>27622.693299999999</v>
      </c>
      <c r="G446" s="22">
        <v>154</v>
      </c>
      <c r="H446" s="23">
        <v>30386.3298</v>
      </c>
      <c r="I446" s="24">
        <v>-0.26526053300000002</v>
      </c>
      <c r="J446" s="24">
        <v>-0.26737967899999998</v>
      </c>
      <c r="K446" s="24">
        <v>2.8925571000000001E-3</v>
      </c>
      <c r="L446" s="24">
        <v>0.10004949439999999</v>
      </c>
      <c r="M446" s="24">
        <v>0.1240875912</v>
      </c>
      <c r="N446" s="24">
        <v>-2.1384541E-2</v>
      </c>
      <c r="O446" s="24">
        <v>-6.08425E-4</v>
      </c>
      <c r="P446" s="24">
        <v>1.6698470000000001E-4</v>
      </c>
      <c r="Q446" s="24">
        <v>2.4506800000000001E-5</v>
      </c>
      <c r="R446" s="24">
        <v>4.5322255000000002E-6</v>
      </c>
    </row>
    <row r="447" spans="1:18" ht="22.5" x14ac:dyDescent="0.2">
      <c r="A447" s="13" t="s">
        <v>2904</v>
      </c>
      <c r="B447" s="11" t="str">
        <f>VLOOKUP(A447,[3]racine_v11e!$B$4:$C$672,2,FALSE)</f>
        <v>Séjours comprenant une biopsie prostatique, en ambulatoire</v>
      </c>
      <c r="C447" s="22">
        <v>20882</v>
      </c>
      <c r="D447" s="23">
        <v>5900917.6831999999</v>
      </c>
      <c r="E447" s="22">
        <v>17207</v>
      </c>
      <c r="F447" s="23">
        <v>4872311.4768000003</v>
      </c>
      <c r="G447" s="22">
        <v>16980</v>
      </c>
      <c r="H447" s="23">
        <v>4808245.9327999996</v>
      </c>
      <c r="I447" s="24">
        <v>-0.17431292200000001</v>
      </c>
      <c r="J447" s="24">
        <v>-0.17598889000000001</v>
      </c>
      <c r="K447" s="24">
        <v>2.0339136999999998E-3</v>
      </c>
      <c r="L447" s="24">
        <v>-1.3148902000000001E-2</v>
      </c>
      <c r="M447" s="24">
        <v>-1.3192305E-2</v>
      </c>
      <c r="N447" s="24">
        <v>4.3984099999999998E-5</v>
      </c>
      <c r="O447" s="24">
        <v>8.1242617999999992E-3</v>
      </c>
      <c r="P447" s="24">
        <v>-3.8709740000000001E-3</v>
      </c>
      <c r="Q447" s="24">
        <v>2.7021091999999999E-3</v>
      </c>
      <c r="R447" s="24">
        <v>7.1716640000000001E-4</v>
      </c>
    </row>
    <row r="448" spans="1:18" ht="22.5" x14ac:dyDescent="0.2">
      <c r="A448" s="13" t="s">
        <v>2905</v>
      </c>
      <c r="B448" s="11" t="str">
        <f>VLOOKUP(A448,[3]racine_v11e!$B$4:$C$672,2,FALSE)</f>
        <v>Tumeurs malignes de l'appareil génital masculin</v>
      </c>
      <c r="C448" s="22">
        <v>2443</v>
      </c>
      <c r="D448" s="23">
        <v>2602040.6641000002</v>
      </c>
      <c r="E448" s="22">
        <v>2148</v>
      </c>
      <c r="F448" s="23">
        <v>2416492.1845</v>
      </c>
      <c r="G448" s="22">
        <v>1930</v>
      </c>
      <c r="H448" s="23">
        <v>2268227.7541999999</v>
      </c>
      <c r="I448" s="24">
        <v>-7.1308832000000003E-2</v>
      </c>
      <c r="J448" s="24">
        <v>-0.12075317200000001</v>
      </c>
      <c r="K448" s="24">
        <v>5.6234881E-2</v>
      </c>
      <c r="L448" s="24">
        <v>-6.1355228999999997E-2</v>
      </c>
      <c r="M448" s="24">
        <v>-0.101489758</v>
      </c>
      <c r="N448" s="24">
        <v>4.4667859599999998E-2</v>
      </c>
      <c r="O448" s="24">
        <v>7.8021545000000001E-3</v>
      </c>
      <c r="P448" s="24">
        <v>-8.9584460000000001E-3</v>
      </c>
      <c r="Q448" s="24">
        <v>3.0713019999999998E-4</v>
      </c>
      <c r="R448" s="24">
        <v>3.3831399999999999E-4</v>
      </c>
    </row>
    <row r="449" spans="1:18" ht="12" x14ac:dyDescent="0.2">
      <c r="A449" s="13" t="s">
        <v>2906</v>
      </c>
      <c r="B449" s="11" t="str">
        <f>VLOOKUP(A449,[3]racine_v11e!$B$4:$C$672,2,FALSE)</f>
        <v>Hypertrophie prostatique bénigne</v>
      </c>
      <c r="C449" s="22">
        <v>2332</v>
      </c>
      <c r="D449" s="23">
        <v>1997141.5163</v>
      </c>
      <c r="E449" s="22">
        <v>1870</v>
      </c>
      <c r="F449" s="23">
        <v>1591945.1184</v>
      </c>
      <c r="G449" s="22">
        <v>1586</v>
      </c>
      <c r="H449" s="23">
        <v>1435511.9868000001</v>
      </c>
      <c r="I449" s="24">
        <v>-0.202888175</v>
      </c>
      <c r="J449" s="24">
        <v>-0.19811320800000001</v>
      </c>
      <c r="K449" s="24">
        <v>-5.954666E-3</v>
      </c>
      <c r="L449" s="24">
        <v>-9.8265405E-2</v>
      </c>
      <c r="M449" s="24">
        <v>-0.15187165799999999</v>
      </c>
      <c r="N449" s="24">
        <v>6.3205354899999996E-2</v>
      </c>
      <c r="O449" s="24">
        <v>1.01642747E-2</v>
      </c>
      <c r="P449" s="24">
        <v>-9.4520160000000006E-3</v>
      </c>
      <c r="Q449" s="24">
        <v>2.5238780000000002E-4</v>
      </c>
      <c r="R449" s="24">
        <v>2.1411149999999999E-4</v>
      </c>
    </row>
    <row r="450" spans="1:18" ht="22.5" x14ac:dyDescent="0.2">
      <c r="A450" s="13" t="s">
        <v>2907</v>
      </c>
      <c r="B450" s="11" t="str">
        <f>VLOOKUP(A450,[3]racine_v11e!$B$4:$C$672,2,FALSE)</f>
        <v>Autres affections de l'appareil génital masculin</v>
      </c>
      <c r="C450" s="22">
        <v>2642</v>
      </c>
      <c r="D450" s="23">
        <v>1677783.9165000001</v>
      </c>
      <c r="E450" s="22">
        <v>2714</v>
      </c>
      <c r="F450" s="23">
        <v>1724686.9617999999</v>
      </c>
      <c r="G450" s="22">
        <v>2664</v>
      </c>
      <c r="H450" s="23">
        <v>1688856.6564</v>
      </c>
      <c r="I450" s="24">
        <v>2.79553552E-2</v>
      </c>
      <c r="J450" s="24">
        <v>2.7252081800000001E-2</v>
      </c>
      <c r="K450" s="24">
        <v>6.8461620000000005E-4</v>
      </c>
      <c r="L450" s="24">
        <v>-2.0774962000000001E-2</v>
      </c>
      <c r="M450" s="24">
        <v>-1.8422991999999999E-2</v>
      </c>
      <c r="N450" s="24">
        <v>-2.3961130000000001E-3</v>
      </c>
      <c r="O450" s="24">
        <v>1.7894849999999999E-3</v>
      </c>
      <c r="P450" s="24">
        <v>-2.164942E-3</v>
      </c>
      <c r="Q450" s="24">
        <v>4.2393509999999999E-4</v>
      </c>
      <c r="R450" s="24">
        <v>2.5189880000000002E-4</v>
      </c>
    </row>
    <row r="451" spans="1:18" ht="12" x14ac:dyDescent="0.2">
      <c r="A451" s="13" t="s">
        <v>2908</v>
      </c>
      <c r="B451" s="11" t="str">
        <f>VLOOKUP(A451,[3]racine_v11e!$B$4:$C$672,2,FALSE)</f>
        <v>Prostatites aigües et orchites</v>
      </c>
      <c r="C451" s="22">
        <v>4427</v>
      </c>
      <c r="D451" s="23">
        <v>5159871.1972000003</v>
      </c>
      <c r="E451" s="22">
        <v>4348</v>
      </c>
      <c r="F451" s="23">
        <v>5234553.0471000001</v>
      </c>
      <c r="G451" s="22">
        <v>4743</v>
      </c>
      <c r="H451" s="23">
        <v>5793412.8967000004</v>
      </c>
      <c r="I451" s="24">
        <v>1.4473588000000001E-2</v>
      </c>
      <c r="J451" s="24">
        <v>-1.7845041999999998E-2</v>
      </c>
      <c r="K451" s="24">
        <v>3.2905835799999998E-2</v>
      </c>
      <c r="L451" s="24">
        <v>0.1067636233</v>
      </c>
      <c r="M451" s="24">
        <v>9.0846366100000006E-2</v>
      </c>
      <c r="N451" s="24">
        <v>1.4591658E-2</v>
      </c>
      <c r="O451" s="24">
        <v>-1.4136931E-2</v>
      </c>
      <c r="P451" s="24">
        <v>3.3767476499999997E-2</v>
      </c>
      <c r="Q451" s="24">
        <v>7.547764E-4</v>
      </c>
      <c r="R451" s="24">
        <v>8.6410740000000005E-4</v>
      </c>
    </row>
    <row r="452" spans="1:18" ht="22.5" x14ac:dyDescent="0.2">
      <c r="A452" s="13" t="s">
        <v>2909</v>
      </c>
      <c r="B452" s="11" t="str">
        <f>VLOOKUP(A452,[3]racine_v11e!$B$4:$C$672,2,FALSE)</f>
        <v>Autres infections et inflammations de l'appareil génital masculin</v>
      </c>
      <c r="C452" s="22">
        <v>1169</v>
      </c>
      <c r="D452" s="23">
        <v>617815.39130000002</v>
      </c>
      <c r="E452" s="22">
        <v>1102</v>
      </c>
      <c r="F452" s="23">
        <v>540573.86320000002</v>
      </c>
      <c r="G452" s="22">
        <v>1138</v>
      </c>
      <c r="H452" s="23">
        <v>571432.95090000005</v>
      </c>
      <c r="I452" s="24">
        <v>-0.12502363799999999</v>
      </c>
      <c r="J452" s="24">
        <v>-5.7313943999999999E-2</v>
      </c>
      <c r="K452" s="24">
        <v>-7.1826345999999999E-2</v>
      </c>
      <c r="L452" s="24">
        <v>5.7085793099999997E-2</v>
      </c>
      <c r="M452" s="24">
        <v>3.26678766E-2</v>
      </c>
      <c r="N452" s="24">
        <v>2.3645469200000001E-2</v>
      </c>
      <c r="O452" s="24">
        <v>-1.288429E-3</v>
      </c>
      <c r="P452" s="24">
        <v>1.8645704E-3</v>
      </c>
      <c r="Q452" s="24">
        <v>1.8109539999999999E-4</v>
      </c>
      <c r="R452" s="24">
        <v>8.5231199999999998E-5</v>
      </c>
    </row>
    <row r="453" spans="1:18" ht="22.5" x14ac:dyDescent="0.2">
      <c r="A453" s="13" t="s">
        <v>2910</v>
      </c>
      <c r="B453" s="11" t="str">
        <f>VLOOKUP(A453,[3]racine_v11e!$B$4:$C$672,2,FALSE)</f>
        <v>Explorations et surveillance des affections de l'appareil génital masculin</v>
      </c>
      <c r="C453" s="22">
        <v>346</v>
      </c>
      <c r="D453" s="23">
        <v>164915.01509999999</v>
      </c>
      <c r="E453" s="22">
        <v>262</v>
      </c>
      <c r="F453" s="23">
        <v>121571.4341</v>
      </c>
      <c r="G453" s="22">
        <v>177</v>
      </c>
      <c r="H453" s="23">
        <v>97052.830700000006</v>
      </c>
      <c r="I453" s="24">
        <v>-0.26282373999999997</v>
      </c>
      <c r="J453" s="24">
        <v>-0.242774566</v>
      </c>
      <c r="K453" s="24">
        <v>-2.6477152E-2</v>
      </c>
      <c r="L453" s="24">
        <v>-0.20168063</v>
      </c>
      <c r="M453" s="24">
        <v>-0.32442748100000002</v>
      </c>
      <c r="N453" s="24">
        <v>0.18169307900000001</v>
      </c>
      <c r="O453" s="24">
        <v>3.0421245E-3</v>
      </c>
      <c r="P453" s="24">
        <v>-1.481465E-3</v>
      </c>
      <c r="Q453" s="24">
        <v>2.81669E-5</v>
      </c>
      <c r="R453" s="24">
        <v>1.44758E-5</v>
      </c>
    </row>
    <row r="454" spans="1:18" ht="22.5" x14ac:dyDescent="0.2">
      <c r="A454" s="13" t="s">
        <v>2911</v>
      </c>
      <c r="B454" s="11" t="str">
        <f>VLOOKUP(A454,[3]racine_v11e!$B$4:$C$672,2,FALSE)</f>
        <v>Symptômes et autres recours aux soins de la CMD 12</v>
      </c>
      <c r="C454" s="22">
        <v>105</v>
      </c>
      <c r="D454" s="23">
        <v>57029.245999999999</v>
      </c>
      <c r="E454" s="22">
        <v>119</v>
      </c>
      <c r="F454" s="23">
        <v>64670.249499999998</v>
      </c>
      <c r="G454" s="22">
        <v>108</v>
      </c>
      <c r="H454" s="23">
        <v>59395.928500000002</v>
      </c>
      <c r="I454" s="24">
        <v>0.13398394750000001</v>
      </c>
      <c r="J454" s="24">
        <v>0.1333333333</v>
      </c>
      <c r="K454" s="24">
        <v>5.7407129999999999E-4</v>
      </c>
      <c r="L454" s="24">
        <v>-8.1557145999999997E-2</v>
      </c>
      <c r="M454" s="24">
        <v>-9.2436975000000005E-2</v>
      </c>
      <c r="N454" s="24">
        <v>1.19879592E-2</v>
      </c>
      <c r="O454" s="24">
        <v>3.9368669999999999E-4</v>
      </c>
      <c r="P454" s="24">
        <v>-3.1868499999999998E-4</v>
      </c>
      <c r="Q454" s="24">
        <v>1.7186599999999999E-5</v>
      </c>
      <c r="R454" s="24">
        <v>8.8591069000000005E-6</v>
      </c>
    </row>
    <row r="455" spans="1:18" ht="12" x14ac:dyDescent="0.2">
      <c r="A455" s="13" t="s">
        <v>2912</v>
      </c>
      <c r="B455" s="11" t="str">
        <f>VLOOKUP(A455,[3]racine_v11e!$B$4:$C$672,2,FALSE)</f>
        <v>Hystérectomies</v>
      </c>
      <c r="C455" s="22">
        <v>23869</v>
      </c>
      <c r="D455" s="23">
        <v>51928678.675999999</v>
      </c>
      <c r="E455" s="22">
        <v>23094</v>
      </c>
      <c r="F455" s="23">
        <v>50343320.441</v>
      </c>
      <c r="G455" s="22">
        <v>22426</v>
      </c>
      <c r="H455" s="23">
        <v>48866869.696000002</v>
      </c>
      <c r="I455" s="24">
        <v>-3.0529532000000002E-2</v>
      </c>
      <c r="J455" s="24">
        <v>-3.2468892999999999E-2</v>
      </c>
      <c r="K455" s="24">
        <v>2.0044431999999999E-3</v>
      </c>
      <c r="L455" s="24">
        <v>-2.9327638999999999E-2</v>
      </c>
      <c r="M455" s="24">
        <v>-2.8925262E-2</v>
      </c>
      <c r="N455" s="24">
        <v>-4.14363E-4</v>
      </c>
      <c r="O455" s="24">
        <v>2.39075194E-2</v>
      </c>
      <c r="P455" s="24">
        <v>-8.9210230000000001E-2</v>
      </c>
      <c r="Q455" s="24">
        <v>3.5687573999999998E-3</v>
      </c>
      <c r="R455" s="24">
        <v>7.2886616000000003E-3</v>
      </c>
    </row>
    <row r="456" spans="1:18" ht="22.5" x14ac:dyDescent="0.2">
      <c r="A456" s="13" t="s">
        <v>2913</v>
      </c>
      <c r="B456" s="11" t="str">
        <f>VLOOKUP(A456,[3]racine_v11e!$B$4:$C$672,2,FALSE)</f>
        <v>Interventions réparatrices sur l'appareil génital féminin</v>
      </c>
      <c r="C456" s="22">
        <v>15371</v>
      </c>
      <c r="D456" s="23">
        <v>29197124.693999998</v>
      </c>
      <c r="E456" s="22">
        <v>15855</v>
      </c>
      <c r="F456" s="23">
        <v>30125421.142999999</v>
      </c>
      <c r="G456" s="22">
        <v>15708</v>
      </c>
      <c r="H456" s="23">
        <v>29717432.719000001</v>
      </c>
      <c r="I456" s="24">
        <v>3.1794105000000003E-2</v>
      </c>
      <c r="J456" s="24">
        <v>3.14878668E-2</v>
      </c>
      <c r="K456" s="24">
        <v>2.968898E-4</v>
      </c>
      <c r="L456" s="24">
        <v>-1.3542995E-2</v>
      </c>
      <c r="M456" s="24">
        <v>-9.2715230000000003E-3</v>
      </c>
      <c r="N456" s="24">
        <v>-4.3114449999999997E-3</v>
      </c>
      <c r="O456" s="24">
        <v>5.2610859000000003E-3</v>
      </c>
      <c r="P456" s="24">
        <v>-2.4651511000000001E-2</v>
      </c>
      <c r="Q456" s="24">
        <v>2.4996897000000001E-3</v>
      </c>
      <c r="R456" s="24">
        <v>4.4324572E-3</v>
      </c>
    </row>
    <row r="457" spans="1:18" ht="22.5" x14ac:dyDescent="0.2">
      <c r="A457" s="13" t="s">
        <v>2914</v>
      </c>
      <c r="B457" s="11" t="str">
        <f>VLOOKUP(A457,[3]racine_v11e!$B$4:$C$672,2,FALSE)</f>
        <v>Interventions sur le système utéroannexiel pour tumeurs malignes</v>
      </c>
      <c r="C457" s="22">
        <v>1309</v>
      </c>
      <c r="D457" s="23">
        <v>2709934.6294999998</v>
      </c>
      <c r="E457" s="22">
        <v>1418</v>
      </c>
      <c r="F457" s="23">
        <v>2874716.6414999999</v>
      </c>
      <c r="G457" s="22">
        <v>1275</v>
      </c>
      <c r="H457" s="23">
        <v>2531045.0984999998</v>
      </c>
      <c r="I457" s="24">
        <v>6.0806637300000001E-2</v>
      </c>
      <c r="J457" s="24">
        <v>8.3269671500000003E-2</v>
      </c>
      <c r="K457" s="24">
        <v>-2.0736326999999999E-2</v>
      </c>
      <c r="L457" s="24">
        <v>-0.119549711</v>
      </c>
      <c r="M457" s="24">
        <v>-0.10084626200000001</v>
      </c>
      <c r="N457" s="24">
        <v>-2.0801169000000001E-2</v>
      </c>
      <c r="O457" s="24">
        <v>5.1179271E-3</v>
      </c>
      <c r="P457" s="24">
        <v>-2.0765351000000001E-2</v>
      </c>
      <c r="Q457" s="24">
        <v>2.028969E-4</v>
      </c>
      <c r="R457" s="24">
        <v>3.775141E-4</v>
      </c>
    </row>
    <row r="458" spans="1:18" ht="12" x14ac:dyDescent="0.2">
      <c r="A458" s="13" t="s">
        <v>2915</v>
      </c>
      <c r="B458" s="11" t="str">
        <f>VLOOKUP(A458,[3]racine_v11e!$B$4:$C$672,2,FALSE)</f>
        <v>Interruptions tubaires</v>
      </c>
      <c r="C458" s="22">
        <v>1913</v>
      </c>
      <c r="D458" s="23">
        <v>2385573.9155000001</v>
      </c>
      <c r="E458" s="22">
        <v>1810</v>
      </c>
      <c r="F458" s="23">
        <v>2245706.9608</v>
      </c>
      <c r="G458" s="22">
        <v>2053</v>
      </c>
      <c r="H458" s="23">
        <v>2467900.4408999998</v>
      </c>
      <c r="I458" s="24">
        <v>-5.8630317000000001E-2</v>
      </c>
      <c r="J458" s="24">
        <v>-5.3842133E-2</v>
      </c>
      <c r="K458" s="24">
        <v>-5.0606610000000002E-3</v>
      </c>
      <c r="L458" s="24">
        <v>9.8941439800000003E-2</v>
      </c>
      <c r="M458" s="24">
        <v>0.13425414359999999</v>
      </c>
      <c r="N458" s="24">
        <v>-3.1132973000000001E-2</v>
      </c>
      <c r="O458" s="24">
        <v>-8.6968970000000003E-3</v>
      </c>
      <c r="P458" s="24">
        <v>1.3425393000000001E-2</v>
      </c>
      <c r="Q458" s="24">
        <v>3.2670380000000002E-4</v>
      </c>
      <c r="R458" s="24">
        <v>3.6809579999999998E-4</v>
      </c>
    </row>
    <row r="459" spans="1:18" ht="33.75" x14ac:dyDescent="0.2">
      <c r="A459" s="13" t="s">
        <v>2916</v>
      </c>
      <c r="B459" s="11" t="str">
        <f>VLOOKUP(A459,[3]racine_v11e!$B$4:$C$672,2,FALSE)</f>
        <v>Interventions sur le système utéroannexiel pour des affections non malignes, autres que les interruptions tubaires</v>
      </c>
      <c r="C459" s="22">
        <v>23757</v>
      </c>
      <c r="D459" s="23">
        <v>30032217.515999999</v>
      </c>
      <c r="E459" s="22">
        <v>23243</v>
      </c>
      <c r="F459" s="23">
        <v>29226844.741999999</v>
      </c>
      <c r="G459" s="22">
        <v>22112</v>
      </c>
      <c r="H459" s="23">
        <v>27697757.370000001</v>
      </c>
      <c r="I459" s="24">
        <v>-2.6816960000000001E-2</v>
      </c>
      <c r="J459" s="24">
        <v>-2.1635728E-2</v>
      </c>
      <c r="K459" s="24">
        <v>-5.2958099999999998E-3</v>
      </c>
      <c r="L459" s="24">
        <v>-5.2317908000000003E-2</v>
      </c>
      <c r="M459" s="24">
        <v>-4.8659811999999997E-2</v>
      </c>
      <c r="N459" s="24">
        <v>-3.8452030000000002E-3</v>
      </c>
      <c r="O459" s="24">
        <v>4.0478150400000003E-2</v>
      </c>
      <c r="P459" s="24">
        <v>-9.2390644999999993E-2</v>
      </c>
      <c r="Q459" s="24">
        <v>3.518789E-3</v>
      </c>
      <c r="R459" s="24">
        <v>4.1312157000000004E-3</v>
      </c>
    </row>
    <row r="460" spans="1:18" ht="22.5" x14ac:dyDescent="0.2">
      <c r="A460" s="13" t="s">
        <v>2917</v>
      </c>
      <c r="B460" s="11" t="str">
        <f>VLOOKUP(A460,[3]racine_v11e!$B$4:$C$672,2,FALSE)</f>
        <v>Interventions sur la vulve, le vagin ou le col utérin</v>
      </c>
      <c r="C460" s="22">
        <v>13720</v>
      </c>
      <c r="D460" s="23">
        <v>6910840.3777999999</v>
      </c>
      <c r="E460" s="22">
        <v>13669</v>
      </c>
      <c r="F460" s="23">
        <v>6843003.0252999999</v>
      </c>
      <c r="G460" s="22">
        <v>13898</v>
      </c>
      <c r="H460" s="23">
        <v>6924379.6149000004</v>
      </c>
      <c r="I460" s="24">
        <v>-9.8160790000000001E-3</v>
      </c>
      <c r="J460" s="24">
        <v>-3.7172009999999998E-3</v>
      </c>
      <c r="K460" s="24">
        <v>-6.1216329999999996E-3</v>
      </c>
      <c r="L460" s="24">
        <v>1.1891941200000001E-2</v>
      </c>
      <c r="M460" s="24">
        <v>1.6753237300000001E-2</v>
      </c>
      <c r="N460" s="24">
        <v>-4.7811959999999997E-3</v>
      </c>
      <c r="O460" s="24">
        <v>-8.1958410000000006E-3</v>
      </c>
      <c r="P460" s="24">
        <v>4.9169430999999996E-3</v>
      </c>
      <c r="Q460" s="24">
        <v>2.2116557000000001E-3</v>
      </c>
      <c r="R460" s="24">
        <v>1.032795E-3</v>
      </c>
    </row>
    <row r="461" spans="1:18" ht="22.5" x14ac:dyDescent="0.2">
      <c r="A461" s="13" t="s">
        <v>2918</v>
      </c>
      <c r="B461" s="11" t="str">
        <f>VLOOKUP(A461,[3]racine_v11e!$B$4:$C$672,2,FALSE)</f>
        <v>Laparoscopies ou coelioscopies diagnostiques</v>
      </c>
      <c r="C461" s="22">
        <v>2054</v>
      </c>
      <c r="D461" s="23">
        <v>1803131.702</v>
      </c>
      <c r="E461" s="22">
        <v>2038</v>
      </c>
      <c r="F461" s="23">
        <v>1762970.6673999999</v>
      </c>
      <c r="G461" s="22">
        <v>1878</v>
      </c>
      <c r="H461" s="23">
        <v>1597064.0925</v>
      </c>
      <c r="I461" s="24">
        <v>-2.2272935000000001E-2</v>
      </c>
      <c r="J461" s="24">
        <v>-7.7896789999999999E-3</v>
      </c>
      <c r="K461" s="24">
        <v>-1.4596962E-2</v>
      </c>
      <c r="L461" s="24">
        <v>-9.4106258999999998E-2</v>
      </c>
      <c r="M461" s="24">
        <v>-7.8508341999999995E-2</v>
      </c>
      <c r="N461" s="24">
        <v>-1.6926813999999998E-2</v>
      </c>
      <c r="O461" s="24">
        <v>5.7263519999999997E-3</v>
      </c>
      <c r="P461" s="24">
        <v>-1.0024421E-2</v>
      </c>
      <c r="Q461" s="24">
        <v>2.9885520000000001E-4</v>
      </c>
      <c r="R461" s="24">
        <v>2.3820760000000001E-4</v>
      </c>
    </row>
    <row r="462" spans="1:18" ht="22.5" x14ac:dyDescent="0.2">
      <c r="A462" s="13" t="s">
        <v>2919</v>
      </c>
      <c r="B462" s="11" t="str">
        <f>VLOOKUP(A462,[3]racine_v11e!$B$4:$C$672,2,FALSE)</f>
        <v>Ligatures tubaires par laparoscopie ou coelioscopie</v>
      </c>
      <c r="C462" s="22">
        <v>4403</v>
      </c>
      <c r="D462" s="23">
        <v>3220765.6527999998</v>
      </c>
      <c r="E462" s="22">
        <v>4390</v>
      </c>
      <c r="F462" s="23">
        <v>3133604.9435999999</v>
      </c>
      <c r="G462" s="22">
        <v>5393</v>
      </c>
      <c r="H462" s="23">
        <v>3787190.7</v>
      </c>
      <c r="I462" s="24">
        <v>-2.7062108000000001E-2</v>
      </c>
      <c r="J462" s="24">
        <v>-2.9525319999999999E-3</v>
      </c>
      <c r="K462" s="24">
        <v>-2.4180970999999999E-2</v>
      </c>
      <c r="L462" s="24">
        <v>0.20857311889999999</v>
      </c>
      <c r="M462" s="24">
        <v>0.22847380410000001</v>
      </c>
      <c r="N462" s="24">
        <v>-1.6199518999999999E-2</v>
      </c>
      <c r="O462" s="24">
        <v>-3.5897068999999997E-2</v>
      </c>
      <c r="P462" s="24">
        <v>3.94910131E-2</v>
      </c>
      <c r="Q462" s="24">
        <v>8.5821409999999997E-4</v>
      </c>
      <c r="R462" s="24">
        <v>5.6487249999999996E-4</v>
      </c>
    </row>
    <row r="463" spans="1:18" ht="22.5" x14ac:dyDescent="0.2">
      <c r="A463" s="13" t="s">
        <v>2920</v>
      </c>
      <c r="B463" s="11" t="str">
        <f>VLOOKUP(A463,[3]racine_v11e!$B$4:$C$672,2,FALSE)</f>
        <v>Dilatations et curetages, conisations pour tumeurs malignes</v>
      </c>
      <c r="C463" s="22">
        <v>3700</v>
      </c>
      <c r="D463" s="23">
        <v>1419032.0122</v>
      </c>
      <c r="E463" s="22">
        <v>3819</v>
      </c>
      <c r="F463" s="23">
        <v>1461906.0577</v>
      </c>
      <c r="G463" s="22">
        <v>4108</v>
      </c>
      <c r="H463" s="23">
        <v>1566624.5273</v>
      </c>
      <c r="I463" s="24">
        <v>3.0213585800000001E-2</v>
      </c>
      <c r="J463" s="24">
        <v>3.2162162199999997E-2</v>
      </c>
      <c r="K463" s="24">
        <v>-1.887859E-3</v>
      </c>
      <c r="L463" s="24">
        <v>7.1631462899999998E-2</v>
      </c>
      <c r="M463" s="24">
        <v>7.5674260300000004E-2</v>
      </c>
      <c r="N463" s="24">
        <v>-3.758384E-3</v>
      </c>
      <c r="O463" s="24">
        <v>-1.0343223E-2</v>
      </c>
      <c r="P463" s="24">
        <v>6.3273080999999998E-3</v>
      </c>
      <c r="Q463" s="24">
        <v>6.5372580000000002E-4</v>
      </c>
      <c r="R463" s="24">
        <v>2.3366740000000001E-4</v>
      </c>
    </row>
    <row r="464" spans="1:18" ht="22.5" x14ac:dyDescent="0.2">
      <c r="A464" s="13" t="s">
        <v>2921</v>
      </c>
      <c r="B464" s="11" t="str">
        <f>VLOOKUP(A464,[3]racine_v11e!$B$4:$C$672,2,FALSE)</f>
        <v>Dilatations et curetages, conisations pour affections non malignes</v>
      </c>
      <c r="C464" s="22">
        <v>16828</v>
      </c>
      <c r="D464" s="23">
        <v>6820527.4409999996</v>
      </c>
      <c r="E464" s="22">
        <v>16226</v>
      </c>
      <c r="F464" s="23">
        <v>6616450.4472000003</v>
      </c>
      <c r="G464" s="22">
        <v>15802</v>
      </c>
      <c r="H464" s="23">
        <v>6473473.6207999997</v>
      </c>
      <c r="I464" s="24">
        <v>-2.9920999E-2</v>
      </c>
      <c r="J464" s="24">
        <v>-3.577371E-2</v>
      </c>
      <c r="K464" s="24">
        <v>6.0698528E-3</v>
      </c>
      <c r="L464" s="24">
        <v>-2.1609295000000001E-2</v>
      </c>
      <c r="M464" s="24">
        <v>-2.6130901000000002E-2</v>
      </c>
      <c r="N464" s="24">
        <v>4.6429304999999997E-3</v>
      </c>
      <c r="O464" s="24">
        <v>1.51748327E-2</v>
      </c>
      <c r="P464" s="24">
        <v>-8.6389580000000004E-3</v>
      </c>
      <c r="Q464" s="24">
        <v>2.5146484000000001E-3</v>
      </c>
      <c r="R464" s="24">
        <v>9.6554080000000003E-4</v>
      </c>
    </row>
    <row r="465" spans="1:18" ht="22.5" x14ac:dyDescent="0.2">
      <c r="A465" s="13" t="s">
        <v>2922</v>
      </c>
      <c r="B465" s="11" t="str">
        <f>VLOOKUP(A465,[3]racine_v11e!$B$4:$C$672,2,FALSE)</f>
        <v>Autres interventions sur l'appareil génital féminin</v>
      </c>
      <c r="C465" s="22">
        <v>1768</v>
      </c>
      <c r="D465" s="23">
        <v>2597704.1009</v>
      </c>
      <c r="E465" s="22">
        <v>1854</v>
      </c>
      <c r="F465" s="23">
        <v>2642449.423</v>
      </c>
      <c r="G465" s="22">
        <v>1809</v>
      </c>
      <c r="H465" s="23">
        <v>2565011.3393999999</v>
      </c>
      <c r="I465" s="24">
        <v>1.7224949600000001E-2</v>
      </c>
      <c r="J465" s="24">
        <v>4.86425339E-2</v>
      </c>
      <c r="K465" s="24">
        <v>-2.9960242000000002E-2</v>
      </c>
      <c r="L465" s="24">
        <v>-2.9305418E-2</v>
      </c>
      <c r="M465" s="24">
        <v>-2.4271845E-2</v>
      </c>
      <c r="N465" s="24">
        <v>-5.1587860000000003E-3</v>
      </c>
      <c r="O465" s="24">
        <v>1.6105365E-3</v>
      </c>
      <c r="P465" s="24">
        <v>-4.6789700000000002E-3</v>
      </c>
      <c r="Q465" s="24">
        <v>2.8787490000000001E-4</v>
      </c>
      <c r="R465" s="24">
        <v>3.8258029999999998E-4</v>
      </c>
    </row>
    <row r="466" spans="1:18" ht="33.75" x14ac:dyDescent="0.2">
      <c r="A466" s="13" t="s">
        <v>2923</v>
      </c>
      <c r="B466" s="11" t="str">
        <f>VLOOKUP(A466,[3]racine_v11e!$B$4:$C$672,2,FALSE)</f>
        <v>Exentérations pelviennes, hystérectomies élargies ou vulvectomies pour tumeurs malignes</v>
      </c>
      <c r="C466" s="22">
        <v>4495</v>
      </c>
      <c r="D466" s="23">
        <v>17667426.304000001</v>
      </c>
      <c r="E466" s="22">
        <v>4264</v>
      </c>
      <c r="F466" s="23">
        <v>16656133.217</v>
      </c>
      <c r="G466" s="22">
        <v>4218</v>
      </c>
      <c r="H466" s="23">
        <v>16602625.684</v>
      </c>
      <c r="I466" s="24">
        <v>-5.7240543999999997E-2</v>
      </c>
      <c r="J466" s="24">
        <v>-5.1390433999999999E-2</v>
      </c>
      <c r="K466" s="24">
        <v>-6.1670370000000002E-3</v>
      </c>
      <c r="L466" s="24">
        <v>-3.212482E-3</v>
      </c>
      <c r="M466" s="24">
        <v>-1.0787992E-2</v>
      </c>
      <c r="N466" s="24">
        <v>7.6581260000000003E-3</v>
      </c>
      <c r="O466" s="24">
        <v>1.6463262000000001E-3</v>
      </c>
      <c r="P466" s="24">
        <v>-3.2330369999999998E-3</v>
      </c>
      <c r="Q466" s="24">
        <v>6.712307E-4</v>
      </c>
      <c r="R466" s="24">
        <v>2.4763387E-3</v>
      </c>
    </row>
    <row r="467" spans="1:18" ht="33.75" x14ac:dyDescent="0.2">
      <c r="A467" s="13" t="s">
        <v>2924</v>
      </c>
      <c r="B467" s="11" t="str">
        <f>VLOOKUP(A467,[3]racine_v11e!$B$4:$C$672,2,FALSE)</f>
        <v>Exentérations pelviennes, hystérectomies élargies ou vulvectomies pour affections non malignes</v>
      </c>
      <c r="C467" s="22">
        <v>4705</v>
      </c>
      <c r="D467" s="23">
        <v>11470815.51</v>
      </c>
      <c r="E467" s="22">
        <v>4642</v>
      </c>
      <c r="F467" s="23">
        <v>11423028.220000001</v>
      </c>
      <c r="G467" s="22">
        <v>4331</v>
      </c>
      <c r="H467" s="23">
        <v>10524660.880000001</v>
      </c>
      <c r="I467" s="24">
        <v>-4.1659890000000002E-3</v>
      </c>
      <c r="J467" s="24">
        <v>-1.3390011E-2</v>
      </c>
      <c r="K467" s="24">
        <v>9.3492077000000007E-3</v>
      </c>
      <c r="L467" s="24">
        <v>-7.8645287999999994E-2</v>
      </c>
      <c r="M467" s="24">
        <v>-6.6996983999999996E-2</v>
      </c>
      <c r="N467" s="24">
        <v>-1.2484744000000001E-2</v>
      </c>
      <c r="O467" s="24">
        <v>1.1130596600000001E-2</v>
      </c>
      <c r="P467" s="24">
        <v>-5.4281226000000002E-2</v>
      </c>
      <c r="Q467" s="24">
        <v>6.8921290000000001E-4</v>
      </c>
      <c r="R467" s="24">
        <v>1.5697892999999999E-3</v>
      </c>
    </row>
    <row r="468" spans="1:18" ht="12" x14ac:dyDescent="0.2">
      <c r="A468" s="13" t="s">
        <v>2925</v>
      </c>
      <c r="B468" s="11" t="str">
        <f>VLOOKUP(A468,[3]racine_v11e!$B$4:$C$672,2,FALSE)</f>
        <v>Prélèvements d'ovocytes, en ambulatoire</v>
      </c>
      <c r="C468" s="22">
        <v>27496</v>
      </c>
      <c r="D468" s="23">
        <v>9762715.5460000001</v>
      </c>
      <c r="E468" s="22">
        <v>27816</v>
      </c>
      <c r="F468" s="23">
        <v>9870807.2318999991</v>
      </c>
      <c r="G468" s="22">
        <v>27432</v>
      </c>
      <c r="H468" s="23">
        <v>9735497.7914000005</v>
      </c>
      <c r="I468" s="24">
        <v>1.10718873E-2</v>
      </c>
      <c r="J468" s="24">
        <v>1.1638056399999999E-2</v>
      </c>
      <c r="K468" s="24">
        <v>-5.5965599999999996E-4</v>
      </c>
      <c r="L468" s="24">
        <v>-1.3708042E-2</v>
      </c>
      <c r="M468" s="24">
        <v>-1.3805003999999999E-2</v>
      </c>
      <c r="N468" s="24">
        <v>9.8319600000000006E-5</v>
      </c>
      <c r="O468" s="24">
        <v>1.3743244700000001E-2</v>
      </c>
      <c r="P468" s="24">
        <v>-8.1756780000000005E-3</v>
      </c>
      <c r="Q468" s="24">
        <v>4.3653863000000003E-3</v>
      </c>
      <c r="R468" s="24">
        <v>1.4520830000000001E-3</v>
      </c>
    </row>
    <row r="469" spans="1:18" ht="12" x14ac:dyDescent="0.2">
      <c r="A469" s="13" t="s">
        <v>2926</v>
      </c>
      <c r="B469" s="11" t="str">
        <f>VLOOKUP(A469,[3]racine_v11e!$B$4:$C$672,2,FALSE)</f>
        <v>Cervicocystopexie</v>
      </c>
      <c r="C469" s="22">
        <v>15736</v>
      </c>
      <c r="D469" s="23">
        <v>23241696.636</v>
      </c>
      <c r="E469" s="22">
        <v>16145</v>
      </c>
      <c r="F469" s="23">
        <v>23733382.963</v>
      </c>
      <c r="G469" s="22">
        <v>16550</v>
      </c>
      <c r="H469" s="23">
        <v>24270423.870000001</v>
      </c>
      <c r="I469" s="24">
        <v>2.1155354299999998E-2</v>
      </c>
      <c r="J469" s="24">
        <v>2.5991357400000002E-2</v>
      </c>
      <c r="K469" s="24">
        <v>-4.713493E-3</v>
      </c>
      <c r="L469" s="24">
        <v>2.2628080799999999E-2</v>
      </c>
      <c r="M469" s="24">
        <v>2.5085165699999998E-2</v>
      </c>
      <c r="N469" s="24">
        <v>-2.3969569999999999E-3</v>
      </c>
      <c r="O469" s="24">
        <v>-1.4494828E-2</v>
      </c>
      <c r="P469" s="24">
        <v>3.2449130499999999E-2</v>
      </c>
      <c r="Q469" s="24">
        <v>2.6336812000000002E-3</v>
      </c>
      <c r="R469" s="24">
        <v>3.6200171000000001E-3</v>
      </c>
    </row>
    <row r="470" spans="1:18" ht="12" x14ac:dyDescent="0.2">
      <c r="A470" s="13" t="s">
        <v>2927</v>
      </c>
      <c r="B470" s="11" t="str">
        <f>VLOOKUP(A470,[3]racine_v11e!$B$4:$C$672,2,FALSE)</f>
        <v>Myomectomies de l'utérus</v>
      </c>
      <c r="C470" s="22">
        <v>3158</v>
      </c>
      <c r="D470" s="23">
        <v>4212284.0744000003</v>
      </c>
      <c r="E470" s="22">
        <v>3212</v>
      </c>
      <c r="F470" s="23">
        <v>4342314.8536</v>
      </c>
      <c r="G470" s="22">
        <v>2952</v>
      </c>
      <c r="H470" s="23">
        <v>3930371.0419999999</v>
      </c>
      <c r="I470" s="24">
        <v>3.0869423100000001E-2</v>
      </c>
      <c r="J470" s="24">
        <v>1.7099429999999999E-2</v>
      </c>
      <c r="K470" s="24">
        <v>1.3538492500000001E-2</v>
      </c>
      <c r="L470" s="24">
        <v>-9.4867329E-2</v>
      </c>
      <c r="M470" s="24">
        <v>-8.0946451000000003E-2</v>
      </c>
      <c r="N470" s="24">
        <v>-1.5146972E-2</v>
      </c>
      <c r="O470" s="24">
        <v>9.3053219E-3</v>
      </c>
      <c r="P470" s="24">
        <v>-2.4890503000000001E-2</v>
      </c>
      <c r="Q470" s="24">
        <v>4.6976599999999999E-4</v>
      </c>
      <c r="R470" s="24">
        <v>5.8622830000000005E-4</v>
      </c>
    </row>
    <row r="471" spans="1:18" ht="22.5" x14ac:dyDescent="0.2">
      <c r="A471" s="13" t="s">
        <v>2928</v>
      </c>
      <c r="B471" s="11" t="str">
        <f>VLOOKUP(A471,[3]racine_v11e!$B$4:$C$672,2,FALSE)</f>
        <v>Interventions pour stérilité ou motifs de soins liés à la reproduction</v>
      </c>
      <c r="C471" s="22">
        <v>3188</v>
      </c>
      <c r="D471" s="23">
        <v>3706058.9911000002</v>
      </c>
      <c r="E471" s="22">
        <v>3159</v>
      </c>
      <c r="F471" s="23">
        <v>3629709.8195000002</v>
      </c>
      <c r="G471" s="22">
        <v>3122</v>
      </c>
      <c r="H471" s="23">
        <v>3579144.4386999998</v>
      </c>
      <c r="I471" s="24">
        <v>-2.0601174999999999E-2</v>
      </c>
      <c r="J471" s="24">
        <v>-9.0966120000000004E-3</v>
      </c>
      <c r="K471" s="24">
        <v>-1.1610176E-2</v>
      </c>
      <c r="L471" s="24">
        <v>-1.3930971E-2</v>
      </c>
      <c r="M471" s="24">
        <v>-1.1712567E-2</v>
      </c>
      <c r="N471" s="24">
        <v>-2.2446940000000002E-3</v>
      </c>
      <c r="O471" s="24">
        <v>1.3242188999999999E-3</v>
      </c>
      <c r="P471" s="24">
        <v>-3.0552660000000001E-3</v>
      </c>
      <c r="Q471" s="24">
        <v>4.9681889999999998E-4</v>
      </c>
      <c r="R471" s="24">
        <v>5.3384169999999998E-4</v>
      </c>
    </row>
    <row r="472" spans="1:18" ht="22.5" x14ac:dyDescent="0.2">
      <c r="A472" s="13" t="s">
        <v>2929</v>
      </c>
      <c r="B472" s="11" t="str">
        <f>VLOOKUP(A472,[3]racine_v11e!$B$4:$C$672,2,FALSE)</f>
        <v>Exérèses ou destructions de lésions du col de l'utérus sauf conisations</v>
      </c>
      <c r="C472" s="22">
        <v>4305</v>
      </c>
      <c r="D472" s="23">
        <v>1983647.686</v>
      </c>
      <c r="E472" s="22">
        <v>4112</v>
      </c>
      <c r="F472" s="23">
        <v>1861934.7792</v>
      </c>
      <c r="G472" s="22">
        <v>4014</v>
      </c>
      <c r="H472" s="23">
        <v>1813096.4325999999</v>
      </c>
      <c r="I472" s="24">
        <v>-6.1358126999999998E-2</v>
      </c>
      <c r="J472" s="24">
        <v>-4.4831590999999997E-2</v>
      </c>
      <c r="K472" s="24">
        <v>-1.7302221999999999E-2</v>
      </c>
      <c r="L472" s="24">
        <v>-2.6229891000000002E-2</v>
      </c>
      <c r="M472" s="24">
        <v>-2.3832684999999999E-2</v>
      </c>
      <c r="N472" s="24">
        <v>-2.4557329999999999E-3</v>
      </c>
      <c r="O472" s="24">
        <v>3.5073906000000002E-3</v>
      </c>
      <c r="P472" s="24">
        <v>-2.9509150000000001E-3</v>
      </c>
      <c r="Q472" s="24">
        <v>6.3876720000000001E-4</v>
      </c>
      <c r="R472" s="24">
        <v>2.7042960000000002E-4</v>
      </c>
    </row>
    <row r="473" spans="1:18" ht="33.75" x14ac:dyDescent="0.2">
      <c r="A473" s="13" t="s">
        <v>2930</v>
      </c>
      <c r="B473" s="11" t="str">
        <f>VLOOKUP(A473,[3]racine_v11e!$B$4:$C$672,2,FALSE)</f>
        <v>Endoscopies génito-urinaires thérapeutiques et anesthésie : séjours de la CMD 13 et de moins de 2 jours</v>
      </c>
      <c r="C473" s="22">
        <v>32666</v>
      </c>
      <c r="D473" s="23">
        <v>18092031.432999998</v>
      </c>
      <c r="E473" s="22">
        <v>34599</v>
      </c>
      <c r="F473" s="23">
        <v>19178217.796999998</v>
      </c>
      <c r="G473" s="22">
        <v>36950</v>
      </c>
      <c r="H473" s="23">
        <v>20467149.730999999</v>
      </c>
      <c r="I473" s="24">
        <v>6.0036727599999999E-2</v>
      </c>
      <c r="J473" s="24">
        <v>5.9174677000000002E-2</v>
      </c>
      <c r="K473" s="24">
        <v>8.1388900000000004E-4</v>
      </c>
      <c r="L473" s="24">
        <v>6.7208118499999997E-2</v>
      </c>
      <c r="M473" s="24">
        <v>6.7949940700000003E-2</v>
      </c>
      <c r="N473" s="24">
        <v>-6.9462300000000001E-4</v>
      </c>
      <c r="O473" s="24">
        <v>-8.4141584000000005E-2</v>
      </c>
      <c r="P473" s="24">
        <v>7.7879952899999993E-2</v>
      </c>
      <c r="Q473" s="24">
        <v>5.8800314000000001E-3</v>
      </c>
      <c r="R473" s="24">
        <v>3.0527457000000002E-3</v>
      </c>
    </row>
    <row r="474" spans="1:18" ht="45" x14ac:dyDescent="0.2">
      <c r="A474" s="13" t="s">
        <v>2931</v>
      </c>
      <c r="B474" s="11" t="str">
        <f>VLOOKUP(A474,[3]racine_v11e!$B$4:$C$672,2,FALSE)</f>
        <v>Séjours de la CMD 13 comprenant une endoscopie génito-urinaire thérapeutique sans anesthésie : séjours de moins de 2 jours</v>
      </c>
      <c r="C474" s="22">
        <v>1343</v>
      </c>
      <c r="D474" s="23">
        <v>579748.22750000004</v>
      </c>
      <c r="E474" s="22">
        <v>1449</v>
      </c>
      <c r="F474" s="23">
        <v>625484.47</v>
      </c>
      <c r="G474" s="22">
        <v>2147</v>
      </c>
      <c r="H474" s="23">
        <v>926918.31700000004</v>
      </c>
      <c r="I474" s="24">
        <v>7.8889835800000002E-2</v>
      </c>
      <c r="J474" s="24">
        <v>7.8927773600000001E-2</v>
      </c>
      <c r="K474" s="24">
        <v>-3.5162E-5</v>
      </c>
      <c r="L474" s="24">
        <v>0.48192059349999999</v>
      </c>
      <c r="M474" s="24">
        <v>0.48171152519999999</v>
      </c>
      <c r="N474" s="24">
        <v>1.4109920000000001E-4</v>
      </c>
      <c r="O474" s="24">
        <v>-2.498121E-2</v>
      </c>
      <c r="P474" s="24">
        <v>1.8213261000000001E-2</v>
      </c>
      <c r="Q474" s="24">
        <v>3.4166239999999998E-4</v>
      </c>
      <c r="R474" s="24">
        <v>1.382531E-4</v>
      </c>
    </row>
    <row r="475" spans="1:18" ht="33.75" x14ac:dyDescent="0.2">
      <c r="A475" s="13" t="s">
        <v>2932</v>
      </c>
      <c r="B475" s="11" t="str">
        <f>VLOOKUP(A475,[3]racine_v11e!$B$4:$C$672,2,FALSE)</f>
        <v>Endoscopies génito-urinaires diagnostiques et anesthésie : séjours de la CMD 13 et de moins de 2 jours</v>
      </c>
      <c r="C475" s="22">
        <v>8357</v>
      </c>
      <c r="D475" s="23">
        <v>3496989.0959999999</v>
      </c>
      <c r="E475" s="22">
        <v>7930</v>
      </c>
      <c r="F475" s="23">
        <v>3320642.1756000002</v>
      </c>
      <c r="G475" s="22">
        <v>7599</v>
      </c>
      <c r="H475" s="23">
        <v>3178769.5175999999</v>
      </c>
      <c r="I475" s="24">
        <v>-5.0428215999999998E-2</v>
      </c>
      <c r="J475" s="24">
        <v>-5.1094891000000003E-2</v>
      </c>
      <c r="K475" s="24">
        <v>7.0257269999999996E-4</v>
      </c>
      <c r="L475" s="24">
        <v>-4.2724463999999997E-2</v>
      </c>
      <c r="M475" s="24">
        <v>-4.1740226999999998E-2</v>
      </c>
      <c r="N475" s="24">
        <v>-1.027109E-3</v>
      </c>
      <c r="O475" s="24">
        <v>1.1846390599999999E-2</v>
      </c>
      <c r="P475" s="24">
        <v>-8.5722420000000008E-3</v>
      </c>
      <c r="Q475" s="24">
        <v>1.2092654999999999E-3</v>
      </c>
      <c r="R475" s="24">
        <v>4.741244E-4</v>
      </c>
    </row>
    <row r="476" spans="1:18" ht="33.75" x14ac:dyDescent="0.2">
      <c r="A476" s="13" t="s">
        <v>2933</v>
      </c>
      <c r="B476" s="11" t="str">
        <f>VLOOKUP(A476,[3]racine_v11e!$B$4:$C$672,2,FALSE)</f>
        <v>Endoscopies génito-urinaires diagnostiques sans anesthésie : séjours de la CMD 13 et de moins de 2 jours</v>
      </c>
      <c r="C476" s="22">
        <v>958</v>
      </c>
      <c r="D476" s="23">
        <v>339516.5871</v>
      </c>
      <c r="E476" s="22">
        <v>998</v>
      </c>
      <c r="F476" s="23">
        <v>351480.39549999998</v>
      </c>
      <c r="G476" s="22">
        <v>779</v>
      </c>
      <c r="H476" s="23">
        <v>275195.44839999999</v>
      </c>
      <c r="I476" s="24">
        <v>3.5237772899999999E-2</v>
      </c>
      <c r="J476" s="24">
        <v>4.17536534E-2</v>
      </c>
      <c r="K476" s="24">
        <v>-6.2547230000000002E-3</v>
      </c>
      <c r="L476" s="24">
        <v>-0.21703898199999999</v>
      </c>
      <c r="M476" s="24">
        <v>-0.219438878</v>
      </c>
      <c r="N476" s="24">
        <v>3.0745781000000002E-3</v>
      </c>
      <c r="O476" s="24">
        <v>7.8379442000000004E-3</v>
      </c>
      <c r="P476" s="24">
        <v>-4.6092950000000002E-3</v>
      </c>
      <c r="Q476" s="24">
        <v>1.2396600000000001E-4</v>
      </c>
      <c r="R476" s="24">
        <v>4.10463E-5</v>
      </c>
    </row>
    <row r="477" spans="1:18" ht="33.75" x14ac:dyDescent="0.2">
      <c r="A477" s="13" t="s">
        <v>2934</v>
      </c>
      <c r="B477" s="11" t="str">
        <f>VLOOKUP(A477,[3]racine_v11e!$B$4:$C$672,2,FALSE)</f>
        <v>Affections de l'appareil génital féminin sans acte opératoire de la CMD 13, avec anesthésie, en ambulatoire</v>
      </c>
      <c r="C477" s="22">
        <v>3512</v>
      </c>
      <c r="D477" s="23">
        <v>1030384.6756</v>
      </c>
      <c r="E477" s="22">
        <v>3405</v>
      </c>
      <c r="F477" s="23">
        <v>998077.89199999999</v>
      </c>
      <c r="G477" s="22">
        <v>3560</v>
      </c>
      <c r="H477" s="23">
        <v>1043549.3404</v>
      </c>
      <c r="I477" s="24">
        <v>-3.1354099000000003E-2</v>
      </c>
      <c r="J477" s="24">
        <v>-3.0466969999999999E-2</v>
      </c>
      <c r="K477" s="24">
        <v>-9.1500700000000002E-4</v>
      </c>
      <c r="L477" s="24">
        <v>4.5559017799999997E-2</v>
      </c>
      <c r="M477" s="24">
        <v>4.5521292200000001E-2</v>
      </c>
      <c r="N477" s="24">
        <v>3.6083E-5</v>
      </c>
      <c r="O477" s="24">
        <v>-5.5474030000000002E-3</v>
      </c>
      <c r="P477" s="24">
        <v>2.7474795999999999E-3</v>
      </c>
      <c r="Q477" s="24">
        <v>5.6651990000000001E-4</v>
      </c>
      <c r="R477" s="24">
        <v>1.55649E-4</v>
      </c>
    </row>
    <row r="478" spans="1:18" ht="22.5" x14ac:dyDescent="0.2">
      <c r="A478" s="13" t="s">
        <v>2935</v>
      </c>
      <c r="B478" s="11" t="str">
        <f>VLOOKUP(A478,[3]racine_v11e!$B$4:$C$672,2,FALSE)</f>
        <v>Tumeurs malignes de l'appareil génital féminin</v>
      </c>
      <c r="C478" s="22">
        <v>955</v>
      </c>
      <c r="D478" s="23">
        <v>1786200.4519</v>
      </c>
      <c r="E478" s="22">
        <v>907</v>
      </c>
      <c r="F478" s="23">
        <v>1729583.2544</v>
      </c>
      <c r="G478" s="22">
        <v>816</v>
      </c>
      <c r="H478" s="23">
        <v>1606102.1359999999</v>
      </c>
      <c r="I478" s="24">
        <v>-3.1697001000000002E-2</v>
      </c>
      <c r="J478" s="24">
        <v>-5.0261779999999999E-2</v>
      </c>
      <c r="K478" s="24">
        <v>1.95472592E-2</v>
      </c>
      <c r="L478" s="24">
        <v>-7.1393567000000005E-2</v>
      </c>
      <c r="M478" s="24">
        <v>-0.100330761</v>
      </c>
      <c r="N478" s="24">
        <v>3.2164258000000001E-2</v>
      </c>
      <c r="O478" s="24">
        <v>3.2568626999999999E-3</v>
      </c>
      <c r="P478" s="24">
        <v>-7.4609860000000002E-3</v>
      </c>
      <c r="Q478" s="24">
        <v>1.2985399999999999E-4</v>
      </c>
      <c r="R478" s="24">
        <v>2.3955569999999999E-4</v>
      </c>
    </row>
    <row r="479" spans="1:18" ht="22.5" x14ac:dyDescent="0.2">
      <c r="A479" s="13" t="s">
        <v>2936</v>
      </c>
      <c r="B479" s="11" t="str">
        <f>VLOOKUP(A479,[3]racine_v11e!$B$4:$C$672,2,FALSE)</f>
        <v>Autres affections de l'appareil génital féminin</v>
      </c>
      <c r="C479" s="22">
        <v>6243</v>
      </c>
      <c r="D479" s="23">
        <v>3634273.8936000001</v>
      </c>
      <c r="E479" s="22">
        <v>5626</v>
      </c>
      <c r="F479" s="23">
        <v>3241548.6074999999</v>
      </c>
      <c r="G479" s="22">
        <v>5458</v>
      </c>
      <c r="H479" s="23">
        <v>3041322.6630000002</v>
      </c>
      <c r="I479" s="24">
        <v>-0.108061554</v>
      </c>
      <c r="J479" s="24">
        <v>-9.8830689999999999E-2</v>
      </c>
      <c r="K479" s="24">
        <v>-1.0243207000000001E-2</v>
      </c>
      <c r="L479" s="24">
        <v>-6.1768608000000003E-2</v>
      </c>
      <c r="M479" s="24">
        <v>-2.9861358000000001E-2</v>
      </c>
      <c r="N479" s="24">
        <v>-3.2889371000000001E-2</v>
      </c>
      <c r="O479" s="24">
        <v>6.0126696000000002E-3</v>
      </c>
      <c r="P479" s="24">
        <v>-1.2098068999999999E-2</v>
      </c>
      <c r="Q479" s="24">
        <v>8.685578E-4</v>
      </c>
      <c r="R479" s="24">
        <v>4.5362370000000003E-4</v>
      </c>
    </row>
    <row r="480" spans="1:18" ht="12" x14ac:dyDescent="0.2">
      <c r="A480" s="13" t="s">
        <v>2937</v>
      </c>
      <c r="B480" s="11" t="str">
        <f>VLOOKUP(A480,[3]racine_v11e!$B$4:$C$672,2,FALSE)</f>
        <v>Infections de l'utérus et de ses annexes</v>
      </c>
      <c r="C480" s="22">
        <v>642</v>
      </c>
      <c r="D480" s="23">
        <v>654846.1531</v>
      </c>
      <c r="E480" s="22">
        <v>679</v>
      </c>
      <c r="F480" s="23">
        <v>664327.69369999995</v>
      </c>
      <c r="G480" s="22">
        <v>692</v>
      </c>
      <c r="H480" s="23">
        <v>683844.76800000004</v>
      </c>
      <c r="I480" s="24">
        <v>1.44790354E-2</v>
      </c>
      <c r="J480" s="24">
        <v>5.7632398799999998E-2</v>
      </c>
      <c r="K480" s="24">
        <v>-4.0801854999999998E-2</v>
      </c>
      <c r="L480" s="24">
        <v>2.93786854E-2</v>
      </c>
      <c r="M480" s="24">
        <v>1.9145802699999999E-2</v>
      </c>
      <c r="N480" s="24">
        <v>1.00406465E-2</v>
      </c>
      <c r="O480" s="24">
        <v>-4.6526599999999999E-4</v>
      </c>
      <c r="P480" s="24">
        <v>1.1792623E-3</v>
      </c>
      <c r="Q480" s="24">
        <v>1.1012130000000001E-4</v>
      </c>
      <c r="R480" s="24">
        <v>1.0199779999999999E-4</v>
      </c>
    </row>
    <row r="481" spans="1:18" ht="22.5" x14ac:dyDescent="0.2">
      <c r="A481" s="13" t="s">
        <v>2938</v>
      </c>
      <c r="B481" s="11" t="str">
        <f>VLOOKUP(A481,[3]racine_v11e!$B$4:$C$672,2,FALSE)</f>
        <v>Autres infections de l'appareil génital féminin</v>
      </c>
      <c r="C481" s="22">
        <v>361</v>
      </c>
      <c r="D481" s="23">
        <v>178763.33290000001</v>
      </c>
      <c r="E481" s="22">
        <v>348</v>
      </c>
      <c r="F481" s="23">
        <v>166268.37830000001</v>
      </c>
      <c r="G481" s="22">
        <v>331</v>
      </c>
      <c r="H481" s="23">
        <v>184564.5564</v>
      </c>
      <c r="I481" s="24">
        <v>-6.9896630000000001E-2</v>
      </c>
      <c r="J481" s="24">
        <v>-3.6011080000000001E-2</v>
      </c>
      <c r="K481" s="24">
        <v>-3.5151389999999998E-2</v>
      </c>
      <c r="L481" s="24">
        <v>0.1100400346</v>
      </c>
      <c r="M481" s="24">
        <v>-4.8850575E-2</v>
      </c>
      <c r="N481" s="24">
        <v>0.1670511542</v>
      </c>
      <c r="O481" s="24">
        <v>6.0842489999999997E-4</v>
      </c>
      <c r="P481" s="24">
        <v>1.1054932E-3</v>
      </c>
      <c r="Q481" s="24">
        <v>5.2673600000000003E-5</v>
      </c>
      <c r="R481" s="24">
        <v>2.7528399999999999E-5</v>
      </c>
    </row>
    <row r="482" spans="1:18" ht="22.5" x14ac:dyDescent="0.2">
      <c r="A482" s="13" t="s">
        <v>2939</v>
      </c>
      <c r="B482" s="11" t="str">
        <f>VLOOKUP(A482,[3]racine_v11e!$B$4:$C$672,2,FALSE)</f>
        <v>Autres tumeurs de l'appareil génital féminin</v>
      </c>
      <c r="C482" s="22">
        <v>1475</v>
      </c>
      <c r="D482" s="23">
        <v>1334864.9336999999</v>
      </c>
      <c r="E482" s="22">
        <v>1394</v>
      </c>
      <c r="F482" s="23">
        <v>1253741.2504</v>
      </c>
      <c r="G482" s="22">
        <v>1301</v>
      </c>
      <c r="H482" s="23">
        <v>1180134.078</v>
      </c>
      <c r="I482" s="24">
        <v>-6.0772952999999998E-2</v>
      </c>
      <c r="J482" s="24">
        <v>-5.4915253999999997E-2</v>
      </c>
      <c r="K482" s="24">
        <v>-6.1980669999999998E-3</v>
      </c>
      <c r="L482" s="24">
        <v>-5.8710019000000002E-2</v>
      </c>
      <c r="M482" s="24">
        <v>-6.6714491000000001E-2</v>
      </c>
      <c r="N482" s="24">
        <v>8.5766592999999992E-3</v>
      </c>
      <c r="O482" s="24">
        <v>3.3284421000000001E-3</v>
      </c>
      <c r="P482" s="24">
        <v>-4.4474989999999997E-3</v>
      </c>
      <c r="Q482" s="24">
        <v>2.0703440000000001E-4</v>
      </c>
      <c r="R482" s="24">
        <v>1.7602110000000001E-4</v>
      </c>
    </row>
    <row r="483" spans="1:18" ht="12" x14ac:dyDescent="0.2">
      <c r="A483" s="13" t="s">
        <v>2940</v>
      </c>
      <c r="B483" s="11" t="str">
        <f>VLOOKUP(A483,[3]racine_v11e!$B$4:$C$672,2,FALSE)</f>
        <v>Assistance médicale à la procréation</v>
      </c>
      <c r="C483" s="22">
        <v>9273</v>
      </c>
      <c r="D483" s="23">
        <v>1903659.5508000001</v>
      </c>
      <c r="E483" s="22">
        <v>12603</v>
      </c>
      <c r="F483" s="23">
        <v>2546450.1041999999</v>
      </c>
      <c r="G483" s="22">
        <v>2431</v>
      </c>
      <c r="H483" s="23">
        <v>494629.70750000002</v>
      </c>
      <c r="I483" s="24">
        <v>0.3376604567</v>
      </c>
      <c r="J483" s="24">
        <v>0.3591070851</v>
      </c>
      <c r="K483" s="24">
        <v>-1.5779939999999999E-2</v>
      </c>
      <c r="L483" s="24">
        <v>-0.80575715699999995</v>
      </c>
      <c r="M483" s="24">
        <v>-0.80710941800000002</v>
      </c>
      <c r="N483" s="24">
        <v>7.0105096E-3</v>
      </c>
      <c r="O483" s="24">
        <v>0.36405282560000002</v>
      </c>
      <c r="P483" s="24">
        <v>-0.123975263</v>
      </c>
      <c r="Q483" s="24">
        <v>3.8685670000000001E-4</v>
      </c>
      <c r="R483" s="24">
        <v>7.3775699999999999E-5</v>
      </c>
    </row>
    <row r="484" spans="1:18" ht="22.5" x14ac:dyDescent="0.2">
      <c r="A484" s="13" t="s">
        <v>2941</v>
      </c>
      <c r="B484" s="11" t="str">
        <f>VLOOKUP(A484,[3]racine_v11e!$B$4:$C$672,2,FALSE)</f>
        <v>Explorations et surveillance gynécologiques</v>
      </c>
      <c r="C484" s="22">
        <v>89</v>
      </c>
      <c r="D484" s="23">
        <v>84566.596000000005</v>
      </c>
      <c r="E484" s="22">
        <v>52</v>
      </c>
      <c r="F484" s="23">
        <v>47969.5236</v>
      </c>
      <c r="G484" s="22">
        <v>93</v>
      </c>
      <c r="H484" s="23">
        <v>75340.475099999996</v>
      </c>
      <c r="I484" s="24">
        <v>-0.432760382</v>
      </c>
      <c r="J484" s="24">
        <v>-0.41573033700000001</v>
      </c>
      <c r="K484" s="24">
        <v>-2.9147577000000001E-2</v>
      </c>
      <c r="L484" s="24">
        <v>0.57059043840000001</v>
      </c>
      <c r="M484" s="24">
        <v>0.7884615385</v>
      </c>
      <c r="N484" s="24">
        <v>-0.1218204</v>
      </c>
      <c r="O484" s="24">
        <v>-1.4673780000000001E-3</v>
      </c>
      <c r="P484" s="24">
        <v>1.6538099000000001E-3</v>
      </c>
      <c r="Q484" s="24">
        <v>1.47995E-5</v>
      </c>
      <c r="R484" s="24">
        <v>1.12373E-5</v>
      </c>
    </row>
    <row r="485" spans="1:18" ht="22.5" x14ac:dyDescent="0.2">
      <c r="A485" s="13" t="s">
        <v>2942</v>
      </c>
      <c r="B485" s="11" t="str">
        <f>VLOOKUP(A485,[3]racine_v11e!$B$4:$C$672,2,FALSE)</f>
        <v>Autres symptômes et recours aux soins de la CMD 13</v>
      </c>
      <c r="C485" s="22">
        <v>303</v>
      </c>
      <c r="D485" s="23">
        <v>93409.630999999994</v>
      </c>
      <c r="E485" s="22">
        <v>247</v>
      </c>
      <c r="F485" s="23">
        <v>77818.925000000003</v>
      </c>
      <c r="G485" s="22">
        <v>321</v>
      </c>
      <c r="H485" s="23">
        <v>98784.327799999999</v>
      </c>
      <c r="I485" s="24">
        <v>-0.166906836</v>
      </c>
      <c r="J485" s="24">
        <v>-0.18481848200000001</v>
      </c>
      <c r="K485" s="24">
        <v>2.19725853E-2</v>
      </c>
      <c r="L485" s="24">
        <v>0.26941264990000002</v>
      </c>
      <c r="M485" s="24">
        <v>0.29959514170000001</v>
      </c>
      <c r="N485" s="24">
        <v>-2.3224534000000002E-2</v>
      </c>
      <c r="O485" s="24">
        <v>-2.6484379999999999E-3</v>
      </c>
      <c r="P485" s="24">
        <v>1.2667733E-3</v>
      </c>
      <c r="Q485" s="24">
        <v>5.1082299999999997E-5</v>
      </c>
      <c r="R485" s="24">
        <v>1.4734E-5</v>
      </c>
    </row>
    <row r="486" spans="1:18" ht="22.5" x14ac:dyDescent="0.2">
      <c r="A486" s="13" t="s">
        <v>2943</v>
      </c>
      <c r="B486" s="11" t="str">
        <f>VLOOKUP(A486,[3]racine_v11e!$B$4:$C$672,2,FALSE)</f>
        <v>Accouchements uniques par voie basse avec autres interventions</v>
      </c>
      <c r="C486" s="22">
        <v>189</v>
      </c>
      <c r="D486" s="23">
        <v>427557.43920000002</v>
      </c>
      <c r="E486" s="22">
        <v>164</v>
      </c>
      <c r="F486" s="23">
        <v>369443.07870000001</v>
      </c>
      <c r="G486" s="22">
        <v>164</v>
      </c>
      <c r="H486" s="23">
        <v>380300.98729999998</v>
      </c>
      <c r="I486" s="24">
        <v>-0.135921762</v>
      </c>
      <c r="J486" s="24">
        <v>-0.13227513199999999</v>
      </c>
      <c r="K486" s="24">
        <v>-4.2025179999999997E-3</v>
      </c>
      <c r="L486" s="24">
        <v>2.93899364E-2</v>
      </c>
      <c r="M486" s="24">
        <v>0</v>
      </c>
      <c r="N486" s="24">
        <v>2.93899364E-2</v>
      </c>
      <c r="O486" s="24">
        <v>0</v>
      </c>
      <c r="P486" s="24">
        <v>6.5605749999999999E-4</v>
      </c>
      <c r="Q486" s="24">
        <v>2.60981E-5</v>
      </c>
      <c r="R486" s="24">
        <v>5.6723199999999999E-5</v>
      </c>
    </row>
    <row r="487" spans="1:18" ht="22.5" x14ac:dyDescent="0.2">
      <c r="A487" s="13" t="s">
        <v>2944</v>
      </c>
      <c r="B487" s="11" t="str">
        <f>VLOOKUP(A487,[3]racine_v11e!$B$4:$C$672,2,FALSE)</f>
        <v>Affections du post-partum ou du post abortum avec intervention chirurgicale</v>
      </c>
      <c r="C487" s="22">
        <v>879</v>
      </c>
      <c r="D487" s="23">
        <v>606324.45640000002</v>
      </c>
      <c r="E487" s="22">
        <v>335</v>
      </c>
      <c r="F487" s="23">
        <v>265873.78879999998</v>
      </c>
      <c r="G487" s="22">
        <v>374</v>
      </c>
      <c r="H487" s="23">
        <v>295400.12459999998</v>
      </c>
      <c r="I487" s="24">
        <v>-0.56149915100000003</v>
      </c>
      <c r="J487" s="24">
        <v>-0.61888509700000005</v>
      </c>
      <c r="K487" s="24">
        <v>0.150573869</v>
      </c>
      <c r="L487" s="24">
        <v>0.1110539551</v>
      </c>
      <c r="M487" s="24">
        <v>0.1164179104</v>
      </c>
      <c r="N487" s="24">
        <v>-4.8046119999999998E-3</v>
      </c>
      <c r="O487" s="24">
        <v>-1.395798E-3</v>
      </c>
      <c r="P487" s="24">
        <v>1.7840427E-3</v>
      </c>
      <c r="Q487" s="24">
        <v>5.9516399999999998E-5</v>
      </c>
      <c r="R487" s="24">
        <v>4.4059900000000001E-5</v>
      </c>
    </row>
    <row r="488" spans="1:18" ht="22.5" x14ac:dyDescent="0.2">
      <c r="A488" s="13" t="s">
        <v>2945</v>
      </c>
      <c r="B488" s="11" t="str">
        <f>VLOOKUP(A488,[3]racine_v11e!$B$4:$C$672,2,FALSE)</f>
        <v>Avortements avec aspiration ou curetage ou hystérotomie</v>
      </c>
      <c r="C488" s="22">
        <v>20879</v>
      </c>
      <c r="D488" s="23">
        <v>5944084.3026999999</v>
      </c>
      <c r="E488" s="22">
        <v>20278</v>
      </c>
      <c r="F488" s="23">
        <v>5729524.9080999997</v>
      </c>
      <c r="G488" s="22">
        <v>19794</v>
      </c>
      <c r="H488" s="23">
        <v>5513929.9822000004</v>
      </c>
      <c r="I488" s="24">
        <v>-3.6096291000000003E-2</v>
      </c>
      <c r="J488" s="24">
        <v>-2.8784903000000001E-2</v>
      </c>
      <c r="K488" s="24">
        <v>-7.5280820000000002E-3</v>
      </c>
      <c r="L488" s="24">
        <v>-3.7628760999999997E-2</v>
      </c>
      <c r="M488" s="24">
        <v>-2.3868232E-2</v>
      </c>
      <c r="N488" s="24">
        <v>-1.4097E-2</v>
      </c>
      <c r="O488" s="24">
        <v>1.7322214700000001E-2</v>
      </c>
      <c r="P488" s="24">
        <v>-1.3026695E-2</v>
      </c>
      <c r="Q488" s="24">
        <v>3.1499144999999999E-3</v>
      </c>
      <c r="R488" s="24">
        <v>8.2242160000000003E-4</v>
      </c>
    </row>
    <row r="489" spans="1:18" ht="12" x14ac:dyDescent="0.2">
      <c r="A489" s="13" t="s">
        <v>2946</v>
      </c>
      <c r="B489" s="11" t="str">
        <f>VLOOKUP(A489,[3]racine_v11e!$B$4:$C$672,2,FALSE)</f>
        <v>Césariennes avec naissance d'un mort-né</v>
      </c>
      <c r="C489" s="22">
        <v>93</v>
      </c>
      <c r="D489" s="23">
        <v>168395.29930000001</v>
      </c>
      <c r="E489" s="22">
        <v>95</v>
      </c>
      <c r="F489" s="23">
        <v>176809.5833</v>
      </c>
      <c r="G489" s="22">
        <v>106</v>
      </c>
      <c r="H489" s="23">
        <v>192450.9425</v>
      </c>
      <c r="I489" s="24">
        <v>4.99674518E-2</v>
      </c>
      <c r="J489" s="24">
        <v>2.15053763E-2</v>
      </c>
      <c r="K489" s="24">
        <v>2.7862873900000001E-2</v>
      </c>
      <c r="L489" s="24">
        <v>8.8464431100000004E-2</v>
      </c>
      <c r="M489" s="24">
        <v>0.11578947370000001</v>
      </c>
      <c r="N489" s="24">
        <v>-2.4489424999999999E-2</v>
      </c>
      <c r="O489" s="24">
        <v>-3.9368699999999999E-4</v>
      </c>
      <c r="P489" s="24">
        <v>9.4508350000000005E-4</v>
      </c>
      <c r="Q489" s="24">
        <v>1.6868299999999999E-5</v>
      </c>
      <c r="R489" s="24">
        <v>2.87047E-5</v>
      </c>
    </row>
    <row r="490" spans="1:18" ht="12" x14ac:dyDescent="0.2">
      <c r="A490" s="13" t="s">
        <v>2947</v>
      </c>
      <c r="B490" s="11" t="str">
        <f>VLOOKUP(A490,[3]racine_v11e!$B$4:$C$672,2,FALSE)</f>
        <v>Césariennes pour grossesse multiple</v>
      </c>
      <c r="C490" s="22">
        <v>1486</v>
      </c>
      <c r="D490" s="23">
        <v>4672774.5418999996</v>
      </c>
      <c r="E490" s="22">
        <v>1435</v>
      </c>
      <c r="F490" s="23">
        <v>4542684.4861000003</v>
      </c>
      <c r="G490" s="22">
        <v>1380</v>
      </c>
      <c r="H490" s="23">
        <v>4270914.5437000003</v>
      </c>
      <c r="I490" s="24">
        <v>-2.7840002999999999E-2</v>
      </c>
      <c r="J490" s="24">
        <v>-3.4320323E-2</v>
      </c>
      <c r="K490" s="24">
        <v>6.7106314E-3</v>
      </c>
      <c r="L490" s="24">
        <v>-5.9825846000000002E-2</v>
      </c>
      <c r="M490" s="24">
        <v>-3.8327526000000001E-2</v>
      </c>
      <c r="N490" s="24">
        <v>-2.2355137000000001E-2</v>
      </c>
      <c r="O490" s="24">
        <v>1.9684335000000001E-3</v>
      </c>
      <c r="P490" s="24">
        <v>-1.6420905999999999E-2</v>
      </c>
      <c r="Q490" s="24">
        <v>2.1960600000000001E-4</v>
      </c>
      <c r="R490" s="24">
        <v>6.3702159999999997E-4</v>
      </c>
    </row>
    <row r="491" spans="1:18" ht="12" x14ac:dyDescent="0.2">
      <c r="A491" s="13" t="s">
        <v>2948</v>
      </c>
      <c r="B491" s="11" t="str">
        <f>VLOOKUP(A491,[3]racine_v11e!$B$4:$C$672,2,FALSE)</f>
        <v>Césariennes pour grossesse unique</v>
      </c>
      <c r="C491" s="22">
        <v>47988</v>
      </c>
      <c r="D491" s="23">
        <v>91666011.775999993</v>
      </c>
      <c r="E491" s="22">
        <v>46369</v>
      </c>
      <c r="F491" s="23">
        <v>88726922.590000004</v>
      </c>
      <c r="G491" s="22">
        <v>44416</v>
      </c>
      <c r="H491" s="23">
        <v>84932331.410999998</v>
      </c>
      <c r="I491" s="24">
        <v>-3.2063019999999998E-2</v>
      </c>
      <c r="J491" s="24">
        <v>-3.3737600999999999E-2</v>
      </c>
      <c r="K491" s="24">
        <v>1.7330498E-3</v>
      </c>
      <c r="L491" s="24">
        <v>-4.2767078E-2</v>
      </c>
      <c r="M491" s="24">
        <v>-4.2118656999999997E-2</v>
      </c>
      <c r="N491" s="24">
        <v>-6.7693199999999999E-4</v>
      </c>
      <c r="O491" s="24">
        <v>6.9897283599999999E-2</v>
      </c>
      <c r="P491" s="24">
        <v>-0.22927710500000001</v>
      </c>
      <c r="Q491" s="24">
        <v>7.0681320000000004E-3</v>
      </c>
      <c r="R491" s="24">
        <v>1.2667949100000001E-2</v>
      </c>
    </row>
    <row r="492" spans="1:18" ht="22.5" x14ac:dyDescent="0.2">
      <c r="A492" s="13" t="s">
        <v>2949</v>
      </c>
      <c r="B492" s="11" t="str">
        <f>VLOOKUP(A492,[3]racine_v11e!$B$4:$C$672,2,FALSE)</f>
        <v>Grossesses ectopiques avec intervention chirurgicale</v>
      </c>
      <c r="C492" s="22">
        <v>1868</v>
      </c>
      <c r="D492" s="23">
        <v>2835695.5872999998</v>
      </c>
      <c r="E492" s="22">
        <v>1813</v>
      </c>
      <c r="F492" s="23">
        <v>2708293.7003000001</v>
      </c>
      <c r="G492" s="22">
        <v>1682</v>
      </c>
      <c r="H492" s="23">
        <v>2506225.6923000002</v>
      </c>
      <c r="I492" s="24">
        <v>-4.4927913999999999E-2</v>
      </c>
      <c r="J492" s="24">
        <v>-2.9443255000000002E-2</v>
      </c>
      <c r="K492" s="24">
        <v>-1.5954408999999999E-2</v>
      </c>
      <c r="L492" s="24">
        <v>-7.4610817999999995E-2</v>
      </c>
      <c r="M492" s="24">
        <v>-7.2255928999999997E-2</v>
      </c>
      <c r="N492" s="24">
        <v>-2.5382949999999999E-3</v>
      </c>
      <c r="O492" s="24">
        <v>4.6884507000000001E-3</v>
      </c>
      <c r="P492" s="24">
        <v>-1.2209370000000001E-2</v>
      </c>
      <c r="Q492" s="24">
        <v>2.6766479999999998E-4</v>
      </c>
      <c r="R492" s="24">
        <v>3.7381220000000002E-4</v>
      </c>
    </row>
    <row r="493" spans="1:18" ht="22.5" x14ac:dyDescent="0.2">
      <c r="A493" s="13" t="s">
        <v>2950</v>
      </c>
      <c r="B493" s="11" t="str">
        <f>VLOOKUP(A493,[3]racine_v11e!$B$4:$C$672,2,FALSE)</f>
        <v>Affections de l'ante partum avec intervention chirurgicale</v>
      </c>
      <c r="C493" s="22">
        <v>318</v>
      </c>
      <c r="D493" s="23">
        <v>229571.96189999999</v>
      </c>
      <c r="E493" s="22">
        <v>181</v>
      </c>
      <c r="F493" s="23">
        <v>150774.5111</v>
      </c>
      <c r="G493" s="22">
        <v>192</v>
      </c>
      <c r="H493" s="23">
        <v>168859.9503</v>
      </c>
      <c r="I493" s="24">
        <v>-0.34323638699999998</v>
      </c>
      <c r="J493" s="24">
        <v>-0.43081761000000002</v>
      </c>
      <c r="K493" s="24">
        <v>0.15387198269999999</v>
      </c>
      <c r="L493" s="24">
        <v>0.1199502427</v>
      </c>
      <c r="M493" s="24">
        <v>6.07734807E-2</v>
      </c>
      <c r="N493" s="24">
        <v>5.5786426700000002E-2</v>
      </c>
      <c r="O493" s="24">
        <v>-3.9368699999999999E-4</v>
      </c>
      <c r="P493" s="24">
        <v>1.0927599000000001E-3</v>
      </c>
      <c r="Q493" s="24">
        <v>3.0553899999999999E-5</v>
      </c>
      <c r="R493" s="24">
        <v>2.5185999999999999E-5</v>
      </c>
    </row>
    <row r="494" spans="1:18" ht="22.5" x14ac:dyDescent="0.2">
      <c r="A494" s="13" t="s">
        <v>2951</v>
      </c>
      <c r="B494" s="11" t="str">
        <f>VLOOKUP(A494,[3]racine_v11e!$B$4:$C$672,2,FALSE)</f>
        <v>Affections médicales du post-partum ou du post-abortum</v>
      </c>
      <c r="C494" s="22">
        <v>1456</v>
      </c>
      <c r="D494" s="23">
        <v>841943.15090000001</v>
      </c>
      <c r="E494" s="22">
        <v>1107</v>
      </c>
      <c r="F494" s="23">
        <v>714274.6618</v>
      </c>
      <c r="G494" s="22">
        <v>1176</v>
      </c>
      <c r="H494" s="23">
        <v>753771.92119999998</v>
      </c>
      <c r="I494" s="24">
        <v>-0.15163552199999999</v>
      </c>
      <c r="J494" s="24">
        <v>-0.23969780199999999</v>
      </c>
      <c r="K494" s="24">
        <v>0.115825366</v>
      </c>
      <c r="L494" s="24">
        <v>5.52970188E-2</v>
      </c>
      <c r="M494" s="24">
        <v>6.2330623299999999E-2</v>
      </c>
      <c r="N494" s="24">
        <v>-6.6209190000000003E-3</v>
      </c>
      <c r="O494" s="24">
        <v>-2.4694890000000001E-3</v>
      </c>
      <c r="P494" s="24">
        <v>2.3865066999999998E-3</v>
      </c>
      <c r="Q494" s="24">
        <v>1.8714250000000001E-4</v>
      </c>
      <c r="R494" s="24">
        <v>1.1242769999999999E-4</v>
      </c>
    </row>
    <row r="495" spans="1:18" ht="22.5" x14ac:dyDescent="0.2">
      <c r="A495" s="13" t="s">
        <v>2952</v>
      </c>
      <c r="B495" s="11" t="str">
        <f>VLOOKUP(A495,[3]racine_v11e!$B$4:$C$672,2,FALSE)</f>
        <v>Affections de l'ante partum sans intervention chirurgicale</v>
      </c>
      <c r="C495" s="22">
        <v>20795</v>
      </c>
      <c r="D495" s="23">
        <v>10746559.197000001</v>
      </c>
      <c r="E495" s="22">
        <v>20353</v>
      </c>
      <c r="F495" s="23">
        <v>10638983.592</v>
      </c>
      <c r="G495" s="22">
        <v>20342</v>
      </c>
      <c r="H495" s="23">
        <v>10582223.164999999</v>
      </c>
      <c r="I495" s="24">
        <v>-1.0010237E-2</v>
      </c>
      <c r="J495" s="24">
        <v>-2.1255109000000001E-2</v>
      </c>
      <c r="K495" s="24">
        <v>1.1489073900000001E-2</v>
      </c>
      <c r="L495" s="24">
        <v>-5.3351359999999999E-3</v>
      </c>
      <c r="M495" s="24">
        <v>-5.40461E-4</v>
      </c>
      <c r="N495" s="24">
        <v>-4.7972680000000004E-3</v>
      </c>
      <c r="O495" s="24">
        <v>3.9368669999999999E-4</v>
      </c>
      <c r="P495" s="24">
        <v>-3.4295829999999999E-3</v>
      </c>
      <c r="Q495" s="24">
        <v>3.2371204000000002E-3</v>
      </c>
      <c r="R495" s="24">
        <v>1.5783749999999999E-3</v>
      </c>
    </row>
    <row r="496" spans="1:18" ht="22.5" x14ac:dyDescent="0.2">
      <c r="A496" s="13" t="s">
        <v>2953</v>
      </c>
      <c r="B496" s="11" t="str">
        <f>VLOOKUP(A496,[3]racine_v11e!$B$4:$C$672,2,FALSE)</f>
        <v>Avortements sans aspiration, ni curetage, ni hystérotomie</v>
      </c>
      <c r="C496" s="22">
        <v>2707</v>
      </c>
      <c r="D496" s="23">
        <v>985905.04440000001</v>
      </c>
      <c r="E496" s="22">
        <v>2786</v>
      </c>
      <c r="F496" s="23">
        <v>1078790.5316000001</v>
      </c>
      <c r="G496" s="22">
        <v>2905</v>
      </c>
      <c r="H496" s="23">
        <v>1048757.4491999999</v>
      </c>
      <c r="I496" s="24">
        <v>9.4213421199999994E-2</v>
      </c>
      <c r="J496" s="24">
        <v>2.9183598099999999E-2</v>
      </c>
      <c r="K496" s="24">
        <v>6.3185833199999999E-2</v>
      </c>
      <c r="L496" s="24">
        <v>-2.7839586999999999E-2</v>
      </c>
      <c r="M496" s="24">
        <v>4.2713567799999998E-2</v>
      </c>
      <c r="N496" s="24">
        <v>-6.7663025000000002E-2</v>
      </c>
      <c r="O496" s="24">
        <v>-4.2589739999999996E-3</v>
      </c>
      <c r="P496" s="24">
        <v>-1.814661E-3</v>
      </c>
      <c r="Q496" s="24">
        <v>4.622866E-4</v>
      </c>
      <c r="R496" s="24">
        <v>1.564258E-4</v>
      </c>
    </row>
    <row r="497" spans="1:18" ht="12" x14ac:dyDescent="0.2">
      <c r="A497" s="13" t="s">
        <v>2954</v>
      </c>
      <c r="B497" s="11" t="str">
        <f>VLOOKUP(A497,[3]racine_v11e!$B$4:$C$672,2,FALSE)</f>
        <v>Menaces d'avortement</v>
      </c>
      <c r="C497" s="22">
        <v>1998</v>
      </c>
      <c r="D497" s="23">
        <v>1314557.4815</v>
      </c>
      <c r="E497" s="22">
        <v>1903</v>
      </c>
      <c r="F497" s="23">
        <v>1236440.5492</v>
      </c>
      <c r="G497" s="22">
        <v>1973</v>
      </c>
      <c r="H497" s="23">
        <v>1238496.5987</v>
      </c>
      <c r="I497" s="24">
        <v>-5.9424509E-2</v>
      </c>
      <c r="J497" s="24">
        <v>-4.7547548000000002E-2</v>
      </c>
      <c r="K497" s="24">
        <v>-1.2469872999999999E-2</v>
      </c>
      <c r="L497" s="24">
        <v>1.6628777999999999E-3</v>
      </c>
      <c r="M497" s="24">
        <v>3.6784025200000001E-2</v>
      </c>
      <c r="N497" s="24">
        <v>-3.3875084999999999E-2</v>
      </c>
      <c r="O497" s="24">
        <v>-2.505279E-3</v>
      </c>
      <c r="P497" s="24">
        <v>1.242308E-4</v>
      </c>
      <c r="Q497" s="24">
        <v>3.13973E-4</v>
      </c>
      <c r="R497" s="24">
        <v>1.8472599999999999E-4</v>
      </c>
    </row>
    <row r="498" spans="1:18" ht="12" x14ac:dyDescent="0.2">
      <c r="A498" s="13" t="s">
        <v>2955</v>
      </c>
      <c r="B498" s="11" t="str">
        <f>VLOOKUP(A498,[3]racine_v11e!$B$4:$C$672,2,FALSE)</f>
        <v>Accouchements hors de l'établissement</v>
      </c>
      <c r="C498" s="22">
        <v>614</v>
      </c>
      <c r="D498" s="23">
        <v>916941.90639999998</v>
      </c>
      <c r="E498" s="22">
        <v>483</v>
      </c>
      <c r="F498" s="23">
        <v>654347.33089999994</v>
      </c>
      <c r="G498" s="22">
        <v>443</v>
      </c>
      <c r="H498" s="23">
        <v>597067.89049999998</v>
      </c>
      <c r="I498" s="24">
        <v>-0.28638081999999998</v>
      </c>
      <c r="J498" s="24">
        <v>-0.21335504899999999</v>
      </c>
      <c r="K498" s="24">
        <v>-9.2831933000000005E-2</v>
      </c>
      <c r="L498" s="24">
        <v>-8.7536752999999995E-2</v>
      </c>
      <c r="M498" s="24">
        <v>-8.2815735000000001E-2</v>
      </c>
      <c r="N498" s="24">
        <v>-5.1472949999999996E-3</v>
      </c>
      <c r="O498" s="24">
        <v>1.4315879999999999E-3</v>
      </c>
      <c r="P498" s="24">
        <v>-3.4609430000000002E-3</v>
      </c>
      <c r="Q498" s="24">
        <v>7.0496700000000006E-5</v>
      </c>
      <c r="R498" s="24">
        <v>8.90547E-5</v>
      </c>
    </row>
    <row r="499" spans="1:18" ht="22.5" x14ac:dyDescent="0.2">
      <c r="A499" s="13" t="s">
        <v>2956</v>
      </c>
      <c r="B499" s="11" t="str">
        <f>VLOOKUP(A499,[3]racine_v11e!$B$4:$C$672,2,FALSE)</f>
        <v>Accouchements par voie basse avec naissance d'un mort-né</v>
      </c>
      <c r="C499" s="22">
        <v>875</v>
      </c>
      <c r="D499" s="23">
        <v>851664.40599999996</v>
      </c>
      <c r="E499" s="22">
        <v>855</v>
      </c>
      <c r="F499" s="23">
        <v>828668.40639999998</v>
      </c>
      <c r="G499" s="22">
        <v>792</v>
      </c>
      <c r="H499" s="23">
        <v>739056.60239999997</v>
      </c>
      <c r="I499" s="24">
        <v>-2.7001245E-2</v>
      </c>
      <c r="J499" s="24">
        <v>-2.2857143E-2</v>
      </c>
      <c r="K499" s="24">
        <v>-4.2410410000000001E-3</v>
      </c>
      <c r="L499" s="24">
        <v>-0.10813952</v>
      </c>
      <c r="M499" s="24">
        <v>-7.3684210999999999E-2</v>
      </c>
      <c r="N499" s="24">
        <v>-3.7196073000000003E-2</v>
      </c>
      <c r="O499" s="24">
        <v>2.2547511000000002E-3</v>
      </c>
      <c r="P499" s="24">
        <v>-5.4145319999999997E-3</v>
      </c>
      <c r="Q499" s="24">
        <v>1.2603479999999999E-4</v>
      </c>
      <c r="R499" s="24">
        <v>1.102328E-4</v>
      </c>
    </row>
    <row r="500" spans="1:18" ht="22.5" x14ac:dyDescent="0.2">
      <c r="A500" s="13" t="s">
        <v>2957</v>
      </c>
      <c r="B500" s="11" t="str">
        <f>VLOOKUP(A500,[3]racine_v11e!$B$4:$C$672,2,FALSE)</f>
        <v>Accouchements multiples par voie basse chez une primipare</v>
      </c>
      <c r="C500" s="22">
        <v>376</v>
      </c>
      <c r="D500" s="23">
        <v>838725.30420000001</v>
      </c>
      <c r="E500" s="22">
        <v>387</v>
      </c>
      <c r="F500" s="23">
        <v>884595.44310000003</v>
      </c>
      <c r="G500" s="22">
        <v>344</v>
      </c>
      <c r="H500" s="23">
        <v>768206.44220000005</v>
      </c>
      <c r="I500" s="24">
        <v>5.4690300499999997E-2</v>
      </c>
      <c r="J500" s="24">
        <v>2.92553191E-2</v>
      </c>
      <c r="K500" s="24">
        <v>2.4712023199999999E-2</v>
      </c>
      <c r="L500" s="24">
        <v>-0.131573141</v>
      </c>
      <c r="M500" s="24">
        <v>-0.111111111</v>
      </c>
      <c r="N500" s="24">
        <v>-2.3019784000000001E-2</v>
      </c>
      <c r="O500" s="24">
        <v>1.5389570999999999E-3</v>
      </c>
      <c r="P500" s="24">
        <v>-7.0324660000000002E-3</v>
      </c>
      <c r="Q500" s="24">
        <v>5.47424E-5</v>
      </c>
      <c r="R500" s="24">
        <v>1.1458060000000001E-4</v>
      </c>
    </row>
    <row r="501" spans="1:18" ht="22.5" x14ac:dyDescent="0.2">
      <c r="A501" s="13" t="s">
        <v>2958</v>
      </c>
      <c r="B501" s="11" t="str">
        <f>VLOOKUP(A501,[3]racine_v11e!$B$4:$C$672,2,FALSE)</f>
        <v>Accouchements multiples par voie basse chez une multipare</v>
      </c>
      <c r="C501" s="22">
        <v>634</v>
      </c>
      <c r="D501" s="23">
        <v>1201201.7250999999</v>
      </c>
      <c r="E501" s="22">
        <v>595</v>
      </c>
      <c r="F501" s="23">
        <v>1127410.5755</v>
      </c>
      <c r="G501" s="22">
        <v>532</v>
      </c>
      <c r="H501" s="23">
        <v>997466.05669999996</v>
      </c>
      <c r="I501" s="24">
        <v>-6.1431105E-2</v>
      </c>
      <c r="J501" s="24">
        <v>-6.1514196E-2</v>
      </c>
      <c r="K501" s="24">
        <v>8.8536599999999995E-5</v>
      </c>
      <c r="L501" s="24">
        <v>-0.115259269</v>
      </c>
      <c r="M501" s="24">
        <v>-0.105882353</v>
      </c>
      <c r="N501" s="24">
        <v>-1.048734E-2</v>
      </c>
      <c r="O501" s="24">
        <v>2.2547511000000002E-3</v>
      </c>
      <c r="P501" s="24">
        <v>-7.8515189999999995E-3</v>
      </c>
      <c r="Q501" s="24">
        <v>8.4659699999999999E-5</v>
      </c>
      <c r="R501" s="24">
        <v>1.4877550000000001E-4</v>
      </c>
    </row>
    <row r="502" spans="1:18" ht="22.5" x14ac:dyDescent="0.2">
      <c r="A502" s="13" t="s">
        <v>2959</v>
      </c>
      <c r="B502" s="11" t="str">
        <f>VLOOKUP(A502,[3]racine_v11e!$B$4:$C$672,2,FALSE)</f>
        <v>Accouchements uniques par voie basse chez une primipare</v>
      </c>
      <c r="C502" s="22">
        <v>75565</v>
      </c>
      <c r="D502" s="23">
        <v>116244635.90000001</v>
      </c>
      <c r="E502" s="22">
        <v>72488</v>
      </c>
      <c r="F502" s="23">
        <v>111628611.94</v>
      </c>
      <c r="G502" s="22">
        <v>67333</v>
      </c>
      <c r="H502" s="23">
        <v>103591159.93000001</v>
      </c>
      <c r="I502" s="24">
        <v>-3.9709565000000002E-2</v>
      </c>
      <c r="J502" s="24">
        <v>-4.0719909999999998E-2</v>
      </c>
      <c r="K502" s="24">
        <v>1.0532321999999999E-3</v>
      </c>
      <c r="L502" s="24">
        <v>-7.2001720000000005E-2</v>
      </c>
      <c r="M502" s="24">
        <v>-7.1115218999999993E-2</v>
      </c>
      <c r="N502" s="24">
        <v>-9.5437099999999997E-4</v>
      </c>
      <c r="O502" s="24">
        <v>0.1844959021</v>
      </c>
      <c r="P502" s="24">
        <v>-0.48563959600000001</v>
      </c>
      <c r="Q502" s="24">
        <v>1.0715024599999999E-2</v>
      </c>
      <c r="R502" s="24">
        <v>1.5450977499999999E-2</v>
      </c>
    </row>
    <row r="503" spans="1:18" ht="22.5" x14ac:dyDescent="0.2">
      <c r="A503" s="13" t="s">
        <v>2960</v>
      </c>
      <c r="B503" s="11" t="str">
        <f>VLOOKUP(A503,[3]racine_v11e!$B$4:$C$672,2,FALSE)</f>
        <v>Accouchements uniques par voie basse chez une multipare</v>
      </c>
      <c r="C503" s="22">
        <v>95029</v>
      </c>
      <c r="D503" s="23">
        <v>125441001.11</v>
      </c>
      <c r="E503" s="22">
        <v>93561</v>
      </c>
      <c r="F503" s="23">
        <v>123505247.72</v>
      </c>
      <c r="G503" s="22">
        <v>90028</v>
      </c>
      <c r="H503" s="23">
        <v>118763246.98999999</v>
      </c>
      <c r="I503" s="24">
        <v>-1.5431584E-2</v>
      </c>
      <c r="J503" s="24">
        <v>-1.5447916000000001E-2</v>
      </c>
      <c r="K503" s="24">
        <v>1.6587800000000001E-5</v>
      </c>
      <c r="L503" s="24">
        <v>-3.8395136000000003E-2</v>
      </c>
      <c r="M503" s="24">
        <v>-3.7761459999999997E-2</v>
      </c>
      <c r="N503" s="24">
        <v>-6.5854300000000004E-4</v>
      </c>
      <c r="O503" s="24">
        <v>0.12644500910000001</v>
      </c>
      <c r="P503" s="24">
        <v>-0.28652156400000001</v>
      </c>
      <c r="Q503" s="24">
        <v>1.43265892E-2</v>
      </c>
      <c r="R503" s="24">
        <v>1.77139464E-2</v>
      </c>
    </row>
    <row r="504" spans="1:18" ht="22.5" x14ac:dyDescent="0.2">
      <c r="A504" s="13" t="s">
        <v>2961</v>
      </c>
      <c r="B504" s="11" t="str">
        <f>VLOOKUP(A504,[3]racine_v11e!$B$4:$C$672,2,FALSE)</f>
        <v>Grossesses ectopiques sans intervention chirurgicale</v>
      </c>
      <c r="C504" s="22">
        <v>855</v>
      </c>
      <c r="D504" s="23">
        <v>1081316.5490999999</v>
      </c>
      <c r="E504" s="22">
        <v>848</v>
      </c>
      <c r="F504" s="23">
        <v>1070916.1836000001</v>
      </c>
      <c r="G504" s="22">
        <v>815</v>
      </c>
      <c r="H504" s="23">
        <v>1034368.7949</v>
      </c>
      <c r="I504" s="24">
        <v>-9.6182430000000003E-3</v>
      </c>
      <c r="J504" s="24">
        <v>-8.1871349999999999E-3</v>
      </c>
      <c r="K504" s="24">
        <v>-1.4429219999999999E-3</v>
      </c>
      <c r="L504" s="24">
        <v>-3.4127217000000001E-2</v>
      </c>
      <c r="M504" s="24">
        <v>-3.8915093999999997E-2</v>
      </c>
      <c r="N504" s="24">
        <v>4.9817426000000001E-3</v>
      </c>
      <c r="O504" s="24">
        <v>1.1810601000000001E-3</v>
      </c>
      <c r="P504" s="24">
        <v>-2.2082690000000001E-3</v>
      </c>
      <c r="Q504" s="24">
        <v>1.296949E-4</v>
      </c>
      <c r="R504" s="24">
        <v>1.542797E-4</v>
      </c>
    </row>
    <row r="505" spans="1:18" ht="22.5" x14ac:dyDescent="0.2">
      <c r="A505" s="13" t="s">
        <v>2962</v>
      </c>
      <c r="B505" s="11" t="str">
        <f>VLOOKUP(A505,[3]racine_v11e!$B$4:$C$672,2,FALSE)</f>
        <v>Faux travail et menaces d'accouchements prématurés</v>
      </c>
      <c r="C505" s="22">
        <v>19737</v>
      </c>
      <c r="D505" s="23">
        <v>14269371.392999999</v>
      </c>
      <c r="E505" s="22">
        <v>19237</v>
      </c>
      <c r="F505" s="23">
        <v>13640471.491</v>
      </c>
      <c r="G505" s="22">
        <v>18640</v>
      </c>
      <c r="H505" s="23">
        <v>12888811.523</v>
      </c>
      <c r="I505" s="24">
        <v>-4.4073412999999999E-2</v>
      </c>
      <c r="J505" s="24">
        <v>-2.5333130999999998E-2</v>
      </c>
      <c r="K505" s="24">
        <v>-1.9227372E-2</v>
      </c>
      <c r="L505" s="24">
        <v>-5.5105131000000002E-2</v>
      </c>
      <c r="M505" s="24">
        <v>-3.1033945E-2</v>
      </c>
      <c r="N505" s="24">
        <v>-2.4842135000000001E-2</v>
      </c>
      <c r="O505" s="24">
        <v>2.1366450700000001E-2</v>
      </c>
      <c r="P505" s="24">
        <v>-4.5416861000000003E-2</v>
      </c>
      <c r="Q505" s="24">
        <v>2.9662730000000002E-3</v>
      </c>
      <c r="R505" s="24">
        <v>1.9224105E-3</v>
      </c>
    </row>
    <row r="506" spans="1:18" ht="22.5" x14ac:dyDescent="0.2">
      <c r="A506" s="13" t="s">
        <v>2963</v>
      </c>
      <c r="B506" s="11" t="str">
        <f>VLOOKUP(A506,[3]racine_v11e!$B$4:$C$672,2,FALSE)</f>
        <v>Interventions majeures sur l'appareil digestif, groupes nouveau-nés 1 à 7</v>
      </c>
      <c r="C506" s="22" t="s">
        <v>3213</v>
      </c>
      <c r="D506" s="23" t="s">
        <v>3213</v>
      </c>
      <c r="E506" s="22">
        <v>1</v>
      </c>
      <c r="F506" s="23">
        <v>8448.44</v>
      </c>
      <c r="G506" s="22">
        <v>1</v>
      </c>
      <c r="H506" s="23">
        <v>14331.85</v>
      </c>
      <c r="I506" s="24" t="s">
        <v>3213</v>
      </c>
      <c r="J506" s="24" t="s">
        <v>3213</v>
      </c>
      <c r="K506" s="24" t="s">
        <v>3213</v>
      </c>
      <c r="L506" s="24">
        <v>0.69639010280000002</v>
      </c>
      <c r="M506" s="24">
        <v>0</v>
      </c>
      <c r="N506" s="24">
        <v>0.69639010280000002</v>
      </c>
      <c r="O506" s="24">
        <v>0</v>
      </c>
      <c r="P506" s="24">
        <v>3.5548790000000002E-4</v>
      </c>
      <c r="Q506" s="24">
        <v>1.5913482000000001E-7</v>
      </c>
      <c r="R506" s="24">
        <v>2.1376447E-6</v>
      </c>
    </row>
    <row r="507" spans="1:18" ht="33.75" x14ac:dyDescent="0.2">
      <c r="A507" s="13" t="s">
        <v>2964</v>
      </c>
      <c r="B507" s="11" t="str">
        <f>VLOOKUP(A507,[3]racine_v11e!$B$4:$C$672,2,FALSE)</f>
        <v>Interventions majeures sur l'appareil cardiovasculaire, groupes nouveau-nés 1 à 7</v>
      </c>
      <c r="C507" s="22">
        <v>22</v>
      </c>
      <c r="D507" s="23">
        <v>302404.3309</v>
      </c>
      <c r="E507" s="22">
        <v>17</v>
      </c>
      <c r="F507" s="23">
        <v>215434.4099</v>
      </c>
      <c r="G507" s="22">
        <v>17</v>
      </c>
      <c r="H507" s="23">
        <v>220785.29800000001</v>
      </c>
      <c r="I507" s="24">
        <v>-0.28759482600000003</v>
      </c>
      <c r="J507" s="24">
        <v>-0.22727272700000001</v>
      </c>
      <c r="K507" s="24">
        <v>-7.8063892999999995E-2</v>
      </c>
      <c r="L507" s="24">
        <v>2.4837666800000002E-2</v>
      </c>
      <c r="M507" s="24">
        <v>0</v>
      </c>
      <c r="N507" s="24">
        <v>2.4837666800000002E-2</v>
      </c>
      <c r="O507" s="24">
        <v>0</v>
      </c>
      <c r="P507" s="24">
        <v>3.2331180000000001E-4</v>
      </c>
      <c r="Q507" s="24">
        <v>2.7052919E-6</v>
      </c>
      <c r="R507" s="24">
        <v>3.29309E-5</v>
      </c>
    </row>
    <row r="508" spans="1:18" ht="22.5" x14ac:dyDescent="0.2">
      <c r="A508" s="13" t="s">
        <v>2965</v>
      </c>
      <c r="B508" s="11" t="str">
        <f>VLOOKUP(A508,[3]racine_v11e!$B$4:$C$672,2,FALSE)</f>
        <v>Autres interventions chirurgicales, groupes nouveau-nés 1 à 7</v>
      </c>
      <c r="C508" s="22">
        <v>67</v>
      </c>
      <c r="D508" s="23">
        <v>304200.61499999999</v>
      </c>
      <c r="E508" s="22">
        <v>53</v>
      </c>
      <c r="F508" s="23">
        <v>210091.9423</v>
      </c>
      <c r="G508" s="22">
        <v>49</v>
      </c>
      <c r="H508" s="23">
        <v>185653.25899999999</v>
      </c>
      <c r="I508" s="24">
        <v>-0.309363848</v>
      </c>
      <c r="J508" s="24">
        <v>-0.20895522399999999</v>
      </c>
      <c r="K508" s="24">
        <v>-0.126931656</v>
      </c>
      <c r="L508" s="24">
        <v>-0.116323753</v>
      </c>
      <c r="M508" s="24">
        <v>-7.5471698000000004E-2</v>
      </c>
      <c r="N508" s="24">
        <v>-4.4186916999999999E-2</v>
      </c>
      <c r="O508" s="24">
        <v>1.431588E-4</v>
      </c>
      <c r="P508" s="24">
        <v>-1.4766359999999999E-3</v>
      </c>
      <c r="Q508" s="24">
        <v>7.7976059999999994E-6</v>
      </c>
      <c r="R508" s="24">
        <v>2.7690799999999999E-5</v>
      </c>
    </row>
    <row r="509" spans="1:18" ht="22.5" x14ac:dyDescent="0.2">
      <c r="A509" s="13" t="s">
        <v>2966</v>
      </c>
      <c r="B509" s="11" t="str">
        <f>VLOOKUP(A509,[3]racine_v11e!$B$4:$C$672,2,FALSE)</f>
        <v>Interventions chirurgicales, groupes nouveau-nés 8 à 9</v>
      </c>
      <c r="C509" s="22" t="s">
        <v>3213</v>
      </c>
      <c r="D509" s="23" t="s">
        <v>3213</v>
      </c>
      <c r="E509" s="22">
        <v>1</v>
      </c>
      <c r="F509" s="23">
        <v>7672.16</v>
      </c>
      <c r="G509" s="22" t="s">
        <v>3213</v>
      </c>
      <c r="H509" s="23" t="s">
        <v>3213</v>
      </c>
      <c r="I509" s="24" t="s">
        <v>3213</v>
      </c>
      <c r="J509" s="24" t="s">
        <v>3213</v>
      </c>
      <c r="K509" s="24" t="s">
        <v>3213</v>
      </c>
      <c r="L509" s="24" t="s">
        <v>3213</v>
      </c>
      <c r="M509" s="24" t="s">
        <v>3213</v>
      </c>
      <c r="N509" s="24" t="s">
        <v>3213</v>
      </c>
      <c r="O509" s="24" t="s">
        <v>3213</v>
      </c>
      <c r="P509" s="24" t="s">
        <v>3213</v>
      </c>
      <c r="Q509" s="24" t="s">
        <v>3213</v>
      </c>
      <c r="R509" s="24" t="s">
        <v>3214</v>
      </c>
    </row>
    <row r="510" spans="1:18" ht="22.5" x14ac:dyDescent="0.2">
      <c r="A510" s="13" t="s">
        <v>2967</v>
      </c>
      <c r="B510" s="11" t="str">
        <f>VLOOKUP(A510,[3]racine_v11e!$B$4:$C$672,2,FALSE)</f>
        <v>Transferts précoces de nouveau-nés vers un autre établissement MCO</v>
      </c>
      <c r="C510" s="22">
        <v>3424</v>
      </c>
      <c r="D510" s="23">
        <v>1018905.5694</v>
      </c>
      <c r="E510" s="22">
        <v>3799</v>
      </c>
      <c r="F510" s="23">
        <v>1128045.2212</v>
      </c>
      <c r="G510" s="22">
        <v>3797</v>
      </c>
      <c r="H510" s="23">
        <v>1129096.2365999999</v>
      </c>
      <c r="I510" s="24">
        <v>0.1071145895</v>
      </c>
      <c r="J510" s="24">
        <v>0.10952102800000001</v>
      </c>
      <c r="K510" s="24">
        <v>-2.1688990000000002E-3</v>
      </c>
      <c r="L510" s="24">
        <v>9.3171390000000001E-4</v>
      </c>
      <c r="M510" s="24">
        <v>-5.2645399999999998E-4</v>
      </c>
      <c r="N510" s="24">
        <v>1.4589363E-3</v>
      </c>
      <c r="O510" s="24">
        <v>7.1579400000000001E-5</v>
      </c>
      <c r="P510" s="24">
        <v>6.3504500000000002E-5</v>
      </c>
      <c r="Q510" s="24">
        <v>6.0423490000000002E-4</v>
      </c>
      <c r="R510" s="24">
        <v>1.6840860000000001E-4</v>
      </c>
    </row>
    <row r="511" spans="1:18" ht="12" x14ac:dyDescent="0.2">
      <c r="A511" s="13" t="s">
        <v>2968</v>
      </c>
      <c r="B511" s="11" t="str">
        <f>VLOOKUP(A511,[3]racine_v11e!$B$4:$C$672,2,FALSE)</f>
        <v>Décès précoces de nouveau-nés</v>
      </c>
      <c r="C511" s="22">
        <v>62</v>
      </c>
      <c r="D511" s="23">
        <v>51428.660400000001</v>
      </c>
      <c r="E511" s="22">
        <v>85</v>
      </c>
      <c r="F511" s="23">
        <v>70696.389599999995</v>
      </c>
      <c r="G511" s="22">
        <v>68</v>
      </c>
      <c r="H511" s="23">
        <v>56874.236400000002</v>
      </c>
      <c r="I511" s="24">
        <v>0.3746496419</v>
      </c>
      <c r="J511" s="24">
        <v>0.37096774189999998</v>
      </c>
      <c r="K511" s="24">
        <v>2.6856211E-3</v>
      </c>
      <c r="L511" s="24">
        <v>-0.19551427299999999</v>
      </c>
      <c r="M511" s="24">
        <v>-0.2</v>
      </c>
      <c r="N511" s="24">
        <v>5.6071589999999996E-3</v>
      </c>
      <c r="O511" s="24">
        <v>6.0842489999999997E-4</v>
      </c>
      <c r="P511" s="24">
        <v>-8.3516299999999999E-4</v>
      </c>
      <c r="Q511" s="24">
        <v>1.0821200000000001E-5</v>
      </c>
      <c r="R511" s="24">
        <v>8.4829878000000006E-6</v>
      </c>
    </row>
    <row r="512" spans="1:18" ht="12" x14ac:dyDescent="0.2">
      <c r="A512" s="13" t="s">
        <v>2969</v>
      </c>
      <c r="B512" s="11" t="str">
        <f>VLOOKUP(A512,[3]racine_v11e!$B$4:$C$672,2,FALSE)</f>
        <v>Décès tardifs de nouveau-nés</v>
      </c>
      <c r="C512" s="22">
        <v>21</v>
      </c>
      <c r="D512" s="23">
        <v>12175.1392</v>
      </c>
      <c r="E512" s="22">
        <v>8</v>
      </c>
      <c r="F512" s="23">
        <v>5063.4390000000003</v>
      </c>
      <c r="G512" s="22">
        <v>12</v>
      </c>
      <c r="H512" s="23">
        <v>7392.0487999999996</v>
      </c>
      <c r="I512" s="24">
        <v>-0.58411654099999999</v>
      </c>
      <c r="J512" s="24">
        <v>-0.61904761900000005</v>
      </c>
      <c r="K512" s="24">
        <v>9.1694078900000003E-2</v>
      </c>
      <c r="L512" s="24">
        <v>0.45988700560000001</v>
      </c>
      <c r="M512" s="24">
        <v>0.5</v>
      </c>
      <c r="N512" s="24">
        <v>-2.6741996000000001E-2</v>
      </c>
      <c r="O512" s="24">
        <v>-1.4315899999999999E-4</v>
      </c>
      <c r="P512" s="24">
        <v>1.406995E-4</v>
      </c>
      <c r="Q512" s="24">
        <v>1.9096178000000001E-6</v>
      </c>
      <c r="R512" s="24">
        <v>1.1025495E-6</v>
      </c>
    </row>
    <row r="513" spans="1:18" ht="33.75" x14ac:dyDescent="0.2">
      <c r="A513" s="13" t="s">
        <v>2970</v>
      </c>
      <c r="B513" s="11" t="str">
        <f>VLOOKUP(A513,[3]racine_v11e!$B$4:$C$672,2,FALSE)</f>
        <v>Nouveau-nés de 3300g et âge gestationnel de 40 SA et assimilés (groupe nouveau-nés 1)</v>
      </c>
      <c r="C513" s="22">
        <v>198209</v>
      </c>
      <c r="D513" s="23">
        <v>151203915.75999999</v>
      </c>
      <c r="E513" s="22">
        <v>193033</v>
      </c>
      <c r="F513" s="23">
        <v>147349119.30000001</v>
      </c>
      <c r="G513" s="22">
        <v>184583</v>
      </c>
      <c r="H513" s="23">
        <v>141248305.53999999</v>
      </c>
      <c r="I513" s="24">
        <v>-2.5494025E-2</v>
      </c>
      <c r="J513" s="24">
        <v>-2.6113850000000001E-2</v>
      </c>
      <c r="K513" s="24">
        <v>6.3644419999999997E-4</v>
      </c>
      <c r="L513" s="24">
        <v>-4.1403802000000003E-2</v>
      </c>
      <c r="M513" s="24">
        <v>-4.3774898999999999E-2</v>
      </c>
      <c r="N513" s="24">
        <v>2.4796427E-3</v>
      </c>
      <c r="O513" s="24">
        <v>0.30242296270000002</v>
      </c>
      <c r="P513" s="24">
        <v>-0.36862387800000002</v>
      </c>
      <c r="Q513" s="24">
        <v>2.9373581700000002E-2</v>
      </c>
      <c r="R513" s="24">
        <v>2.1067670199999999E-2</v>
      </c>
    </row>
    <row r="514" spans="1:18" ht="33.75" x14ac:dyDescent="0.2">
      <c r="A514" s="13" t="s">
        <v>2971</v>
      </c>
      <c r="B514" s="11" t="str">
        <f>VLOOKUP(A514,[3]racine_v11e!$B$4:$C$672,2,FALSE)</f>
        <v>Nouveau-nés de 2400g et âge gestationnel de 38 SA et assimilés (groupe nouveau-nés 2)</v>
      </c>
      <c r="C514" s="22">
        <v>13249</v>
      </c>
      <c r="D514" s="23">
        <v>11279188.707</v>
      </c>
      <c r="E514" s="22">
        <v>13264</v>
      </c>
      <c r="F514" s="23">
        <v>11285950.435000001</v>
      </c>
      <c r="G514" s="22">
        <v>12378</v>
      </c>
      <c r="H514" s="23">
        <v>10563448.535</v>
      </c>
      <c r="I514" s="24">
        <v>5.9948710000000004E-4</v>
      </c>
      <c r="J514" s="24">
        <v>1.1321609E-3</v>
      </c>
      <c r="K514" s="24">
        <v>-5.3207099999999995E-4</v>
      </c>
      <c r="L514" s="24">
        <v>-6.4017816000000005E-2</v>
      </c>
      <c r="M514" s="24">
        <v>-6.6797345999999994E-2</v>
      </c>
      <c r="N514" s="24">
        <v>2.9784849999999999E-3</v>
      </c>
      <c r="O514" s="24">
        <v>3.1709674E-2</v>
      </c>
      <c r="P514" s="24">
        <v>-4.3655069999999997E-2</v>
      </c>
      <c r="Q514" s="24">
        <v>1.9697707999999999E-3</v>
      </c>
      <c r="R514" s="24">
        <v>1.5755747E-3</v>
      </c>
    </row>
    <row r="515" spans="1:18" ht="33.75" x14ac:dyDescent="0.2">
      <c r="A515" s="13" t="s">
        <v>2972</v>
      </c>
      <c r="B515" s="11" t="str">
        <f>VLOOKUP(A515,[3]racine_v11e!$B$4:$C$672,2,FALSE)</f>
        <v>Nouveau-nés de 2200g et âge gestationnel de 37 SA et assimilés (groupe nouveau-nés 3)</v>
      </c>
      <c r="C515" s="22">
        <v>3240</v>
      </c>
      <c r="D515" s="23">
        <v>3309554.5962999999</v>
      </c>
      <c r="E515" s="22">
        <v>3270</v>
      </c>
      <c r="F515" s="23">
        <v>3330827.639</v>
      </c>
      <c r="G515" s="22">
        <v>3118</v>
      </c>
      <c r="H515" s="23">
        <v>3190382.9759999998</v>
      </c>
      <c r="I515" s="24">
        <v>6.4277661000000002E-3</v>
      </c>
      <c r="J515" s="24">
        <v>9.2592592999999994E-3</v>
      </c>
      <c r="K515" s="24">
        <v>-2.8055160000000001E-3</v>
      </c>
      <c r="L515" s="24">
        <v>-4.2165095E-2</v>
      </c>
      <c r="M515" s="24">
        <v>-4.6483179999999999E-2</v>
      </c>
      <c r="N515" s="24">
        <v>4.5285888999999999E-3</v>
      </c>
      <c r="O515" s="24">
        <v>5.4400344E-3</v>
      </c>
      <c r="P515" s="24">
        <v>-8.4859589999999995E-3</v>
      </c>
      <c r="Q515" s="24">
        <v>4.9618239999999999E-4</v>
      </c>
      <c r="R515" s="24">
        <v>4.7585660000000002E-4</v>
      </c>
    </row>
    <row r="516" spans="1:18" ht="33.75" x14ac:dyDescent="0.2">
      <c r="A516" s="13" t="s">
        <v>2973</v>
      </c>
      <c r="B516" s="11" t="str">
        <f>VLOOKUP(A516,[3]racine_v11e!$B$4:$C$672,2,FALSE)</f>
        <v>Nouveau-nés de 2000g et âge gestationnel de 37 SA et assimilés (groupe nouveau-nés 4)</v>
      </c>
      <c r="C516" s="22">
        <v>2273</v>
      </c>
      <c r="D516" s="23">
        <v>2851565.7083000001</v>
      </c>
      <c r="E516" s="22">
        <v>2255</v>
      </c>
      <c r="F516" s="23">
        <v>2825852.3719000001</v>
      </c>
      <c r="G516" s="22">
        <v>2116</v>
      </c>
      <c r="H516" s="23">
        <v>2663032.5107999998</v>
      </c>
      <c r="I516" s="24">
        <v>-9.0172689999999996E-3</v>
      </c>
      <c r="J516" s="24">
        <v>-7.9190500000000004E-3</v>
      </c>
      <c r="K516" s="24">
        <v>-1.1069859999999999E-3</v>
      </c>
      <c r="L516" s="24">
        <v>-5.7617964000000001E-2</v>
      </c>
      <c r="M516" s="24">
        <v>-6.1640797999999997E-2</v>
      </c>
      <c r="N516" s="24">
        <v>4.2870937999999999E-3</v>
      </c>
      <c r="O516" s="24">
        <v>4.9747682999999997E-3</v>
      </c>
      <c r="P516" s="24">
        <v>-9.8379149999999992E-3</v>
      </c>
      <c r="Q516" s="24">
        <v>3.3672930000000002E-4</v>
      </c>
      <c r="R516" s="24">
        <v>3.9720050000000001E-4</v>
      </c>
    </row>
    <row r="517" spans="1:18" ht="33.75" x14ac:dyDescent="0.2">
      <c r="A517" s="13" t="s">
        <v>2974</v>
      </c>
      <c r="B517" s="11" t="str">
        <f>VLOOKUP(A517,[3]racine_v11e!$B$4:$C$672,2,FALSE)</f>
        <v>Nouveau-nés de 1800g et âge gestationnel de 36 SA et assimilés (groupe nouveau-nés 5)</v>
      </c>
      <c r="C517" s="22">
        <v>1268</v>
      </c>
      <c r="D517" s="23">
        <v>1566394.7468000001</v>
      </c>
      <c r="E517" s="22">
        <v>1273</v>
      </c>
      <c r="F517" s="23">
        <v>1572800.3940999999</v>
      </c>
      <c r="G517" s="22">
        <v>1196</v>
      </c>
      <c r="H517" s="23">
        <v>1505095.7848</v>
      </c>
      <c r="I517" s="24">
        <v>4.0894208000000001E-3</v>
      </c>
      <c r="J517" s="24">
        <v>3.9432177000000004E-3</v>
      </c>
      <c r="K517" s="24">
        <v>1.456289E-4</v>
      </c>
      <c r="L517" s="24">
        <v>-4.3047172000000002E-2</v>
      </c>
      <c r="M517" s="24">
        <v>-6.0487038E-2</v>
      </c>
      <c r="N517" s="24">
        <v>1.8562667099999999E-2</v>
      </c>
      <c r="O517" s="24">
        <v>2.7558068999999998E-3</v>
      </c>
      <c r="P517" s="24">
        <v>-4.0908539999999997E-3</v>
      </c>
      <c r="Q517" s="24">
        <v>1.9032519999999999E-4</v>
      </c>
      <c r="R517" s="24">
        <v>2.244902E-4</v>
      </c>
    </row>
    <row r="518" spans="1:18" ht="33.75" x14ac:dyDescent="0.2">
      <c r="A518" s="13" t="s">
        <v>2975</v>
      </c>
      <c r="B518" s="11" t="str">
        <f>VLOOKUP(A518,[3]racine_v11e!$B$4:$C$672,2,FALSE)</f>
        <v>Nouveau-nés de 1700g et âge gestationnel de 35 SA et assimilés (groupe nouveau-nés 6)</v>
      </c>
      <c r="C518" s="22">
        <v>626</v>
      </c>
      <c r="D518" s="23">
        <v>738540.39809999999</v>
      </c>
      <c r="E518" s="22">
        <v>686</v>
      </c>
      <c r="F518" s="23">
        <v>825079.38470000005</v>
      </c>
      <c r="G518" s="22">
        <v>597</v>
      </c>
      <c r="H518" s="23">
        <v>720748.44389999995</v>
      </c>
      <c r="I518" s="24">
        <v>0.1171756979</v>
      </c>
      <c r="J518" s="24">
        <v>9.58466454E-2</v>
      </c>
      <c r="K518" s="24">
        <v>1.94635378E-2</v>
      </c>
      <c r="L518" s="24">
        <v>-0.12644957900000001</v>
      </c>
      <c r="M518" s="24">
        <v>-0.129737609</v>
      </c>
      <c r="N518" s="24">
        <v>3.7782058E-3</v>
      </c>
      <c r="O518" s="24">
        <v>3.1852832999999998E-3</v>
      </c>
      <c r="P518" s="24">
        <v>-6.3038929999999996E-3</v>
      </c>
      <c r="Q518" s="24">
        <v>9.5003500000000006E-5</v>
      </c>
      <c r="R518" s="24">
        <v>1.075021E-4</v>
      </c>
    </row>
    <row r="519" spans="1:18" ht="33.75" x14ac:dyDescent="0.2">
      <c r="A519" s="13" t="s">
        <v>2976</v>
      </c>
      <c r="B519" s="11" t="str">
        <f>VLOOKUP(A519,[3]racine_v11e!$B$4:$C$672,2,FALSE)</f>
        <v>Nouveau-nés de 1500g et âge gestationnel de 33 SA et assimilés (groupe nouveau-nés 7)</v>
      </c>
      <c r="C519" s="22">
        <v>312</v>
      </c>
      <c r="D519" s="23">
        <v>509539.3737</v>
      </c>
      <c r="E519" s="22">
        <v>353</v>
      </c>
      <c r="F519" s="23">
        <v>563616.64260000002</v>
      </c>
      <c r="G519" s="22">
        <v>359</v>
      </c>
      <c r="H519" s="23">
        <v>599811.30429999996</v>
      </c>
      <c r="I519" s="24">
        <v>0.1061297158</v>
      </c>
      <c r="J519" s="24">
        <v>0.13141025640000001</v>
      </c>
      <c r="K519" s="24">
        <v>-2.2344274000000001E-2</v>
      </c>
      <c r="L519" s="24">
        <v>6.4218582199999999E-2</v>
      </c>
      <c r="M519" s="24">
        <v>1.6997167099999998E-2</v>
      </c>
      <c r="N519" s="24">
        <v>4.6432199200000003E-2</v>
      </c>
      <c r="O519" s="24">
        <v>-2.1473799999999999E-4</v>
      </c>
      <c r="P519" s="24">
        <v>2.1869569000000002E-3</v>
      </c>
      <c r="Q519" s="24">
        <v>5.7129400000000002E-5</v>
      </c>
      <c r="R519" s="24">
        <v>8.9463900000000002E-5</v>
      </c>
    </row>
    <row r="520" spans="1:18" ht="33.75" x14ac:dyDescent="0.2">
      <c r="A520" s="13" t="s">
        <v>2977</v>
      </c>
      <c r="B520" s="11" t="str">
        <f>VLOOKUP(A520,[3]racine_v11e!$B$4:$C$672,2,FALSE)</f>
        <v>Nouveau-nés de 1300g et âge gestationnel de 32 SA et assimilés (groupe nouveau-nés 8)</v>
      </c>
      <c r="C520" s="22">
        <v>177</v>
      </c>
      <c r="D520" s="23">
        <v>483927.56280000001</v>
      </c>
      <c r="E520" s="22">
        <v>123</v>
      </c>
      <c r="F520" s="23">
        <v>338314.72739999997</v>
      </c>
      <c r="G520" s="22">
        <v>131</v>
      </c>
      <c r="H520" s="23">
        <v>353228.71059999999</v>
      </c>
      <c r="I520" s="24">
        <v>-0.30089799900000003</v>
      </c>
      <c r="J520" s="24">
        <v>-0.30508474600000002</v>
      </c>
      <c r="K520" s="24">
        <v>6.0248304000000003E-3</v>
      </c>
      <c r="L520" s="24">
        <v>4.4083162799999999E-2</v>
      </c>
      <c r="M520" s="24">
        <v>6.5040650399999997E-2</v>
      </c>
      <c r="N520" s="24">
        <v>-1.9677640999999999E-2</v>
      </c>
      <c r="O520" s="24">
        <v>-2.8631799999999998E-4</v>
      </c>
      <c r="P520" s="24">
        <v>9.0113390000000002E-4</v>
      </c>
      <c r="Q520" s="24">
        <v>2.0846700000000002E-5</v>
      </c>
      <c r="R520" s="24">
        <v>5.2685300000000002E-5</v>
      </c>
    </row>
    <row r="521" spans="1:18" ht="33.75" x14ac:dyDescent="0.2">
      <c r="A521" s="13" t="s">
        <v>2978</v>
      </c>
      <c r="B521" s="11" t="str">
        <f>VLOOKUP(A521,[3]racine_v11e!$B$4:$C$672,2,FALSE)</f>
        <v>Nouveau-nés de 1100g et âge gestationnel de 30 SA et assimilés (groupe nouveau-nés 9)</v>
      </c>
      <c r="C521" s="22">
        <v>45</v>
      </c>
      <c r="D521" s="23">
        <v>188251.62160000001</v>
      </c>
      <c r="E521" s="22">
        <v>37</v>
      </c>
      <c r="F521" s="23">
        <v>149964.53640000001</v>
      </c>
      <c r="G521" s="22">
        <v>28</v>
      </c>
      <c r="H521" s="23">
        <v>113581.2859</v>
      </c>
      <c r="I521" s="24">
        <v>-0.20338249899999999</v>
      </c>
      <c r="J521" s="24">
        <v>-0.177777778</v>
      </c>
      <c r="K521" s="24">
        <v>-3.1140877000000001E-2</v>
      </c>
      <c r="L521" s="24">
        <v>-0.242612363</v>
      </c>
      <c r="M521" s="24">
        <v>-0.243243243</v>
      </c>
      <c r="N521" s="24">
        <v>8.3366359999999999E-4</v>
      </c>
      <c r="O521" s="24">
        <v>3.2210730000000002E-4</v>
      </c>
      <c r="P521" s="24">
        <v>-2.1983520000000002E-3</v>
      </c>
      <c r="Q521" s="24">
        <v>4.4557747999999998E-6</v>
      </c>
      <c r="R521" s="24">
        <v>1.6940999999999999E-5</v>
      </c>
    </row>
    <row r="522" spans="1:18" ht="33.75" x14ac:dyDescent="0.2">
      <c r="A522" s="13" t="s">
        <v>2979</v>
      </c>
      <c r="B522" s="11" t="str">
        <f>VLOOKUP(A522,[3]racine_v11e!$B$4:$C$672,2,FALSE)</f>
        <v>Nouveau-nés de 800g et âge gestationnel de 28 SA et assimilés (groupe nouveau-nés 10)</v>
      </c>
      <c r="C522" s="22">
        <v>9</v>
      </c>
      <c r="D522" s="23">
        <v>40772.7889</v>
      </c>
      <c r="E522" s="22">
        <v>13</v>
      </c>
      <c r="F522" s="23">
        <v>48855.446100000001</v>
      </c>
      <c r="G522" s="22">
        <v>7</v>
      </c>
      <c r="H522" s="23">
        <v>29793.368900000001</v>
      </c>
      <c r="I522" s="24">
        <v>0.19823655479999999</v>
      </c>
      <c r="J522" s="24">
        <v>0.44444444440000003</v>
      </c>
      <c r="K522" s="24">
        <v>-0.170451616</v>
      </c>
      <c r="L522" s="24">
        <v>-0.39017302500000001</v>
      </c>
      <c r="M522" s="24">
        <v>-0.46153846199999998</v>
      </c>
      <c r="N522" s="24">
        <v>0.13253581040000001</v>
      </c>
      <c r="O522" s="24">
        <v>2.147382E-4</v>
      </c>
      <c r="P522" s="24">
        <v>-1.1517700000000001E-3</v>
      </c>
      <c r="Q522" s="24">
        <v>1.1139437E-6</v>
      </c>
      <c r="R522" s="24">
        <v>4.4437833999999996E-6</v>
      </c>
    </row>
    <row r="523" spans="1:18" ht="12" x14ac:dyDescent="0.2">
      <c r="A523" s="13" t="s">
        <v>2980</v>
      </c>
      <c r="B523" s="11" t="str">
        <f>VLOOKUP(A523,[3]racine_v11e!$B$4:$C$672,2,FALSE)</f>
        <v>Interventions sur la rate</v>
      </c>
      <c r="C523" s="22">
        <v>200</v>
      </c>
      <c r="D523" s="23">
        <v>607403.929</v>
      </c>
      <c r="E523" s="22">
        <v>159</v>
      </c>
      <c r="F523" s="23">
        <v>474259.81270000001</v>
      </c>
      <c r="G523" s="22">
        <v>140</v>
      </c>
      <c r="H523" s="23">
        <v>427983.00900000002</v>
      </c>
      <c r="I523" s="24">
        <v>-0.21920193499999999</v>
      </c>
      <c r="J523" s="24">
        <v>-0.20499999999999999</v>
      </c>
      <c r="K523" s="24">
        <v>-1.7864069E-2</v>
      </c>
      <c r="L523" s="24">
        <v>-9.7576903000000006E-2</v>
      </c>
      <c r="M523" s="24">
        <v>-0.119496855</v>
      </c>
      <c r="N523" s="24">
        <v>2.4894803100000001E-2</v>
      </c>
      <c r="O523" s="24">
        <v>6.800043E-4</v>
      </c>
      <c r="P523" s="24">
        <v>-2.7961409999999998E-3</v>
      </c>
      <c r="Q523" s="24">
        <v>2.2278900000000001E-5</v>
      </c>
      <c r="R523" s="24">
        <v>6.3835099999999995E-5</v>
      </c>
    </row>
    <row r="524" spans="1:18" ht="22.5" x14ac:dyDescent="0.2">
      <c r="A524" s="13" t="s">
        <v>2981</v>
      </c>
      <c r="B524" s="11" t="str">
        <f>VLOOKUP(A524,[3]racine_v11e!$B$4:$C$672,2,FALSE)</f>
        <v>Autres interventions pour affections du sang et des organes hématopoïétiques</v>
      </c>
      <c r="C524" s="22">
        <v>2330</v>
      </c>
      <c r="D524" s="23">
        <v>2589159.2242000001</v>
      </c>
      <c r="E524" s="22">
        <v>2347</v>
      </c>
      <c r="F524" s="23">
        <v>2563199.1468000002</v>
      </c>
      <c r="G524" s="22">
        <v>2188</v>
      </c>
      <c r="H524" s="23">
        <v>2401018.0773999998</v>
      </c>
      <c r="I524" s="24">
        <v>-1.0026451E-2</v>
      </c>
      <c r="J524" s="24">
        <v>7.2961373E-3</v>
      </c>
      <c r="K524" s="24">
        <v>-1.7197115999999998E-2</v>
      </c>
      <c r="L524" s="24">
        <v>-6.3272910000000002E-2</v>
      </c>
      <c r="M524" s="24">
        <v>-6.7746058999999997E-2</v>
      </c>
      <c r="N524" s="24">
        <v>4.7982082999999997E-3</v>
      </c>
      <c r="O524" s="24">
        <v>5.6905623000000002E-3</v>
      </c>
      <c r="P524" s="24">
        <v>-9.7993179999999996E-3</v>
      </c>
      <c r="Q524" s="24">
        <v>3.4818700000000002E-4</v>
      </c>
      <c r="R524" s="24">
        <v>3.581201E-4</v>
      </c>
    </row>
    <row r="525" spans="1:18" ht="12" x14ac:dyDescent="0.2">
      <c r="A525" s="13" t="s">
        <v>2982</v>
      </c>
      <c r="B525" s="11" t="str">
        <f>VLOOKUP(A525,[3]racine_v11e!$B$4:$C$672,2,FALSE)</f>
        <v>Affections de la rate</v>
      </c>
      <c r="C525" s="22">
        <v>163</v>
      </c>
      <c r="D525" s="23">
        <v>175604.9014</v>
      </c>
      <c r="E525" s="22">
        <v>130</v>
      </c>
      <c r="F525" s="23">
        <v>131994.2309</v>
      </c>
      <c r="G525" s="22">
        <v>167</v>
      </c>
      <c r="H525" s="23">
        <v>179336.92439999999</v>
      </c>
      <c r="I525" s="24">
        <v>-0.24834540599999999</v>
      </c>
      <c r="J525" s="24">
        <v>-0.202453988</v>
      </c>
      <c r="K525" s="24">
        <v>-5.7540778000000001E-2</v>
      </c>
      <c r="L525" s="24">
        <v>0.35867244479999999</v>
      </c>
      <c r="M525" s="24">
        <v>0.28461538460000002</v>
      </c>
      <c r="N525" s="24">
        <v>5.76492085E-2</v>
      </c>
      <c r="O525" s="24">
        <v>-1.324219E-3</v>
      </c>
      <c r="P525" s="24">
        <v>2.8605442000000001E-3</v>
      </c>
      <c r="Q525" s="24">
        <v>2.65755E-5</v>
      </c>
      <c r="R525" s="24">
        <v>2.67487E-5</v>
      </c>
    </row>
    <row r="526" spans="1:18" ht="12" x14ac:dyDescent="0.2">
      <c r="A526" s="13" t="s">
        <v>2983</v>
      </c>
      <c r="B526" s="11" t="str">
        <f>VLOOKUP(A526,[3]racine_v11e!$B$4:$C$672,2,FALSE)</f>
        <v>Donneurs de moelle</v>
      </c>
      <c r="C526" s="22">
        <v>1</v>
      </c>
      <c r="D526" s="23">
        <v>807.21</v>
      </c>
      <c r="E526" s="22">
        <v>1</v>
      </c>
      <c r="F526" s="23">
        <v>807.21</v>
      </c>
      <c r="G526" s="22" t="s">
        <v>3213</v>
      </c>
      <c r="H526" s="23" t="s">
        <v>3213</v>
      </c>
      <c r="I526" s="24">
        <v>0</v>
      </c>
      <c r="J526" s="24">
        <v>0</v>
      </c>
      <c r="K526" s="24">
        <v>0</v>
      </c>
      <c r="L526" s="24" t="s">
        <v>3213</v>
      </c>
      <c r="M526" s="24" t="s">
        <v>3213</v>
      </c>
      <c r="N526" s="24" t="s">
        <v>3213</v>
      </c>
      <c r="O526" s="24" t="s">
        <v>3213</v>
      </c>
      <c r="P526" s="24" t="s">
        <v>3213</v>
      </c>
      <c r="Q526" s="24" t="s">
        <v>3213</v>
      </c>
      <c r="R526" s="24" t="s">
        <v>3214</v>
      </c>
    </row>
    <row r="527" spans="1:18" ht="12" x14ac:dyDescent="0.2">
      <c r="A527" s="13" t="s">
        <v>2984</v>
      </c>
      <c r="B527" s="11" t="str">
        <f>VLOOKUP(A527,[3]racine_v11e!$B$4:$C$672,2,FALSE)</f>
        <v>Déficits immunitaires</v>
      </c>
      <c r="C527" s="22">
        <v>17</v>
      </c>
      <c r="D527" s="23">
        <v>13532.069100000001</v>
      </c>
      <c r="E527" s="22">
        <v>17</v>
      </c>
      <c r="F527" s="23">
        <v>11792.577300000001</v>
      </c>
      <c r="G527" s="22">
        <v>29</v>
      </c>
      <c r="H527" s="23">
        <v>17453.8855</v>
      </c>
      <c r="I527" s="24">
        <v>-0.128545885</v>
      </c>
      <c r="J527" s="24">
        <v>0</v>
      </c>
      <c r="K527" s="24">
        <v>-0.128545885</v>
      </c>
      <c r="L527" s="24">
        <v>0.48007386819999998</v>
      </c>
      <c r="M527" s="24">
        <v>0.70588235290000001</v>
      </c>
      <c r="N527" s="24">
        <v>-0.13237049100000001</v>
      </c>
      <c r="O527" s="24">
        <v>-4.2947599999999998E-4</v>
      </c>
      <c r="P527" s="24">
        <v>3.4206800000000001E-4</v>
      </c>
      <c r="Q527" s="24">
        <v>4.6149096999999997E-6</v>
      </c>
      <c r="R527" s="24">
        <v>2.6033070000000001E-6</v>
      </c>
    </row>
    <row r="528" spans="1:18" ht="22.5" x14ac:dyDescent="0.2">
      <c r="A528" s="13" t="s">
        <v>2985</v>
      </c>
      <c r="B528" s="11" t="str">
        <f>VLOOKUP(A528,[3]racine_v11e!$B$4:$C$672,2,FALSE)</f>
        <v>Autres affections du système réticuloendothélial ou immunitaire</v>
      </c>
      <c r="C528" s="22">
        <v>1491</v>
      </c>
      <c r="D528" s="23">
        <v>1525225.2646000001</v>
      </c>
      <c r="E528" s="22">
        <v>1488</v>
      </c>
      <c r="F528" s="23">
        <v>1578217.0222</v>
      </c>
      <c r="G528" s="22">
        <v>1492</v>
      </c>
      <c r="H528" s="23">
        <v>1558898.2964999999</v>
      </c>
      <c r="I528" s="24">
        <v>3.4743561399999998E-2</v>
      </c>
      <c r="J528" s="24">
        <v>-2.0120720000000002E-3</v>
      </c>
      <c r="K528" s="24">
        <v>3.6829737899999999E-2</v>
      </c>
      <c r="L528" s="24">
        <v>-1.2240855E-2</v>
      </c>
      <c r="M528" s="24">
        <v>2.688172E-3</v>
      </c>
      <c r="N528" s="24">
        <v>-1.4889003E-2</v>
      </c>
      <c r="O528" s="24">
        <v>-1.4315899999999999E-4</v>
      </c>
      <c r="P528" s="24">
        <v>-1.1672779999999999E-3</v>
      </c>
      <c r="Q528" s="24">
        <v>2.374291E-4</v>
      </c>
      <c r="R528" s="24">
        <v>2.3251500000000001E-4</v>
      </c>
    </row>
    <row r="529" spans="1:18" ht="22.5" x14ac:dyDescent="0.2">
      <c r="A529" s="13" t="s">
        <v>2986</v>
      </c>
      <c r="B529" s="11" t="str">
        <f>VLOOKUP(A529,[3]racine_v11e!$B$4:$C$672,2,FALSE)</f>
        <v>Troubles sévères de la lignée érythrocytaire, âge supérieur à 17 ans</v>
      </c>
      <c r="C529" s="22">
        <v>2686</v>
      </c>
      <c r="D529" s="23">
        <v>6631325.0329999998</v>
      </c>
      <c r="E529" s="22">
        <v>2560</v>
      </c>
      <c r="F529" s="23">
        <v>6562638.1136999996</v>
      </c>
      <c r="G529" s="22">
        <v>2588</v>
      </c>
      <c r="H529" s="23">
        <v>6905517.9479999999</v>
      </c>
      <c r="I529" s="24">
        <v>-1.0357948000000001E-2</v>
      </c>
      <c r="J529" s="24">
        <v>-4.6909903000000003E-2</v>
      </c>
      <c r="K529" s="24">
        <v>3.8350996800000002E-2</v>
      </c>
      <c r="L529" s="24">
        <v>5.22472561E-2</v>
      </c>
      <c r="M529" s="24">
        <v>1.0937499999999999E-2</v>
      </c>
      <c r="N529" s="24">
        <v>4.0862819000000002E-2</v>
      </c>
      <c r="O529" s="24">
        <v>-1.0021120000000001E-3</v>
      </c>
      <c r="P529" s="24">
        <v>2.0717513999999999E-2</v>
      </c>
      <c r="Q529" s="24">
        <v>4.118409E-4</v>
      </c>
      <c r="R529" s="24">
        <v>1.0299816999999999E-3</v>
      </c>
    </row>
    <row r="530" spans="1:18" ht="22.5" x14ac:dyDescent="0.2">
      <c r="A530" s="13" t="s">
        <v>2987</v>
      </c>
      <c r="B530" s="11" t="str">
        <f>VLOOKUP(A530,[3]racine_v11e!$B$4:$C$672,2,FALSE)</f>
        <v>Autres troubles de la lignée érythrocytaire, âge supérieur à 17 ans</v>
      </c>
      <c r="C530" s="22">
        <v>23882</v>
      </c>
      <c r="D530" s="23">
        <v>27191859.504999999</v>
      </c>
      <c r="E530" s="22">
        <v>24911</v>
      </c>
      <c r="F530" s="23">
        <v>28590613.732999999</v>
      </c>
      <c r="G530" s="22">
        <v>24703</v>
      </c>
      <c r="H530" s="23">
        <v>28918956.846000001</v>
      </c>
      <c r="I530" s="24">
        <v>5.1440183E-2</v>
      </c>
      <c r="J530" s="24">
        <v>4.3086843600000001E-2</v>
      </c>
      <c r="K530" s="24">
        <v>8.0082875000000008E-3</v>
      </c>
      <c r="L530" s="24">
        <v>1.1484297500000001E-2</v>
      </c>
      <c r="M530" s="24">
        <v>-8.3497250000000005E-3</v>
      </c>
      <c r="N530" s="24">
        <v>2.0001025499999998E-2</v>
      </c>
      <c r="O530" s="24">
        <v>7.4442574999999999E-3</v>
      </c>
      <c r="P530" s="24">
        <v>1.9839174899999999E-2</v>
      </c>
      <c r="Q530" s="24">
        <v>3.9311073999999998E-3</v>
      </c>
      <c r="R530" s="24">
        <v>4.3133618000000002E-3</v>
      </c>
    </row>
    <row r="531" spans="1:18" ht="12" x14ac:dyDescent="0.2">
      <c r="A531" s="13" t="s">
        <v>2988</v>
      </c>
      <c r="B531" s="11" t="str">
        <f>VLOOKUP(A531,[3]racine_v11e!$B$4:$C$672,2,FALSE)</f>
        <v>Purpuras</v>
      </c>
      <c r="C531" s="22">
        <v>177</v>
      </c>
      <c r="D531" s="23">
        <v>225347.83180000001</v>
      </c>
      <c r="E531" s="22">
        <v>153</v>
      </c>
      <c r="F531" s="23">
        <v>200278.94279999999</v>
      </c>
      <c r="G531" s="22">
        <v>173</v>
      </c>
      <c r="H531" s="23">
        <v>226260.2145</v>
      </c>
      <c r="I531" s="24">
        <v>-0.111245308</v>
      </c>
      <c r="J531" s="24">
        <v>-0.13559321999999999</v>
      </c>
      <c r="K531" s="24">
        <v>2.81671925E-2</v>
      </c>
      <c r="L531" s="24">
        <v>0.1297254286</v>
      </c>
      <c r="M531" s="24">
        <v>0.13071895419999999</v>
      </c>
      <c r="N531" s="24">
        <v>-8.7866699999999997E-4</v>
      </c>
      <c r="O531" s="24">
        <v>-7.1579399999999996E-4</v>
      </c>
      <c r="P531" s="24">
        <v>1.5698426000000001E-3</v>
      </c>
      <c r="Q531" s="24">
        <v>2.75303E-5</v>
      </c>
      <c r="R531" s="24">
        <v>3.3747500000000002E-5</v>
      </c>
    </row>
    <row r="532" spans="1:18" ht="12" x14ac:dyDescent="0.2">
      <c r="A532" s="13" t="s">
        <v>2989</v>
      </c>
      <c r="B532" s="11" t="str">
        <f>VLOOKUP(A532,[3]racine_v11e!$B$4:$C$672,2,FALSE)</f>
        <v>Autres troubles de la coagulation</v>
      </c>
      <c r="C532" s="22">
        <v>1130</v>
      </c>
      <c r="D532" s="23">
        <v>1609605.0769</v>
      </c>
      <c r="E532" s="22">
        <v>1359</v>
      </c>
      <c r="F532" s="23">
        <v>1793458.4857000001</v>
      </c>
      <c r="G532" s="22">
        <v>1511</v>
      </c>
      <c r="H532" s="23">
        <v>2141770.4142</v>
      </c>
      <c r="I532" s="24">
        <v>0.11422268200000001</v>
      </c>
      <c r="J532" s="24">
        <v>0.20265486730000001</v>
      </c>
      <c r="K532" s="24">
        <v>-7.3530809000000003E-2</v>
      </c>
      <c r="L532" s="24">
        <v>0.1942124288</v>
      </c>
      <c r="M532" s="24">
        <v>0.1118469463</v>
      </c>
      <c r="N532" s="24">
        <v>7.4079874800000001E-2</v>
      </c>
      <c r="O532" s="24">
        <v>-5.4400339999999998E-3</v>
      </c>
      <c r="P532" s="24">
        <v>2.1045732399999999E-2</v>
      </c>
      <c r="Q532" s="24">
        <v>2.4045269999999999E-4</v>
      </c>
      <c r="R532" s="24">
        <v>3.1945239999999999E-4</v>
      </c>
    </row>
    <row r="533" spans="1:18" ht="33.75" x14ac:dyDescent="0.2">
      <c r="A533" s="13" t="s">
        <v>2990</v>
      </c>
      <c r="B533" s="11" t="str">
        <f>VLOOKUP(A533,[3]racine_v11e!$B$4:$C$672,2,FALSE)</f>
        <v>Explorations et surveillance pour affections du sang et des organes hématopoïétiques</v>
      </c>
      <c r="C533" s="22">
        <v>113</v>
      </c>
      <c r="D533" s="23">
        <v>53091.660600000003</v>
      </c>
      <c r="E533" s="22">
        <v>137</v>
      </c>
      <c r="F533" s="23">
        <v>64452.839</v>
      </c>
      <c r="G533" s="22">
        <v>148</v>
      </c>
      <c r="H533" s="23">
        <v>69510.515799999994</v>
      </c>
      <c r="I533" s="24">
        <v>0.21399176950000001</v>
      </c>
      <c r="J533" s="24">
        <v>0.2123893805</v>
      </c>
      <c r="K533" s="24">
        <v>1.3216784999999999E-3</v>
      </c>
      <c r="L533" s="24">
        <v>7.8470970099999995E-2</v>
      </c>
      <c r="M533" s="24">
        <v>8.0291970800000001E-2</v>
      </c>
      <c r="N533" s="24">
        <v>-1.685656E-3</v>
      </c>
      <c r="O533" s="24">
        <v>-3.9368699999999999E-4</v>
      </c>
      <c r="P533" s="24">
        <v>3.055954E-4</v>
      </c>
      <c r="Q533" s="24">
        <v>2.3552000000000001E-5</v>
      </c>
      <c r="R533" s="24">
        <v>1.0367700000000001E-5</v>
      </c>
    </row>
    <row r="534" spans="1:18" ht="22.5" x14ac:dyDescent="0.2">
      <c r="A534" s="13" t="s">
        <v>2991</v>
      </c>
      <c r="B534" s="11" t="str">
        <f>VLOOKUP(A534,[3]racine_v11e!$B$4:$C$672,2,FALSE)</f>
        <v>Symptômes et autres recours aux soins de la CMD 16</v>
      </c>
      <c r="C534" s="22">
        <v>1547</v>
      </c>
      <c r="D534" s="23">
        <v>1128432.4214000001</v>
      </c>
      <c r="E534" s="22">
        <v>1456</v>
      </c>
      <c r="F534" s="23">
        <v>1063284.1309</v>
      </c>
      <c r="G534" s="22">
        <v>1380</v>
      </c>
      <c r="H534" s="23">
        <v>1085527.0734000001</v>
      </c>
      <c r="I534" s="24">
        <v>-5.7733444000000002E-2</v>
      </c>
      <c r="J534" s="24">
        <v>-5.8823528999999999E-2</v>
      </c>
      <c r="K534" s="24">
        <v>1.1582153000000001E-3</v>
      </c>
      <c r="L534" s="24">
        <v>2.0919095700000001E-2</v>
      </c>
      <c r="M534" s="24">
        <v>-5.2197802000000001E-2</v>
      </c>
      <c r="N534" s="24">
        <v>7.7143625600000001E-2</v>
      </c>
      <c r="O534" s="24">
        <v>2.7200172E-3</v>
      </c>
      <c r="P534" s="24">
        <v>1.3439649000000001E-3</v>
      </c>
      <c r="Q534" s="24">
        <v>2.1960600000000001E-4</v>
      </c>
      <c r="R534" s="24">
        <v>1.6191010000000001E-4</v>
      </c>
    </row>
    <row r="535" spans="1:18" ht="22.5" x14ac:dyDescent="0.2">
      <c r="A535" s="13" t="s">
        <v>2992</v>
      </c>
      <c r="B535" s="11" t="str">
        <f>VLOOKUP(A535,[3]racine_v11e!$B$4:$C$672,2,FALSE)</f>
        <v>Troubles sévères de la lignée érythrocytaire, âge inférieur à 18 ans</v>
      </c>
      <c r="C535" s="22">
        <v>4</v>
      </c>
      <c r="D535" s="23">
        <v>6156.4503000000004</v>
      </c>
      <c r="E535" s="22">
        <v>5</v>
      </c>
      <c r="F535" s="23">
        <v>14615.63</v>
      </c>
      <c r="G535" s="22">
        <v>4</v>
      </c>
      <c r="H535" s="23">
        <v>9039.1548000000003</v>
      </c>
      <c r="I535" s="24">
        <v>1.3740352456</v>
      </c>
      <c r="J535" s="24">
        <v>0.25</v>
      </c>
      <c r="K535" s="24">
        <v>0.89922819649999997</v>
      </c>
      <c r="L535" s="24">
        <v>-0.38154189700000002</v>
      </c>
      <c r="M535" s="24">
        <v>-0.2</v>
      </c>
      <c r="N535" s="24">
        <v>-0.22692737199999999</v>
      </c>
      <c r="O535" s="24">
        <v>3.5789700000000001E-5</v>
      </c>
      <c r="P535" s="24">
        <v>-3.3694200000000001E-4</v>
      </c>
      <c r="Q535" s="24">
        <v>6.3653925999999997E-7</v>
      </c>
      <c r="R535" s="24">
        <v>1.348221E-6</v>
      </c>
    </row>
    <row r="536" spans="1:18" ht="22.5" x14ac:dyDescent="0.2">
      <c r="A536" s="13" t="s">
        <v>2993</v>
      </c>
      <c r="B536" s="11" t="str">
        <f>VLOOKUP(A536,[3]racine_v11e!$B$4:$C$672,2,FALSE)</f>
        <v>Autres troubles de la lignée érythrocytaire, âge inférieur à 18 ans</v>
      </c>
      <c r="C536" s="22">
        <v>133</v>
      </c>
      <c r="D536" s="23">
        <v>76608.723499999993</v>
      </c>
      <c r="E536" s="22">
        <v>97</v>
      </c>
      <c r="F536" s="23">
        <v>54881.741600000001</v>
      </c>
      <c r="G536" s="22">
        <v>114</v>
      </c>
      <c r="H536" s="23">
        <v>64101.406300000002</v>
      </c>
      <c r="I536" s="24">
        <v>-0.28360976300000001</v>
      </c>
      <c r="J536" s="24">
        <v>-0.270676692</v>
      </c>
      <c r="K536" s="24">
        <v>-1.7732973999999999E-2</v>
      </c>
      <c r="L536" s="24">
        <v>0.1679914746</v>
      </c>
      <c r="M536" s="24">
        <v>0.175257732</v>
      </c>
      <c r="N536" s="24">
        <v>-6.1826930000000004E-3</v>
      </c>
      <c r="O536" s="24">
        <v>-6.08425E-4</v>
      </c>
      <c r="P536" s="24">
        <v>5.5707130000000001E-4</v>
      </c>
      <c r="Q536" s="24">
        <v>1.8141399999999999E-5</v>
      </c>
      <c r="R536" s="24">
        <v>9.5609450999999999E-6</v>
      </c>
    </row>
    <row r="537" spans="1:18" ht="33.75" x14ac:dyDescent="0.2">
      <c r="A537" s="13" t="s">
        <v>2994</v>
      </c>
      <c r="B537" s="11" t="str">
        <f>VLOOKUP(A537,[3]racine_v11e!$B$4:$C$672,2,FALSE)</f>
        <v>Autres affections hématologiques concernant majoritairement la petite enfance</v>
      </c>
      <c r="C537" s="22">
        <v>21</v>
      </c>
      <c r="D537" s="23">
        <v>6797.82</v>
      </c>
      <c r="E537" s="22">
        <v>28</v>
      </c>
      <c r="F537" s="23">
        <v>8055.7511999999997</v>
      </c>
      <c r="G537" s="22">
        <v>15</v>
      </c>
      <c r="H537" s="23">
        <v>4699.3756000000003</v>
      </c>
      <c r="I537" s="24">
        <v>0.18504920699999999</v>
      </c>
      <c r="J537" s="24">
        <v>0.33333333329999998</v>
      </c>
      <c r="K537" s="24">
        <v>-0.111213095</v>
      </c>
      <c r="L537" s="24">
        <v>-0.41664340399999999</v>
      </c>
      <c r="M537" s="24">
        <v>-0.46428571400000002</v>
      </c>
      <c r="N537" s="24">
        <v>8.8932312900000005E-2</v>
      </c>
      <c r="O537" s="24">
        <v>4.6526610000000002E-4</v>
      </c>
      <c r="P537" s="24">
        <v>-2.0279900000000001E-4</v>
      </c>
      <c r="Q537" s="24">
        <v>2.3870221999999998E-6</v>
      </c>
      <c r="R537" s="24">
        <v>7.0092802000000003E-7</v>
      </c>
    </row>
    <row r="538" spans="1:18" ht="22.5" x14ac:dyDescent="0.2">
      <c r="A538" s="13" t="s">
        <v>2995</v>
      </c>
      <c r="B538" s="11" t="str">
        <f>VLOOKUP(A538,[3]racine_v11e!$B$4:$C$672,2,FALSE)</f>
        <v>Interventions majeures au cours de lymphomes ou de leucémies</v>
      </c>
      <c r="C538" s="22">
        <v>2641</v>
      </c>
      <c r="D538" s="23">
        <v>5965943.0943999998</v>
      </c>
      <c r="E538" s="22">
        <v>2474</v>
      </c>
      <c r="F538" s="23">
        <v>5633548.1682000002</v>
      </c>
      <c r="G538" s="22">
        <v>2547</v>
      </c>
      <c r="H538" s="23">
        <v>5757393.0697999997</v>
      </c>
      <c r="I538" s="24">
        <v>-5.5715402999999997E-2</v>
      </c>
      <c r="J538" s="24">
        <v>-6.3233624000000002E-2</v>
      </c>
      <c r="K538" s="24">
        <v>8.0257152999999998E-3</v>
      </c>
      <c r="L538" s="24">
        <v>2.1983463700000001E-2</v>
      </c>
      <c r="M538" s="24">
        <v>2.95068715E-2</v>
      </c>
      <c r="N538" s="24">
        <v>-7.307778E-3</v>
      </c>
      <c r="O538" s="24">
        <v>-2.612648E-3</v>
      </c>
      <c r="P538" s="24">
        <v>7.4829670000000001E-3</v>
      </c>
      <c r="Q538" s="24">
        <v>4.0531639999999999E-4</v>
      </c>
      <c r="R538" s="24">
        <v>8.5873500000000001E-4</v>
      </c>
    </row>
    <row r="539" spans="1:18" ht="22.5" x14ac:dyDescent="0.2">
      <c r="A539" s="13" t="s">
        <v>2996</v>
      </c>
      <c r="B539" s="11" t="str">
        <f>VLOOKUP(A539,[3]racine_v11e!$B$4:$C$672,2,FALSE)</f>
        <v>Autres interventions au cours de lymphomes ou de leucémies</v>
      </c>
      <c r="C539" s="22">
        <v>3057</v>
      </c>
      <c r="D539" s="23">
        <v>3726351.0806</v>
      </c>
      <c r="E539" s="22">
        <v>3070</v>
      </c>
      <c r="F539" s="23">
        <v>3718129.3936999999</v>
      </c>
      <c r="G539" s="22">
        <v>3033</v>
      </c>
      <c r="H539" s="23">
        <v>3719928.1269999999</v>
      </c>
      <c r="I539" s="24">
        <v>-2.2063640000000002E-3</v>
      </c>
      <c r="J539" s="24">
        <v>4.2525352000000001E-3</v>
      </c>
      <c r="K539" s="24">
        <v>-6.4315489999999999E-3</v>
      </c>
      <c r="L539" s="24">
        <v>4.8377370000000003E-4</v>
      </c>
      <c r="M539" s="24">
        <v>-1.2052116999999999E-2</v>
      </c>
      <c r="N539" s="24">
        <v>1.2688818100000001E-2</v>
      </c>
      <c r="O539" s="24">
        <v>1.3242188999999999E-3</v>
      </c>
      <c r="P539" s="24">
        <v>1.086832E-4</v>
      </c>
      <c r="Q539" s="24">
        <v>4.826559E-4</v>
      </c>
      <c r="R539" s="24">
        <v>5.5484009999999995E-4</v>
      </c>
    </row>
    <row r="540" spans="1:18" ht="33.75" x14ac:dyDescent="0.2">
      <c r="A540" s="13" t="s">
        <v>2997</v>
      </c>
      <c r="B540" s="11" t="str">
        <f>VLOOKUP(A540,[3]racine_v11e!$B$4:$C$672,2,FALSE)</f>
        <v>Interventions majeures pour affections myéloprolifératives ou tumeurs de siège imprécis ou diffus</v>
      </c>
      <c r="C540" s="22">
        <v>814</v>
      </c>
      <c r="D540" s="23">
        <v>3345045.9078000002</v>
      </c>
      <c r="E540" s="22">
        <v>791</v>
      </c>
      <c r="F540" s="23">
        <v>3209036.0110999998</v>
      </c>
      <c r="G540" s="22">
        <v>809</v>
      </c>
      <c r="H540" s="23">
        <v>3226408.6403999999</v>
      </c>
      <c r="I540" s="24">
        <v>-4.0660098999999998E-2</v>
      </c>
      <c r="J540" s="24">
        <v>-2.8255527999999999E-2</v>
      </c>
      <c r="K540" s="24">
        <v>-1.276526E-2</v>
      </c>
      <c r="L540" s="24">
        <v>5.4136597999999998E-3</v>
      </c>
      <c r="M540" s="24">
        <v>2.2756005100000001E-2</v>
      </c>
      <c r="N540" s="24">
        <v>-1.6956483000000001E-2</v>
      </c>
      <c r="O540" s="24">
        <v>-6.4421499999999996E-4</v>
      </c>
      <c r="P540" s="24">
        <v>1.0496905E-3</v>
      </c>
      <c r="Q540" s="24">
        <v>1.287401E-4</v>
      </c>
      <c r="R540" s="24">
        <v>4.8122989999999999E-4</v>
      </c>
    </row>
    <row r="541" spans="1:18" ht="33.75" x14ac:dyDescent="0.2">
      <c r="A541" s="13" t="s">
        <v>2998</v>
      </c>
      <c r="B541" s="11" t="str">
        <f>VLOOKUP(A541,[3]racine_v11e!$B$4:$C$672,2,FALSE)</f>
        <v>Autres interventions au cours d'affections myéloprolifératives ou de tumeurs de siège imprécis ou diffus</v>
      </c>
      <c r="C541" s="22">
        <v>2642</v>
      </c>
      <c r="D541" s="23">
        <v>2830990.1789000002</v>
      </c>
      <c r="E541" s="22">
        <v>2262</v>
      </c>
      <c r="F541" s="23">
        <v>2456676.7766999998</v>
      </c>
      <c r="G541" s="22">
        <v>2239</v>
      </c>
      <c r="H541" s="23">
        <v>2406079.3681999999</v>
      </c>
      <c r="I541" s="24">
        <v>-0.132219958</v>
      </c>
      <c r="J541" s="24">
        <v>-0.14383043100000001</v>
      </c>
      <c r="K541" s="24">
        <v>1.35609511E-2</v>
      </c>
      <c r="L541" s="24">
        <v>-2.0595875E-2</v>
      </c>
      <c r="M541" s="24">
        <v>-1.0167993E-2</v>
      </c>
      <c r="N541" s="24">
        <v>-1.0535002E-2</v>
      </c>
      <c r="O541" s="24">
        <v>8.2316310000000005E-4</v>
      </c>
      <c r="P541" s="24">
        <v>-3.0572009999999998E-3</v>
      </c>
      <c r="Q541" s="24">
        <v>3.563029E-4</v>
      </c>
      <c r="R541" s="24">
        <v>3.5887499999999998E-4</v>
      </c>
    </row>
    <row r="542" spans="1:18" ht="12" x14ac:dyDescent="0.2">
      <c r="A542" s="13" t="s">
        <v>2999</v>
      </c>
      <c r="B542" s="11" t="str">
        <f>VLOOKUP(A542,[3]racine_v11e!$B$4:$C$672,2,FALSE)</f>
        <v>Autres irradiations</v>
      </c>
      <c r="C542" s="22">
        <v>1386</v>
      </c>
      <c r="D542" s="23">
        <v>3506081.6647999999</v>
      </c>
      <c r="E542" s="22">
        <v>1584</v>
      </c>
      <c r="F542" s="23">
        <v>4332614.9468999999</v>
      </c>
      <c r="G542" s="22">
        <v>1405</v>
      </c>
      <c r="H542" s="23">
        <v>3881086.2456</v>
      </c>
      <c r="I542" s="24">
        <v>0.23574273539999999</v>
      </c>
      <c r="J542" s="24">
        <v>0.14285714290000001</v>
      </c>
      <c r="K542" s="24">
        <v>8.1274893500000001E-2</v>
      </c>
      <c r="L542" s="24">
        <v>-0.104216208</v>
      </c>
      <c r="M542" s="24">
        <v>-0.113005051</v>
      </c>
      <c r="N542" s="24">
        <v>9.9085596000000001E-3</v>
      </c>
      <c r="O542" s="24">
        <v>6.4063562999999999E-3</v>
      </c>
      <c r="P542" s="24">
        <v>-2.7282305E-2</v>
      </c>
      <c r="Q542" s="24">
        <v>2.2358440000000001E-4</v>
      </c>
      <c r="R542" s="24">
        <v>5.7887740000000002E-4</v>
      </c>
    </row>
    <row r="543" spans="1:18" ht="12" x14ac:dyDescent="0.2">
      <c r="A543" s="13" t="s">
        <v>3000</v>
      </c>
      <c r="B543" s="11" t="str">
        <f>VLOOKUP(A543,[3]racine_v11e!$B$4:$C$672,2,FALSE)</f>
        <v>Curiethérapies de la prostate</v>
      </c>
      <c r="C543" s="22">
        <v>259</v>
      </c>
      <c r="D543" s="23">
        <v>1070007.8759999999</v>
      </c>
      <c r="E543" s="22">
        <v>201</v>
      </c>
      <c r="F543" s="23">
        <v>827035.59600000002</v>
      </c>
      <c r="G543" s="22">
        <v>175</v>
      </c>
      <c r="H543" s="23">
        <v>722771.78399999999</v>
      </c>
      <c r="I543" s="24">
        <v>-0.22707522599999999</v>
      </c>
      <c r="J543" s="24">
        <v>-0.22393822399999999</v>
      </c>
      <c r="K543" s="24">
        <v>-4.0422059999999996E-3</v>
      </c>
      <c r="L543" s="24">
        <v>-0.12606931599999999</v>
      </c>
      <c r="M543" s="24">
        <v>-0.12935323400000001</v>
      </c>
      <c r="N543" s="24">
        <v>3.7718140000000001E-3</v>
      </c>
      <c r="O543" s="24">
        <v>9.3053220000000004E-4</v>
      </c>
      <c r="P543" s="24">
        <v>-6.299837E-3</v>
      </c>
      <c r="Q543" s="24">
        <v>2.78486E-5</v>
      </c>
      <c r="R543" s="24">
        <v>1.0780390000000001E-4</v>
      </c>
    </row>
    <row r="544" spans="1:18" ht="22.5" x14ac:dyDescent="0.2">
      <c r="A544" s="13" t="s">
        <v>3001</v>
      </c>
      <c r="B544" s="11" t="str">
        <f>VLOOKUP(A544,[3]racine_v11e!$B$4:$C$672,2,FALSE)</f>
        <v>Autres curiethérapies et irradiations internes</v>
      </c>
      <c r="C544" s="22">
        <v>478</v>
      </c>
      <c r="D544" s="23">
        <v>592979.26159999997</v>
      </c>
      <c r="E544" s="22">
        <v>455</v>
      </c>
      <c r="F544" s="23">
        <v>539860.37219999998</v>
      </c>
      <c r="G544" s="22">
        <v>293</v>
      </c>
      <c r="H544" s="23">
        <v>343134.29200000002</v>
      </c>
      <c r="I544" s="24">
        <v>-8.9579674999999997E-2</v>
      </c>
      <c r="J544" s="24">
        <v>-4.8117155000000002E-2</v>
      </c>
      <c r="K544" s="24">
        <v>-4.3558428000000003E-2</v>
      </c>
      <c r="L544" s="24">
        <v>-0.36440177899999998</v>
      </c>
      <c r="M544" s="24">
        <v>-0.35604395599999999</v>
      </c>
      <c r="N544" s="24">
        <v>-1.2978872000000001E-2</v>
      </c>
      <c r="O544" s="24">
        <v>5.7979314000000002E-3</v>
      </c>
      <c r="P544" s="24">
        <v>-1.1886600000000001E-2</v>
      </c>
      <c r="Q544" s="24">
        <v>4.6626499999999998E-5</v>
      </c>
      <c r="R544" s="24">
        <v>5.1179700000000001E-5</v>
      </c>
    </row>
    <row r="545" spans="1:18" ht="33.75" x14ac:dyDescent="0.2">
      <c r="A545" s="13" t="s">
        <v>3002</v>
      </c>
      <c r="B545" s="11" t="str">
        <f>VLOOKUP(A545,[3]racine_v11e!$B$4:$C$672,2,FALSE)</f>
        <v>Affections myéloprolifératives et tumeurs de siège imprécis sans acte opératoire, avec anesthésie, en ambulatoire</v>
      </c>
      <c r="C545" s="22">
        <v>3467</v>
      </c>
      <c r="D545" s="23">
        <v>1180215.8496000001</v>
      </c>
      <c r="E545" s="22">
        <v>3199</v>
      </c>
      <c r="F545" s="23">
        <v>1086946.236</v>
      </c>
      <c r="G545" s="22">
        <v>3247</v>
      </c>
      <c r="H545" s="23">
        <v>1104521.5008</v>
      </c>
      <c r="I545" s="24">
        <v>-7.9027588999999995E-2</v>
      </c>
      <c r="J545" s="24">
        <v>-7.7300259999999996E-2</v>
      </c>
      <c r="K545" s="24">
        <v>-1.872039E-3</v>
      </c>
      <c r="L545" s="24">
        <v>1.61693966E-2</v>
      </c>
      <c r="M545" s="24">
        <v>1.5004689E-2</v>
      </c>
      <c r="N545" s="24">
        <v>1.1474899000000001E-3</v>
      </c>
      <c r="O545" s="24">
        <v>-1.7179059999999999E-3</v>
      </c>
      <c r="P545" s="24">
        <v>1.0619341000000001E-3</v>
      </c>
      <c r="Q545" s="24">
        <v>5.167107E-4</v>
      </c>
      <c r="R545" s="24">
        <v>1.6474320000000001E-4</v>
      </c>
    </row>
    <row r="546" spans="1:18" ht="12" x14ac:dyDescent="0.2">
      <c r="A546" s="13" t="s">
        <v>3003</v>
      </c>
      <c r="B546" s="11" t="str">
        <f>VLOOKUP(A546,[3]racine_v11e!$B$4:$C$672,2,FALSE)</f>
        <v>Chimiothérapie pour leucémie aigüe</v>
      </c>
      <c r="C546" s="22">
        <v>19</v>
      </c>
      <c r="D546" s="23">
        <v>59043.963199999998</v>
      </c>
      <c r="E546" s="22">
        <v>40</v>
      </c>
      <c r="F546" s="23">
        <v>122213.96</v>
      </c>
      <c r="G546" s="22">
        <v>33</v>
      </c>
      <c r="H546" s="23">
        <v>126479.9</v>
      </c>
      <c r="I546" s="24">
        <v>1.0698807020000001</v>
      </c>
      <c r="J546" s="24">
        <v>1.1052631579000001</v>
      </c>
      <c r="K546" s="24">
        <v>-1.6806667000000001E-2</v>
      </c>
      <c r="L546" s="24">
        <v>3.4905505099999998E-2</v>
      </c>
      <c r="M546" s="24">
        <v>-0.17499999999999999</v>
      </c>
      <c r="N546" s="24">
        <v>0.2544309152</v>
      </c>
      <c r="O546" s="24">
        <v>2.5052789999999999E-4</v>
      </c>
      <c r="P546" s="24">
        <v>2.5775700000000001E-4</v>
      </c>
      <c r="Q546" s="24">
        <v>5.2514489000000002E-6</v>
      </c>
      <c r="R546" s="24">
        <v>1.88649E-5</v>
      </c>
    </row>
    <row r="547" spans="1:18" ht="12" x14ac:dyDescent="0.2">
      <c r="A547" s="13" t="s">
        <v>3004</v>
      </c>
      <c r="B547" s="11" t="str">
        <f>VLOOKUP(A547,[3]racine_v11e!$B$4:$C$672,2,FALSE)</f>
        <v>Chimiothérapie pour autre tumeur</v>
      </c>
      <c r="C547" s="22">
        <v>14900</v>
      </c>
      <c r="D547" s="23">
        <v>18413572.704</v>
      </c>
      <c r="E547" s="22">
        <v>17045</v>
      </c>
      <c r="F547" s="23">
        <v>19632286.489</v>
      </c>
      <c r="G547" s="22">
        <v>15157</v>
      </c>
      <c r="H547" s="23">
        <v>18637678.585000001</v>
      </c>
      <c r="I547" s="24">
        <v>6.6185623200000002E-2</v>
      </c>
      <c r="J547" s="24">
        <v>0.14395973149999999</v>
      </c>
      <c r="K547" s="24">
        <v>-6.7986753999999996E-2</v>
      </c>
      <c r="L547" s="24">
        <v>-5.0661848000000002E-2</v>
      </c>
      <c r="M547" s="24">
        <v>-0.11076562</v>
      </c>
      <c r="N547" s="24">
        <v>6.7590473600000006E-2</v>
      </c>
      <c r="O547" s="24">
        <v>6.7570953099999997E-2</v>
      </c>
      <c r="P547" s="24">
        <v>-6.0096282000000001E-2</v>
      </c>
      <c r="Q547" s="24">
        <v>2.4120064000000001E-3</v>
      </c>
      <c r="R547" s="24">
        <v>2.7798737999999998E-3</v>
      </c>
    </row>
    <row r="548" spans="1:18" ht="22.5" x14ac:dyDescent="0.2">
      <c r="A548" s="13" t="s">
        <v>3005</v>
      </c>
      <c r="B548" s="11" t="str">
        <f>VLOOKUP(A548,[3]racine_v11e!$B$4:$C$672,2,FALSE)</f>
        <v>Autres affections myéloprolifératives et tumeurs de siège imprécis ou diffus</v>
      </c>
      <c r="C548" s="22">
        <v>1871</v>
      </c>
      <c r="D548" s="23">
        <v>2454162.9265999999</v>
      </c>
      <c r="E548" s="22">
        <v>1844</v>
      </c>
      <c r="F548" s="23">
        <v>2514711.0502999998</v>
      </c>
      <c r="G548" s="22">
        <v>1899</v>
      </c>
      <c r="H548" s="23">
        <v>2671124.5332999998</v>
      </c>
      <c r="I548" s="24">
        <v>2.4671598999999999E-2</v>
      </c>
      <c r="J548" s="24">
        <v>-1.4430785999999999E-2</v>
      </c>
      <c r="K548" s="24">
        <v>3.9674925100000001E-2</v>
      </c>
      <c r="L548" s="24">
        <v>6.2199385900000001E-2</v>
      </c>
      <c r="M548" s="24">
        <v>2.98264642E-2</v>
      </c>
      <c r="N548" s="24">
        <v>3.1435317300000001E-2</v>
      </c>
      <c r="O548" s="24">
        <v>-1.9684329999999999E-3</v>
      </c>
      <c r="P548" s="24">
        <v>9.4508284999999994E-3</v>
      </c>
      <c r="Q548" s="24">
        <v>3.0219699999999998E-4</v>
      </c>
      <c r="R548" s="24">
        <v>3.9840740000000001E-4</v>
      </c>
    </row>
    <row r="549" spans="1:18" ht="12" x14ac:dyDescent="0.2">
      <c r="A549" s="13" t="s">
        <v>3006</v>
      </c>
      <c r="B549" s="11" t="str">
        <f>VLOOKUP(A549,[3]racine_v11e!$B$4:$C$672,2,FALSE)</f>
        <v>Leucémies aigües, âge inférieur à 18 ans</v>
      </c>
      <c r="C549" s="22" t="s">
        <v>3213</v>
      </c>
      <c r="D549" s="23" t="s">
        <v>3213</v>
      </c>
      <c r="E549" s="22">
        <v>2</v>
      </c>
      <c r="F549" s="23">
        <v>1206.4208000000001</v>
      </c>
      <c r="G549" s="22">
        <v>1</v>
      </c>
      <c r="H549" s="23">
        <v>580.01</v>
      </c>
      <c r="I549" s="24" t="s">
        <v>3213</v>
      </c>
      <c r="J549" s="24" t="s">
        <v>3213</v>
      </c>
      <c r="K549" s="24" t="s">
        <v>3213</v>
      </c>
      <c r="L549" s="24">
        <v>-0.51923076899999998</v>
      </c>
      <c r="M549" s="24">
        <v>-0.5</v>
      </c>
      <c r="N549" s="24">
        <v>-3.8461538000000003E-2</v>
      </c>
      <c r="O549" s="24">
        <v>3.5789700000000001E-5</v>
      </c>
      <c r="P549" s="24">
        <v>-3.7849000000000003E-5</v>
      </c>
      <c r="Q549" s="24">
        <v>1.5913482000000001E-7</v>
      </c>
      <c r="R549" s="24">
        <v>8.6510484999999998E-8</v>
      </c>
    </row>
    <row r="550" spans="1:18" ht="12" x14ac:dyDescent="0.2">
      <c r="A550" s="13" t="s">
        <v>3007</v>
      </c>
      <c r="B550" s="11" t="str">
        <f>VLOOKUP(A550,[3]racine_v11e!$B$4:$C$672,2,FALSE)</f>
        <v>Leucémies aigües, âge supérieur à 17 ans</v>
      </c>
      <c r="C550" s="22">
        <v>230</v>
      </c>
      <c r="D550" s="23">
        <v>1177779.9989</v>
      </c>
      <c r="E550" s="22">
        <v>248</v>
      </c>
      <c r="F550" s="23">
        <v>1147391.5492</v>
      </c>
      <c r="G550" s="22">
        <v>240</v>
      </c>
      <c r="H550" s="23">
        <v>1283314.3530999999</v>
      </c>
      <c r="I550" s="24">
        <v>-2.5801464999999999E-2</v>
      </c>
      <c r="J550" s="24">
        <v>7.8260869600000005E-2</v>
      </c>
      <c r="K550" s="24">
        <v>-9.6509422999999997E-2</v>
      </c>
      <c r="L550" s="24">
        <v>0.1184624412</v>
      </c>
      <c r="M550" s="24">
        <v>-3.2258065000000002E-2</v>
      </c>
      <c r="N550" s="24">
        <v>0.15574452250000001</v>
      </c>
      <c r="O550" s="24">
        <v>2.863176E-4</v>
      </c>
      <c r="P550" s="24">
        <v>8.2127390000000002E-3</v>
      </c>
      <c r="Q550" s="24">
        <v>3.8192399999999997E-5</v>
      </c>
      <c r="R550" s="24">
        <v>1.9141070000000001E-4</v>
      </c>
    </row>
    <row r="551" spans="1:18" ht="12" x14ac:dyDescent="0.2">
      <c r="A551" s="13" t="s">
        <v>3008</v>
      </c>
      <c r="B551" s="11" t="str">
        <f>VLOOKUP(A551,[3]racine_v11e!$B$4:$C$672,2,FALSE)</f>
        <v>Autres leucémies</v>
      </c>
      <c r="C551" s="22">
        <v>222</v>
      </c>
      <c r="D551" s="23">
        <v>334199.598</v>
      </c>
      <c r="E551" s="22">
        <v>239</v>
      </c>
      <c r="F551" s="23">
        <v>398146.08439999999</v>
      </c>
      <c r="G551" s="22">
        <v>244</v>
      </c>
      <c r="H551" s="23">
        <v>502588.0528</v>
      </c>
      <c r="I551" s="24">
        <v>0.19134220020000001</v>
      </c>
      <c r="J551" s="24">
        <v>7.6576576600000001E-2</v>
      </c>
      <c r="K551" s="24">
        <v>0.1066023785</v>
      </c>
      <c r="L551" s="24">
        <v>0.26232072220000002</v>
      </c>
      <c r="M551" s="24">
        <v>2.0920502099999998E-2</v>
      </c>
      <c r="N551" s="24">
        <v>0.23645349430000001</v>
      </c>
      <c r="O551" s="24">
        <v>-1.7894800000000001E-4</v>
      </c>
      <c r="P551" s="24">
        <v>6.3106013000000004E-3</v>
      </c>
      <c r="Q551" s="24">
        <v>3.8828899999999997E-5</v>
      </c>
      <c r="R551" s="24">
        <v>7.49627E-5</v>
      </c>
    </row>
    <row r="552" spans="1:18" ht="22.5" x14ac:dyDescent="0.2">
      <c r="A552" s="13" t="s">
        <v>3009</v>
      </c>
      <c r="B552" s="11" t="str">
        <f>VLOOKUP(A552,[3]racine_v11e!$B$4:$C$672,2,FALSE)</f>
        <v>Lymphomes et autres affections malignes hématopoiètiques</v>
      </c>
      <c r="C552" s="22">
        <v>2255</v>
      </c>
      <c r="D552" s="23">
        <v>4683747.9671999998</v>
      </c>
      <c r="E552" s="22">
        <v>2125</v>
      </c>
      <c r="F552" s="23">
        <v>4358202.0961999996</v>
      </c>
      <c r="G552" s="22">
        <v>2203</v>
      </c>
      <c r="H552" s="23">
        <v>4998454.4425999997</v>
      </c>
      <c r="I552" s="24">
        <v>-6.9505419999999998E-2</v>
      </c>
      <c r="J552" s="24">
        <v>-5.7649667000000002E-2</v>
      </c>
      <c r="K552" s="24">
        <v>-1.2581046E-2</v>
      </c>
      <c r="L552" s="24">
        <v>0.1469074477</v>
      </c>
      <c r="M552" s="24">
        <v>3.6705882400000001E-2</v>
      </c>
      <c r="N552" s="24">
        <v>0.1062997396</v>
      </c>
      <c r="O552" s="24">
        <v>-2.7915969999999998E-3</v>
      </c>
      <c r="P552" s="24">
        <v>3.8685380700000001E-2</v>
      </c>
      <c r="Q552" s="24">
        <v>3.5057399999999998E-4</v>
      </c>
      <c r="R552" s="24">
        <v>7.4553670000000001E-4</v>
      </c>
    </row>
    <row r="553" spans="1:18" ht="12" x14ac:dyDescent="0.2">
      <c r="A553" s="13" t="s">
        <v>3010</v>
      </c>
      <c r="B553" s="11" t="str">
        <f>VLOOKUP(A553,[3]racine_v11e!$B$4:$C$672,2,FALSE)</f>
        <v>Polyglobulies</v>
      </c>
      <c r="C553" s="22">
        <v>237</v>
      </c>
      <c r="D553" s="23">
        <v>266191.54710000003</v>
      </c>
      <c r="E553" s="22">
        <v>209</v>
      </c>
      <c r="F553" s="23">
        <v>240140.17230000001</v>
      </c>
      <c r="G553" s="22">
        <v>202</v>
      </c>
      <c r="H553" s="23">
        <v>231117.6214</v>
      </c>
      <c r="I553" s="24">
        <v>-9.7867024999999996E-2</v>
      </c>
      <c r="J553" s="24">
        <v>-0.11814346000000001</v>
      </c>
      <c r="K553" s="24">
        <v>2.2992895100000001E-2</v>
      </c>
      <c r="L553" s="24">
        <v>-3.7572017999999999E-2</v>
      </c>
      <c r="M553" s="24">
        <v>-3.3492822999999998E-2</v>
      </c>
      <c r="N553" s="24">
        <v>-4.2205530000000002E-3</v>
      </c>
      <c r="O553" s="24">
        <v>2.5052789999999999E-4</v>
      </c>
      <c r="P553" s="24">
        <v>-5.4516099999999995E-4</v>
      </c>
      <c r="Q553" s="24">
        <v>3.2145199999999998E-5</v>
      </c>
      <c r="R553" s="24">
        <v>3.4471999999999998E-5</v>
      </c>
    </row>
    <row r="554" spans="1:18" ht="33.75" x14ac:dyDescent="0.2">
      <c r="A554" s="13" t="s">
        <v>3011</v>
      </c>
      <c r="B554" s="11" t="str">
        <f>VLOOKUP(A554,[3]racine_v11e!$B$4:$C$672,2,FALSE)</f>
        <v>Explorations et surveillance pour affections myéloprolifératives et tumeurs de siège imprécis ou diffus</v>
      </c>
      <c r="C554" s="22">
        <v>844</v>
      </c>
      <c r="D554" s="23">
        <v>340554.04950000002</v>
      </c>
      <c r="E554" s="22">
        <v>741</v>
      </c>
      <c r="F554" s="23">
        <v>298871.49599999998</v>
      </c>
      <c r="G554" s="22">
        <v>654</v>
      </c>
      <c r="H554" s="23">
        <v>263760.679</v>
      </c>
      <c r="I554" s="24">
        <v>-0.122396294</v>
      </c>
      <c r="J554" s="24">
        <v>-0.122037915</v>
      </c>
      <c r="K554" s="24">
        <v>-4.0819400000000002E-4</v>
      </c>
      <c r="L554" s="24">
        <v>-0.117477971</v>
      </c>
      <c r="M554" s="24">
        <v>-0.11740890700000001</v>
      </c>
      <c r="N554" s="24">
        <v>-7.8251999999999995E-5</v>
      </c>
      <c r="O554" s="24">
        <v>3.1137039000000001E-3</v>
      </c>
      <c r="P554" s="24">
        <v>-2.121469E-3</v>
      </c>
      <c r="Q554" s="24">
        <v>1.0407419999999999E-4</v>
      </c>
      <c r="R554" s="24">
        <v>3.9340800000000001E-5</v>
      </c>
    </row>
    <row r="555" spans="1:18" ht="22.5" x14ac:dyDescent="0.2">
      <c r="A555" s="13" t="s">
        <v>3012</v>
      </c>
      <c r="B555" s="11" t="str">
        <f>VLOOKUP(A555,[3]racine_v11e!$B$4:$C$672,2,FALSE)</f>
        <v>Interventions pour maladies infectieuses ou parasitaires</v>
      </c>
      <c r="C555" s="22">
        <v>671</v>
      </c>
      <c r="D555" s="23">
        <v>1713352.4569000001</v>
      </c>
      <c r="E555" s="22">
        <v>597</v>
      </c>
      <c r="F555" s="23">
        <v>1534280.0319000001</v>
      </c>
      <c r="G555" s="22">
        <v>592</v>
      </c>
      <c r="H555" s="23">
        <v>1563397.4409</v>
      </c>
      <c r="I555" s="24">
        <v>-0.104515813</v>
      </c>
      <c r="J555" s="24">
        <v>-0.11028315900000001</v>
      </c>
      <c r="K555" s="24">
        <v>6.4822268999999997E-3</v>
      </c>
      <c r="L555" s="24">
        <v>1.8977897399999999E-2</v>
      </c>
      <c r="M555" s="24">
        <v>-8.3752089999999998E-3</v>
      </c>
      <c r="N555" s="24">
        <v>2.75841296E-2</v>
      </c>
      <c r="O555" s="24">
        <v>1.7894849999999999E-4</v>
      </c>
      <c r="P555" s="24">
        <v>1.7593344999999999E-3</v>
      </c>
      <c r="Q555" s="24">
        <v>9.4207800000000003E-5</v>
      </c>
      <c r="R555" s="24">
        <v>2.3318610000000001E-4</v>
      </c>
    </row>
    <row r="556" spans="1:18" ht="22.5" x14ac:dyDescent="0.2">
      <c r="A556" s="13" t="s">
        <v>3013</v>
      </c>
      <c r="B556" s="11" t="str">
        <f>VLOOKUP(A556,[3]racine_v11e!$B$4:$C$672,2,FALSE)</f>
        <v>Maladies virales et fièvres d'étiologie indéterminée, âge inférieur 18 ans</v>
      </c>
      <c r="C556" s="22">
        <v>218</v>
      </c>
      <c r="D556" s="23">
        <v>89473.911699999997</v>
      </c>
      <c r="E556" s="22">
        <v>238</v>
      </c>
      <c r="F556" s="23">
        <v>88604.549299999999</v>
      </c>
      <c r="G556" s="22">
        <v>261</v>
      </c>
      <c r="H556" s="23">
        <v>98019.123999999996</v>
      </c>
      <c r="I556" s="24">
        <v>-9.7163790000000007E-3</v>
      </c>
      <c r="J556" s="24">
        <v>9.1743119299999995E-2</v>
      </c>
      <c r="K556" s="24">
        <v>-9.2933489999999994E-2</v>
      </c>
      <c r="L556" s="24">
        <v>0.1062538524</v>
      </c>
      <c r="M556" s="24">
        <v>9.6638655500000004E-2</v>
      </c>
      <c r="N556" s="24">
        <v>8.7678806999999994E-3</v>
      </c>
      <c r="O556" s="24">
        <v>-8.2316300000000002E-4</v>
      </c>
      <c r="P556" s="24">
        <v>5.6884820000000001E-4</v>
      </c>
      <c r="Q556" s="24">
        <v>4.15342E-5</v>
      </c>
      <c r="R556" s="24">
        <v>1.46199E-5</v>
      </c>
    </row>
    <row r="557" spans="1:18" ht="12" x14ac:dyDescent="0.2">
      <c r="A557" s="13" t="s">
        <v>3014</v>
      </c>
      <c r="B557" s="11" t="str">
        <f>VLOOKUP(A557,[3]racine_v11e!$B$4:$C$672,2,FALSE)</f>
        <v>Maladies virales, âge supérieur à 17 ans</v>
      </c>
      <c r="C557" s="22">
        <v>322</v>
      </c>
      <c r="D557" s="23">
        <v>258630.50440000001</v>
      </c>
      <c r="E557" s="22">
        <v>193</v>
      </c>
      <c r="F557" s="23">
        <v>177029.2372</v>
      </c>
      <c r="G557" s="22">
        <v>342</v>
      </c>
      <c r="H557" s="23">
        <v>237544.1281</v>
      </c>
      <c r="I557" s="24">
        <v>-0.31551292600000003</v>
      </c>
      <c r="J557" s="24">
        <v>-0.400621118</v>
      </c>
      <c r="K557" s="24">
        <v>0.1419939784</v>
      </c>
      <c r="L557" s="24">
        <v>0.34183557390000002</v>
      </c>
      <c r="M557" s="24">
        <v>0.7720207254</v>
      </c>
      <c r="N557" s="24">
        <v>-0.24276530499999999</v>
      </c>
      <c r="O557" s="24">
        <v>-5.3326650000000003E-3</v>
      </c>
      <c r="P557" s="24">
        <v>3.6564357999999998E-3</v>
      </c>
      <c r="Q557" s="24">
        <v>5.44241E-5</v>
      </c>
      <c r="R557" s="24">
        <v>3.5430499999999999E-5</v>
      </c>
    </row>
    <row r="558" spans="1:18" ht="22.5" x14ac:dyDescent="0.2">
      <c r="A558" s="13" t="s">
        <v>3015</v>
      </c>
      <c r="B558" s="11" t="str">
        <f>VLOOKUP(A558,[3]racine_v11e!$B$4:$C$672,2,FALSE)</f>
        <v>Fièvres d'étiologie indéterminée, âge supérieur à 17 ans</v>
      </c>
      <c r="C558" s="22">
        <v>3420</v>
      </c>
      <c r="D558" s="23">
        <v>3382663.9709999999</v>
      </c>
      <c r="E558" s="22">
        <v>3659</v>
      </c>
      <c r="F558" s="23">
        <v>3531207.5507</v>
      </c>
      <c r="G558" s="22">
        <v>3877</v>
      </c>
      <c r="H558" s="23">
        <v>3578384.4909999999</v>
      </c>
      <c r="I558" s="24">
        <v>4.3913194099999997E-2</v>
      </c>
      <c r="J558" s="24">
        <v>6.9883040899999999E-2</v>
      </c>
      <c r="K558" s="24">
        <v>-2.4273538000000001E-2</v>
      </c>
      <c r="L558" s="24">
        <v>1.3360002100000001E-2</v>
      </c>
      <c r="M558" s="24">
        <v>5.9579119999999999E-2</v>
      </c>
      <c r="N558" s="24">
        <v>-4.3620261E-2</v>
      </c>
      <c r="O558" s="24">
        <v>-7.8021549999999999E-3</v>
      </c>
      <c r="P558" s="24">
        <v>2.8505290000000001E-3</v>
      </c>
      <c r="Q558" s="24">
        <v>6.1696570000000005E-4</v>
      </c>
      <c r="R558" s="24">
        <v>5.3372830000000002E-4</v>
      </c>
    </row>
    <row r="559" spans="1:18" ht="12" x14ac:dyDescent="0.2">
      <c r="A559" s="13" t="s">
        <v>3016</v>
      </c>
      <c r="B559" s="11" t="str">
        <f>VLOOKUP(A559,[3]racine_v11e!$B$4:$C$672,2,FALSE)</f>
        <v>Septicémies, âge inférieur à 18 ans</v>
      </c>
      <c r="C559" s="22">
        <v>3</v>
      </c>
      <c r="D559" s="23">
        <v>5030.5666000000001</v>
      </c>
      <c r="E559" s="22">
        <v>9</v>
      </c>
      <c r="F559" s="23">
        <v>16762.3</v>
      </c>
      <c r="G559" s="22">
        <v>6</v>
      </c>
      <c r="H559" s="23">
        <v>13184.9866</v>
      </c>
      <c r="I559" s="24">
        <v>2.3320898684000002</v>
      </c>
      <c r="J559" s="24">
        <v>2</v>
      </c>
      <c r="K559" s="24">
        <v>0.11069662280000001</v>
      </c>
      <c r="L559" s="24">
        <v>-0.21341423300000001</v>
      </c>
      <c r="M559" s="24">
        <v>-0.33333333300000001</v>
      </c>
      <c r="N559" s="24">
        <v>0.1798786503</v>
      </c>
      <c r="O559" s="24">
        <v>1.073691E-4</v>
      </c>
      <c r="P559" s="24">
        <v>-2.1614900000000001E-4</v>
      </c>
      <c r="Q559" s="24">
        <v>9.5480889000000001E-7</v>
      </c>
      <c r="R559" s="24">
        <v>1.9665860999999999E-6</v>
      </c>
    </row>
    <row r="560" spans="1:18" ht="12" x14ac:dyDescent="0.2">
      <c r="A560" s="13" t="s">
        <v>3017</v>
      </c>
      <c r="B560" s="11" t="str">
        <f>VLOOKUP(A560,[3]racine_v11e!$B$4:$C$672,2,FALSE)</f>
        <v>Septicémies, âge supérieur à 17 ans</v>
      </c>
      <c r="C560" s="22">
        <v>2552</v>
      </c>
      <c r="D560" s="23">
        <v>6768716.4232000001</v>
      </c>
      <c r="E560" s="22">
        <v>2550</v>
      </c>
      <c r="F560" s="23">
        <v>6908509.7555999998</v>
      </c>
      <c r="G560" s="22">
        <v>2541</v>
      </c>
      <c r="H560" s="23">
        <v>7255578.6490000002</v>
      </c>
      <c r="I560" s="24">
        <v>2.0652857E-2</v>
      </c>
      <c r="J560" s="24">
        <v>-7.8369900000000001E-4</v>
      </c>
      <c r="K560" s="24">
        <v>2.1453369100000001E-2</v>
      </c>
      <c r="L560" s="24">
        <v>5.0237881300000002E-2</v>
      </c>
      <c r="M560" s="24">
        <v>-3.529412E-3</v>
      </c>
      <c r="N560" s="24">
        <v>5.3957732199999997E-2</v>
      </c>
      <c r="O560" s="24">
        <v>3.2210730000000002E-4</v>
      </c>
      <c r="P560" s="24">
        <v>2.0970625600000001E-2</v>
      </c>
      <c r="Q560" s="24">
        <v>4.0436159999999999E-4</v>
      </c>
      <c r="R560" s="24">
        <v>1.0821945E-3</v>
      </c>
    </row>
    <row r="561" spans="1:18" ht="12" x14ac:dyDescent="0.2">
      <c r="A561" s="13" t="s">
        <v>3018</v>
      </c>
      <c r="B561" s="11" t="str">
        <f>VLOOKUP(A561,[3]racine_v11e!$B$4:$C$672,2,FALSE)</f>
        <v>Paludisme</v>
      </c>
      <c r="C561" s="22">
        <v>57</v>
      </c>
      <c r="D561" s="23">
        <v>30777.010699999999</v>
      </c>
      <c r="E561" s="22">
        <v>55</v>
      </c>
      <c r="F561" s="23">
        <v>30501.225600000002</v>
      </c>
      <c r="G561" s="22">
        <v>84</v>
      </c>
      <c r="H561" s="23">
        <v>56702.643100000001</v>
      </c>
      <c r="I561" s="24">
        <v>-8.96075E-3</v>
      </c>
      <c r="J561" s="24">
        <v>-3.5087719000000003E-2</v>
      </c>
      <c r="K561" s="24">
        <v>2.7077040899999998E-2</v>
      </c>
      <c r="L561" s="24">
        <v>0.85902835</v>
      </c>
      <c r="M561" s="24">
        <v>0.52727272729999997</v>
      </c>
      <c r="N561" s="24">
        <v>0.21722094340000001</v>
      </c>
      <c r="O561" s="24">
        <v>-1.0379009999999999E-3</v>
      </c>
      <c r="P561" s="24">
        <v>1.5831441999999999E-3</v>
      </c>
      <c r="Q561" s="24">
        <v>1.33673E-5</v>
      </c>
      <c r="R561" s="24">
        <v>8.4573940999999999E-6</v>
      </c>
    </row>
    <row r="562" spans="1:18" ht="12" x14ac:dyDescent="0.2">
      <c r="A562" s="13" t="s">
        <v>3019</v>
      </c>
      <c r="B562" s="11" t="str">
        <f>VLOOKUP(A562,[3]racine_v11e!$B$4:$C$672,2,FALSE)</f>
        <v>Maladies infectieuses sévères</v>
      </c>
      <c r="C562" s="22">
        <v>150</v>
      </c>
      <c r="D562" s="23">
        <v>172555.40900000001</v>
      </c>
      <c r="E562" s="22">
        <v>137</v>
      </c>
      <c r="F562" s="23">
        <v>141066.2708</v>
      </c>
      <c r="G562" s="22">
        <v>144</v>
      </c>
      <c r="H562" s="23">
        <v>142489.08989999999</v>
      </c>
      <c r="I562" s="24">
        <v>-0.18248711200000001</v>
      </c>
      <c r="J562" s="24">
        <v>-8.6666667000000003E-2</v>
      </c>
      <c r="K562" s="24">
        <v>-0.10491289600000001</v>
      </c>
      <c r="L562" s="24">
        <v>1.0086174999999999E-2</v>
      </c>
      <c r="M562" s="24">
        <v>5.1094890499999997E-2</v>
      </c>
      <c r="N562" s="24">
        <v>-3.9015236000000002E-2</v>
      </c>
      <c r="O562" s="24">
        <v>-2.5052800000000002E-4</v>
      </c>
      <c r="P562" s="24">
        <v>8.5969699999999998E-5</v>
      </c>
      <c r="Q562" s="24">
        <v>2.2915400000000001E-5</v>
      </c>
      <c r="R562" s="24">
        <v>2.1252700000000001E-5</v>
      </c>
    </row>
    <row r="563" spans="1:18" ht="22.5" x14ac:dyDescent="0.2">
      <c r="A563" s="13" t="s">
        <v>3020</v>
      </c>
      <c r="B563" s="11" t="str">
        <f>VLOOKUP(A563,[3]racine_v11e!$B$4:$C$672,2,FALSE)</f>
        <v>Autres maladies infectieuses ou parasitaires</v>
      </c>
      <c r="C563" s="22">
        <v>395</v>
      </c>
      <c r="D563" s="23">
        <v>490358.3909</v>
      </c>
      <c r="E563" s="22">
        <v>401</v>
      </c>
      <c r="F563" s="23">
        <v>548335.87049999996</v>
      </c>
      <c r="G563" s="22">
        <v>395</v>
      </c>
      <c r="H563" s="23">
        <v>707594.86010000005</v>
      </c>
      <c r="I563" s="24">
        <v>0.1182349087</v>
      </c>
      <c r="J563" s="24">
        <v>1.51898734E-2</v>
      </c>
      <c r="K563" s="24">
        <v>0.10150321430000001</v>
      </c>
      <c r="L563" s="24">
        <v>0.29044058239999998</v>
      </c>
      <c r="M563" s="24">
        <v>-1.4962593999999999E-2</v>
      </c>
      <c r="N563" s="24">
        <v>0.3100422115</v>
      </c>
      <c r="O563" s="24">
        <v>2.147382E-4</v>
      </c>
      <c r="P563" s="24">
        <v>9.6227599999999993E-3</v>
      </c>
      <c r="Q563" s="24">
        <v>6.2858299999999994E-5</v>
      </c>
      <c r="R563" s="24">
        <v>1.055402E-4</v>
      </c>
    </row>
    <row r="564" spans="1:18" ht="22.5" x14ac:dyDescent="0.2">
      <c r="A564" s="13" t="s">
        <v>3021</v>
      </c>
      <c r="B564" s="11" t="str">
        <f>VLOOKUP(A564,[3]racine_v11e!$B$4:$C$672,2,FALSE)</f>
        <v>Explorations et surveillance pour maladies infectieuses ou parasitaires</v>
      </c>
      <c r="C564" s="22">
        <v>35</v>
      </c>
      <c r="D564" s="23">
        <v>19396.3616</v>
      </c>
      <c r="E564" s="22">
        <v>51</v>
      </c>
      <c r="F564" s="23">
        <v>27865.961200000002</v>
      </c>
      <c r="G564" s="22">
        <v>55</v>
      </c>
      <c r="H564" s="23">
        <v>30154.6014</v>
      </c>
      <c r="I564" s="24">
        <v>0.43665919279999998</v>
      </c>
      <c r="J564" s="24">
        <v>0.45714285710000002</v>
      </c>
      <c r="K564" s="24">
        <v>-1.4057416999999999E-2</v>
      </c>
      <c r="L564" s="24">
        <v>8.2130315999999995E-2</v>
      </c>
      <c r="M564" s="24">
        <v>7.8431372499999999E-2</v>
      </c>
      <c r="N564" s="24">
        <v>3.4299294000000001E-3</v>
      </c>
      <c r="O564" s="24">
        <v>-1.4315899999999999E-4</v>
      </c>
      <c r="P564" s="24">
        <v>1.3828439999999999E-4</v>
      </c>
      <c r="Q564" s="24">
        <v>8.7524149000000005E-6</v>
      </c>
      <c r="R564" s="24">
        <v>4.4976624000000001E-6</v>
      </c>
    </row>
    <row r="565" spans="1:18" ht="22.5" x14ac:dyDescent="0.2">
      <c r="A565" s="13" t="s">
        <v>3022</v>
      </c>
      <c r="B565" s="11" t="str">
        <f>VLOOKUP(A565,[3]racine_v11e!$B$4:$C$672,2,FALSE)</f>
        <v>Affections de la CMD 18 avec décès : séjours de moins de 2 jours</v>
      </c>
      <c r="C565" s="22">
        <v>89</v>
      </c>
      <c r="D565" s="23">
        <v>46454.467199999999</v>
      </c>
      <c r="E565" s="22">
        <v>84</v>
      </c>
      <c r="F565" s="23">
        <v>43987.995600000002</v>
      </c>
      <c r="G565" s="22">
        <v>68</v>
      </c>
      <c r="H565" s="23">
        <v>35864.668799999999</v>
      </c>
      <c r="I565" s="24">
        <v>-5.3094389999999998E-2</v>
      </c>
      <c r="J565" s="24">
        <v>-5.6179775000000001E-2</v>
      </c>
      <c r="K565" s="24">
        <v>3.2690391000000001E-3</v>
      </c>
      <c r="L565" s="24">
        <v>-0.18467144699999999</v>
      </c>
      <c r="M565" s="24">
        <v>-0.19047618999999999</v>
      </c>
      <c r="N565" s="24">
        <v>7.1705654000000004E-3</v>
      </c>
      <c r="O565" s="24">
        <v>5.7263520000000001E-4</v>
      </c>
      <c r="P565" s="24">
        <v>-4.9082800000000001E-4</v>
      </c>
      <c r="Q565" s="24">
        <v>1.0821200000000001E-5</v>
      </c>
      <c r="R565" s="24">
        <v>5.3493386E-6</v>
      </c>
    </row>
    <row r="566" spans="1:18" ht="22.5" x14ac:dyDescent="0.2">
      <c r="A566" s="13" t="s">
        <v>3023</v>
      </c>
      <c r="B566" s="11" t="str">
        <f>VLOOKUP(A566,[3]racine_v11e!$B$4:$C$672,2,FALSE)</f>
        <v>Symptômes et autres recours aux soins de la CMD 18</v>
      </c>
      <c r="C566" s="22">
        <v>20</v>
      </c>
      <c r="D566" s="23">
        <v>14243.3827</v>
      </c>
      <c r="E566" s="22">
        <v>33</v>
      </c>
      <c r="F566" s="23">
        <v>18950.723300000001</v>
      </c>
      <c r="G566" s="22">
        <v>14</v>
      </c>
      <c r="H566" s="23">
        <v>8712.6015000000007</v>
      </c>
      <c r="I566" s="24">
        <v>0.33049316299999998</v>
      </c>
      <c r="J566" s="24">
        <v>0.65</v>
      </c>
      <c r="K566" s="24">
        <v>-0.19364050699999999</v>
      </c>
      <c r="L566" s="24">
        <v>-0.54024965899999999</v>
      </c>
      <c r="M566" s="24">
        <v>-0.57575757599999999</v>
      </c>
      <c r="N566" s="24">
        <v>8.3697232400000002E-2</v>
      </c>
      <c r="O566" s="24">
        <v>6.800043E-4</v>
      </c>
      <c r="P566" s="24">
        <v>-6.18609E-4</v>
      </c>
      <c r="Q566" s="24">
        <v>2.2278873999999999E-6</v>
      </c>
      <c r="R566" s="24">
        <v>1.2995145000000001E-6</v>
      </c>
    </row>
    <row r="567" spans="1:18" ht="22.5" x14ac:dyDescent="0.2">
      <c r="A567" s="13" t="s">
        <v>3024</v>
      </c>
      <c r="B567" s="11" t="str">
        <f>VLOOKUP(A567,[3]racine_v11e!$B$4:$C$672,2,FALSE)</f>
        <v>Autres maladies infectieuses concernant majoritairement la petite enfance</v>
      </c>
      <c r="C567" s="22">
        <v>12</v>
      </c>
      <c r="D567" s="23">
        <v>9371.94</v>
      </c>
      <c r="E567" s="22">
        <v>16</v>
      </c>
      <c r="F567" s="23">
        <v>12852.84</v>
      </c>
      <c r="G567" s="22">
        <v>18</v>
      </c>
      <c r="H567" s="23">
        <v>15314.006600000001</v>
      </c>
      <c r="I567" s="24">
        <v>0.37141723059999998</v>
      </c>
      <c r="J567" s="24">
        <v>0.33333333329999998</v>
      </c>
      <c r="K567" s="24">
        <v>2.8562922899999999E-2</v>
      </c>
      <c r="L567" s="24">
        <v>0.19148815359999999</v>
      </c>
      <c r="M567" s="24">
        <v>0.125</v>
      </c>
      <c r="N567" s="24">
        <v>5.9100580999999999E-2</v>
      </c>
      <c r="O567" s="24">
        <v>-7.1579E-5</v>
      </c>
      <c r="P567" s="24">
        <v>1.487088E-4</v>
      </c>
      <c r="Q567" s="24">
        <v>2.8644266999999999E-6</v>
      </c>
      <c r="R567" s="24">
        <v>2.2841367E-6</v>
      </c>
    </row>
    <row r="568" spans="1:18" ht="22.5" x14ac:dyDescent="0.2">
      <c r="A568" s="13" t="s">
        <v>3025</v>
      </c>
      <c r="B568" s="11" t="str">
        <f>VLOOKUP(A568,[3]racine_v11e!$B$4:$C$672,2,FALSE)</f>
        <v>Interventions chirurgicales avec un diagnostic principal de maladie mentale</v>
      </c>
      <c r="C568" s="22">
        <v>302</v>
      </c>
      <c r="D568" s="23">
        <v>407215.33110000001</v>
      </c>
      <c r="E568" s="22">
        <v>68</v>
      </c>
      <c r="F568" s="23">
        <v>184760.93210000001</v>
      </c>
      <c r="G568" s="22">
        <v>81</v>
      </c>
      <c r="H568" s="23">
        <v>254299.56210000001</v>
      </c>
      <c r="I568" s="24">
        <v>-0.54628198400000005</v>
      </c>
      <c r="J568" s="24">
        <v>-0.77483443699999999</v>
      </c>
      <c r="K568" s="24">
        <v>1.0150417768</v>
      </c>
      <c r="L568" s="24">
        <v>0.37637085510000001</v>
      </c>
      <c r="M568" s="24">
        <v>0.19117647060000001</v>
      </c>
      <c r="N568" s="24">
        <v>0.15547182900000001</v>
      </c>
      <c r="O568" s="24">
        <v>-4.6526599999999999E-4</v>
      </c>
      <c r="P568" s="24">
        <v>4.2016689000000003E-3</v>
      </c>
      <c r="Q568" s="24">
        <v>1.28899E-5</v>
      </c>
      <c r="R568" s="24">
        <v>3.7929699999999997E-5</v>
      </c>
    </row>
    <row r="569" spans="1:18" ht="22.5" x14ac:dyDescent="0.2">
      <c r="A569" s="13" t="s">
        <v>3026</v>
      </c>
      <c r="B569" s="11" t="str">
        <f>VLOOKUP(A569,[3]racine_v11e!$B$4:$C$672,2,FALSE)</f>
        <v>Troubles aigus de l'adaptation et du fonctionnement psychosocial</v>
      </c>
      <c r="C569" s="22">
        <v>1539</v>
      </c>
      <c r="D569" s="23">
        <v>1529405.2841</v>
      </c>
      <c r="E569" s="22">
        <v>1656</v>
      </c>
      <c r="F569" s="23">
        <v>1648754.9228000001</v>
      </c>
      <c r="G569" s="22">
        <v>1751</v>
      </c>
      <c r="H569" s="23">
        <v>1733225.2981</v>
      </c>
      <c r="I569" s="24">
        <v>7.80366329E-2</v>
      </c>
      <c r="J569" s="24">
        <v>7.6023391800000006E-2</v>
      </c>
      <c r="K569" s="24">
        <v>1.8710012E-3</v>
      </c>
      <c r="L569" s="24">
        <v>5.1232826699999998E-2</v>
      </c>
      <c r="M569" s="24">
        <v>5.7367149800000003E-2</v>
      </c>
      <c r="N569" s="24">
        <v>-5.801507E-3</v>
      </c>
      <c r="O569" s="24">
        <v>-3.400021E-3</v>
      </c>
      <c r="P569" s="24">
        <v>5.1038760999999998E-3</v>
      </c>
      <c r="Q569" s="24">
        <v>2.7864509999999998E-4</v>
      </c>
      <c r="R569" s="24">
        <v>2.5851649999999998E-4</v>
      </c>
    </row>
    <row r="570" spans="1:18" ht="22.5" x14ac:dyDescent="0.2">
      <c r="A570" s="13" t="s">
        <v>3027</v>
      </c>
      <c r="B570" s="11" t="str">
        <f>VLOOKUP(A570,[3]racine_v11e!$B$4:$C$672,2,FALSE)</f>
        <v>Troubles mentaux d'origine organique et retards mentaux, âge supérieur à 79 ans</v>
      </c>
      <c r="C570" s="22">
        <v>1901</v>
      </c>
      <c r="D570" s="23">
        <v>2531734.2341999998</v>
      </c>
      <c r="E570" s="22">
        <v>2132</v>
      </c>
      <c r="F570" s="23">
        <v>2908032.264</v>
      </c>
      <c r="G570" s="22">
        <v>2087</v>
      </c>
      <c r="H570" s="23">
        <v>2937962.3058000002</v>
      </c>
      <c r="I570" s="24">
        <v>0.14863251629999999</v>
      </c>
      <c r="J570" s="24">
        <v>0.1215149921</v>
      </c>
      <c r="K570" s="24">
        <v>2.4179368400000002E-2</v>
      </c>
      <c r="L570" s="24">
        <v>1.02921973E-2</v>
      </c>
      <c r="M570" s="24">
        <v>-2.1106942E-2</v>
      </c>
      <c r="N570" s="24">
        <v>3.2076169000000002E-2</v>
      </c>
      <c r="O570" s="24">
        <v>1.6105365E-3</v>
      </c>
      <c r="P570" s="24">
        <v>1.8084354999999999E-3</v>
      </c>
      <c r="Q570" s="24">
        <v>3.3211440000000003E-4</v>
      </c>
      <c r="R570" s="24">
        <v>4.3820719999999999E-4</v>
      </c>
    </row>
    <row r="571" spans="1:18" ht="22.5" x14ac:dyDescent="0.2">
      <c r="A571" s="13" t="s">
        <v>3028</v>
      </c>
      <c r="B571" s="11" t="str">
        <f>VLOOKUP(A571,[3]racine_v11e!$B$4:$C$672,2,FALSE)</f>
        <v>Troubles mentaux d'origine organique et retards mentaux, âge inférieur à 80 ans</v>
      </c>
      <c r="C571" s="22">
        <v>1173</v>
      </c>
      <c r="D571" s="23">
        <v>1769798.1257</v>
      </c>
      <c r="E571" s="22">
        <v>1159</v>
      </c>
      <c r="F571" s="23">
        <v>1643211.8829999999</v>
      </c>
      <c r="G571" s="22">
        <v>1213</v>
      </c>
      <c r="H571" s="23">
        <v>1965090.5453999999</v>
      </c>
      <c r="I571" s="24">
        <v>-7.1525808999999996E-2</v>
      </c>
      <c r="J571" s="24">
        <v>-1.1935209E-2</v>
      </c>
      <c r="K571" s="24">
        <v>-6.0310417999999998E-2</v>
      </c>
      <c r="L571" s="24">
        <v>0.19588384540000001</v>
      </c>
      <c r="M571" s="24">
        <v>4.6591889599999999E-2</v>
      </c>
      <c r="N571" s="24">
        <v>0.1426458176</v>
      </c>
      <c r="O571" s="24">
        <v>-1.9326440000000001E-3</v>
      </c>
      <c r="P571" s="24">
        <v>1.9448579399999999E-2</v>
      </c>
      <c r="Q571" s="24">
        <v>1.9303049999999999E-4</v>
      </c>
      <c r="R571" s="24">
        <v>2.9310000000000002E-4</v>
      </c>
    </row>
    <row r="572" spans="1:18" ht="22.5" x14ac:dyDescent="0.2">
      <c r="A572" s="13" t="s">
        <v>3029</v>
      </c>
      <c r="B572" s="11" t="str">
        <f>VLOOKUP(A572,[3]racine_v11e!$B$4:$C$672,2,FALSE)</f>
        <v>Névroses autres que les névroses dépressives</v>
      </c>
      <c r="C572" s="22">
        <v>121</v>
      </c>
      <c r="D572" s="23">
        <v>97544.844299999997</v>
      </c>
      <c r="E572" s="22">
        <v>142</v>
      </c>
      <c r="F572" s="23">
        <v>91093.3753</v>
      </c>
      <c r="G572" s="22">
        <v>92</v>
      </c>
      <c r="H572" s="23">
        <v>71891.969299999997</v>
      </c>
      <c r="I572" s="24">
        <v>-6.6138493000000007E-2</v>
      </c>
      <c r="J572" s="24">
        <v>0.173553719</v>
      </c>
      <c r="K572" s="24">
        <v>-0.20424477199999999</v>
      </c>
      <c r="L572" s="24">
        <v>-0.210788171</v>
      </c>
      <c r="M572" s="24">
        <v>-0.35211267600000001</v>
      </c>
      <c r="N572" s="24">
        <v>0.21813130080000001</v>
      </c>
      <c r="O572" s="24">
        <v>1.7894849999999999E-3</v>
      </c>
      <c r="P572" s="24">
        <v>-1.1601890000000001E-3</v>
      </c>
      <c r="Q572" s="24">
        <v>1.46404E-5</v>
      </c>
      <c r="R572" s="24">
        <v>1.07229E-5</v>
      </c>
    </row>
    <row r="573" spans="1:18" ht="12" x14ac:dyDescent="0.2">
      <c r="A573" s="13" t="s">
        <v>3030</v>
      </c>
      <c r="B573" s="11" t="str">
        <f>VLOOKUP(A573,[3]racine_v11e!$B$4:$C$672,2,FALSE)</f>
        <v>Névroses dépressives</v>
      </c>
      <c r="C573" s="22">
        <v>984</v>
      </c>
      <c r="D573" s="23">
        <v>1323112.8625</v>
      </c>
      <c r="E573" s="22">
        <v>1057</v>
      </c>
      <c r="F573" s="23">
        <v>1390345.0035999999</v>
      </c>
      <c r="G573" s="22">
        <v>1258</v>
      </c>
      <c r="H573" s="23">
        <v>1285857.3868</v>
      </c>
      <c r="I573" s="24">
        <v>5.0813610100000003E-2</v>
      </c>
      <c r="J573" s="24">
        <v>7.4186991899999999E-2</v>
      </c>
      <c r="K573" s="24">
        <v>-2.1759137000000001E-2</v>
      </c>
      <c r="L573" s="24">
        <v>-7.5152293999999994E-2</v>
      </c>
      <c r="M573" s="24">
        <v>0.19016083249999999</v>
      </c>
      <c r="N573" s="24">
        <v>-0.222922079</v>
      </c>
      <c r="O573" s="24">
        <v>-7.1937299999999997E-3</v>
      </c>
      <c r="P573" s="24">
        <v>-6.3133590000000002E-3</v>
      </c>
      <c r="Q573" s="24">
        <v>2.001916E-4</v>
      </c>
      <c r="R573" s="24">
        <v>1.9179000000000001E-4</v>
      </c>
    </row>
    <row r="574" spans="1:18" ht="12" x14ac:dyDescent="0.2">
      <c r="A574" s="13" t="s">
        <v>3031</v>
      </c>
      <c r="B574" s="11" t="str">
        <f>VLOOKUP(A574,[3]racine_v11e!$B$4:$C$672,2,FALSE)</f>
        <v>Anorexie mentale et boulimie</v>
      </c>
      <c r="C574" s="22">
        <v>168</v>
      </c>
      <c r="D574" s="23">
        <v>388228.3444</v>
      </c>
      <c r="E574" s="22">
        <v>122</v>
      </c>
      <c r="F574" s="23">
        <v>271358.62479999999</v>
      </c>
      <c r="G574" s="22">
        <v>118</v>
      </c>
      <c r="H574" s="23">
        <v>283001.26319999999</v>
      </c>
      <c r="I574" s="24">
        <v>-0.30103345399999998</v>
      </c>
      <c r="J574" s="24">
        <v>-0.27380952400000003</v>
      </c>
      <c r="K574" s="24">
        <v>-3.7488690999999998E-2</v>
      </c>
      <c r="L574" s="24">
        <v>4.2904987499999998E-2</v>
      </c>
      <c r="M574" s="24">
        <v>-3.2786885000000002E-2</v>
      </c>
      <c r="N574" s="24">
        <v>7.8257698900000006E-2</v>
      </c>
      <c r="O574" s="24">
        <v>1.431588E-4</v>
      </c>
      <c r="P574" s="24">
        <v>7.0347249999999997E-4</v>
      </c>
      <c r="Q574" s="24">
        <v>1.8777899999999999E-5</v>
      </c>
      <c r="R574" s="24">
        <v>4.2210599999999999E-5</v>
      </c>
    </row>
    <row r="575" spans="1:18" ht="22.5" x14ac:dyDescent="0.2">
      <c r="A575" s="13" t="s">
        <v>3032</v>
      </c>
      <c r="B575" s="11" t="str">
        <f>VLOOKUP(A575,[3]racine_v11e!$B$4:$C$672,2,FALSE)</f>
        <v>Autres troubles de la personnalité et du comportement avec réactions impulsives</v>
      </c>
      <c r="C575" s="22">
        <v>19</v>
      </c>
      <c r="D575" s="23">
        <v>18924.800599999999</v>
      </c>
      <c r="E575" s="22">
        <v>32</v>
      </c>
      <c r="F575" s="23">
        <v>36036.236299999997</v>
      </c>
      <c r="G575" s="22">
        <v>43</v>
      </c>
      <c r="H575" s="23">
        <v>41895.936199999996</v>
      </c>
      <c r="I575" s="24">
        <v>0.90418050159999996</v>
      </c>
      <c r="J575" s="24">
        <v>0.68421052630000001</v>
      </c>
      <c r="K575" s="24">
        <v>0.13060717290000001</v>
      </c>
      <c r="L575" s="24">
        <v>0.16260576860000001</v>
      </c>
      <c r="M575" s="24">
        <v>0.34375</v>
      </c>
      <c r="N575" s="24">
        <v>-0.134805009</v>
      </c>
      <c r="O575" s="24">
        <v>-3.9368699999999999E-4</v>
      </c>
      <c r="P575" s="24">
        <v>3.5405529999999998E-4</v>
      </c>
      <c r="Q575" s="24">
        <v>6.8427971E-6</v>
      </c>
      <c r="R575" s="24">
        <v>6.2489229000000001E-6</v>
      </c>
    </row>
    <row r="576" spans="1:18" ht="22.5" x14ac:dyDescent="0.2">
      <c r="A576" s="13" t="s">
        <v>3033</v>
      </c>
      <c r="B576" s="11" t="str">
        <f>VLOOKUP(A576,[3]racine_v11e!$B$4:$C$672,2,FALSE)</f>
        <v>Troubles bipolaires et syndromes dépressifs sévères</v>
      </c>
      <c r="C576" s="22">
        <v>199</v>
      </c>
      <c r="D576" s="23">
        <v>297997.29889999999</v>
      </c>
      <c r="E576" s="22">
        <v>180</v>
      </c>
      <c r="F576" s="23">
        <v>270694.19339999999</v>
      </c>
      <c r="G576" s="22">
        <v>266</v>
      </c>
      <c r="H576" s="23">
        <v>249921.07569999999</v>
      </c>
      <c r="I576" s="24">
        <v>-9.162199E-2</v>
      </c>
      <c r="J576" s="24">
        <v>-9.5477386999999997E-2</v>
      </c>
      <c r="K576" s="24">
        <v>4.2623556E-3</v>
      </c>
      <c r="L576" s="24">
        <v>-7.6740166999999998E-2</v>
      </c>
      <c r="M576" s="24">
        <v>0.47777777780000003</v>
      </c>
      <c r="N576" s="24">
        <v>-0.37523770699999998</v>
      </c>
      <c r="O576" s="24">
        <v>-3.0779140000000002E-3</v>
      </c>
      <c r="P576" s="24">
        <v>-1.255155E-3</v>
      </c>
      <c r="Q576" s="24">
        <v>4.2329900000000003E-5</v>
      </c>
      <c r="R576" s="24">
        <v>3.7276600000000002E-5</v>
      </c>
    </row>
    <row r="577" spans="1:18" ht="22.5" x14ac:dyDescent="0.2">
      <c r="A577" s="13" t="s">
        <v>3034</v>
      </c>
      <c r="B577" s="11" t="str">
        <f>VLOOKUP(A577,[3]racine_v11e!$B$4:$C$672,2,FALSE)</f>
        <v>Autres psychoses, âge supérieur à 79 ans</v>
      </c>
      <c r="C577" s="22">
        <v>24</v>
      </c>
      <c r="D577" s="23">
        <v>30961.9215</v>
      </c>
      <c r="E577" s="22">
        <v>38</v>
      </c>
      <c r="F577" s="23">
        <v>44250.717100000002</v>
      </c>
      <c r="G577" s="22">
        <v>31</v>
      </c>
      <c r="H577" s="23">
        <v>46089.498699999996</v>
      </c>
      <c r="I577" s="24">
        <v>0.42919802639999999</v>
      </c>
      <c r="J577" s="24">
        <v>0.58333333330000003</v>
      </c>
      <c r="K577" s="24">
        <v>-9.7348614999999999E-2</v>
      </c>
      <c r="L577" s="24">
        <v>4.1553712999999999E-2</v>
      </c>
      <c r="M577" s="24">
        <v>-0.18421052600000001</v>
      </c>
      <c r="N577" s="24">
        <v>0.27674326110000003</v>
      </c>
      <c r="O577" s="24">
        <v>2.5052789999999999E-4</v>
      </c>
      <c r="P577" s="24">
        <v>1.11103E-4</v>
      </c>
      <c r="Q577" s="24">
        <v>4.9331793000000003E-6</v>
      </c>
      <c r="R577" s="24">
        <v>6.8744070999999997E-6</v>
      </c>
    </row>
    <row r="578" spans="1:18" ht="12" x14ac:dyDescent="0.2">
      <c r="A578" s="13" t="s">
        <v>3035</v>
      </c>
      <c r="B578" s="11" t="str">
        <f>VLOOKUP(A578,[3]racine_v11e!$B$4:$C$672,2,FALSE)</f>
        <v>Autres psychoses, âge inférieur à 80 ans</v>
      </c>
      <c r="C578" s="22">
        <v>103</v>
      </c>
      <c r="D578" s="23">
        <v>122386.23360000001</v>
      </c>
      <c r="E578" s="22">
        <v>74</v>
      </c>
      <c r="F578" s="23">
        <v>78526.8266</v>
      </c>
      <c r="G578" s="22">
        <v>139</v>
      </c>
      <c r="H578" s="23">
        <v>86840.965500000006</v>
      </c>
      <c r="I578" s="24">
        <v>-0.35836879500000002</v>
      </c>
      <c r="J578" s="24">
        <v>-0.28155339800000001</v>
      </c>
      <c r="K578" s="24">
        <v>-0.10691872700000001</v>
      </c>
      <c r="L578" s="24">
        <v>0.1058764152</v>
      </c>
      <c r="M578" s="24">
        <v>0.87837837839999999</v>
      </c>
      <c r="N578" s="24">
        <v>-0.41126003799999999</v>
      </c>
      <c r="O578" s="24">
        <v>-2.3263300000000002E-3</v>
      </c>
      <c r="P578" s="24">
        <v>5.0235760000000003E-4</v>
      </c>
      <c r="Q578" s="24">
        <v>2.2119700000000001E-5</v>
      </c>
      <c r="R578" s="24">
        <v>1.29526E-5</v>
      </c>
    </row>
    <row r="579" spans="1:18" ht="22.5" x14ac:dyDescent="0.2">
      <c r="A579" s="13" t="s">
        <v>3036</v>
      </c>
      <c r="B579" s="11" t="str">
        <f>VLOOKUP(A579,[3]racine_v11e!$B$4:$C$672,2,FALSE)</f>
        <v>Maladies et troubles du développement psychologiques de l'enfance</v>
      </c>
      <c r="C579" s="22">
        <v>49</v>
      </c>
      <c r="D579" s="23">
        <v>15426.135899999999</v>
      </c>
      <c r="E579" s="22">
        <v>22</v>
      </c>
      <c r="F579" s="23">
        <v>6916.14</v>
      </c>
      <c r="G579" s="22">
        <v>11</v>
      </c>
      <c r="H579" s="23">
        <v>3555.5246999999999</v>
      </c>
      <c r="I579" s="24">
        <v>-0.55166089299999999</v>
      </c>
      <c r="J579" s="24">
        <v>-0.55102040799999996</v>
      </c>
      <c r="K579" s="24">
        <v>-1.4265339999999999E-3</v>
      </c>
      <c r="L579" s="24">
        <v>-0.48590909100000002</v>
      </c>
      <c r="M579" s="24">
        <v>-0.5</v>
      </c>
      <c r="N579" s="24">
        <v>2.81818182E-2</v>
      </c>
      <c r="O579" s="24">
        <v>3.9368669999999999E-4</v>
      </c>
      <c r="P579" s="24">
        <v>-2.03055E-4</v>
      </c>
      <c r="Q579" s="24">
        <v>1.750483E-6</v>
      </c>
      <c r="R579" s="24">
        <v>5.3031873E-7</v>
      </c>
    </row>
    <row r="580" spans="1:18" ht="22.5" x14ac:dyDescent="0.2">
      <c r="A580" s="13" t="s">
        <v>3037</v>
      </c>
      <c r="B580" s="11" t="str">
        <f>VLOOKUP(A580,[3]racine_v11e!$B$4:$C$672,2,FALSE)</f>
        <v>Autres maladies et troubles mentaux de l'enfance</v>
      </c>
      <c r="C580" s="22">
        <v>15</v>
      </c>
      <c r="D580" s="23">
        <v>12943.103999999999</v>
      </c>
      <c r="E580" s="22">
        <v>11</v>
      </c>
      <c r="F580" s="23">
        <v>6974.1547</v>
      </c>
      <c r="G580" s="22">
        <v>12</v>
      </c>
      <c r="H580" s="23">
        <v>7701.04</v>
      </c>
      <c r="I580" s="24">
        <v>-0.46116830199999997</v>
      </c>
      <c r="J580" s="24">
        <v>-0.26666666700000002</v>
      </c>
      <c r="K580" s="24">
        <v>-0.26522950299999998</v>
      </c>
      <c r="L580" s="24">
        <v>0.1042255773</v>
      </c>
      <c r="M580" s="24">
        <v>9.0909090900000003E-2</v>
      </c>
      <c r="N580" s="24">
        <v>1.22067792E-2</v>
      </c>
      <c r="O580" s="24">
        <v>-3.5790000000000001E-5</v>
      </c>
      <c r="P580" s="24">
        <v>4.3919899999999999E-5</v>
      </c>
      <c r="Q580" s="24">
        <v>1.9096178000000001E-6</v>
      </c>
      <c r="R580" s="24">
        <v>1.1486366000000001E-6</v>
      </c>
    </row>
    <row r="581" spans="1:18" ht="12" x14ac:dyDescent="0.2">
      <c r="A581" s="13" t="s">
        <v>3038</v>
      </c>
      <c r="B581" s="11" t="str">
        <f>VLOOKUP(A581,[3]racine_v11e!$B$4:$C$672,2,FALSE)</f>
        <v>Troubles de l'humeur</v>
      </c>
      <c r="C581" s="22">
        <v>285</v>
      </c>
      <c r="D581" s="23">
        <v>188164.86610000001</v>
      </c>
      <c r="E581" s="22">
        <v>233</v>
      </c>
      <c r="F581" s="23">
        <v>174809.6942</v>
      </c>
      <c r="G581" s="22">
        <v>228</v>
      </c>
      <c r="H581" s="23">
        <v>181093.7844</v>
      </c>
      <c r="I581" s="24">
        <v>-7.0975906000000005E-2</v>
      </c>
      <c r="J581" s="24">
        <v>-0.18245613999999999</v>
      </c>
      <c r="K581" s="24">
        <v>0.13635994300000001</v>
      </c>
      <c r="L581" s="24">
        <v>3.5948179099999998E-2</v>
      </c>
      <c r="M581" s="24">
        <v>-2.1459227000000001E-2</v>
      </c>
      <c r="N581" s="24">
        <v>5.8666340900000002E-2</v>
      </c>
      <c r="O581" s="24">
        <v>1.7894849999999999E-4</v>
      </c>
      <c r="P581" s="24">
        <v>3.7969780000000002E-4</v>
      </c>
      <c r="Q581" s="24">
        <v>3.6282699999999997E-5</v>
      </c>
      <c r="R581" s="24">
        <v>2.7010799999999999E-5</v>
      </c>
    </row>
    <row r="582" spans="1:18" ht="12" x14ac:dyDescent="0.2">
      <c r="A582" s="13" t="s">
        <v>3039</v>
      </c>
      <c r="B582" s="11" t="str">
        <f>VLOOKUP(A582,[3]racine_v11e!$B$4:$C$672,2,FALSE)</f>
        <v>Autres troubles mentaux</v>
      </c>
      <c r="C582" s="22">
        <v>84</v>
      </c>
      <c r="D582" s="23">
        <v>108188.72500000001</v>
      </c>
      <c r="E582" s="22">
        <v>84</v>
      </c>
      <c r="F582" s="23">
        <v>114062.0753</v>
      </c>
      <c r="G582" s="22">
        <v>66</v>
      </c>
      <c r="H582" s="23">
        <v>68879.645699999994</v>
      </c>
      <c r="I582" s="24">
        <v>5.4288007399999998E-2</v>
      </c>
      <c r="J582" s="24">
        <v>0</v>
      </c>
      <c r="K582" s="24">
        <v>5.4288007399999998E-2</v>
      </c>
      <c r="L582" s="24">
        <v>-0.39612140600000001</v>
      </c>
      <c r="M582" s="24">
        <v>-0.21428571399999999</v>
      </c>
      <c r="N582" s="24">
        <v>-0.231427244</v>
      </c>
      <c r="O582" s="24">
        <v>6.4421460000000004E-4</v>
      </c>
      <c r="P582" s="24">
        <v>-2.7300169999999999E-3</v>
      </c>
      <c r="Q582" s="24">
        <v>1.0502900000000001E-5</v>
      </c>
      <c r="R582" s="24">
        <v>1.0273599999999999E-5</v>
      </c>
    </row>
    <row r="583" spans="1:18" ht="22.5" x14ac:dyDescent="0.2">
      <c r="A583" s="13" t="s">
        <v>3040</v>
      </c>
      <c r="B583" s="11" t="str">
        <f>VLOOKUP(A583,[3]racine_v11e!$B$4:$C$672,2,FALSE)</f>
        <v>Explorations et surveillance pour maladies et troubles mentaux</v>
      </c>
      <c r="C583" s="22">
        <v>74</v>
      </c>
      <c r="D583" s="23">
        <v>72402.34</v>
      </c>
      <c r="E583" s="22">
        <v>45</v>
      </c>
      <c r="F583" s="23">
        <v>48489.999600000003</v>
      </c>
      <c r="G583" s="22">
        <v>150</v>
      </c>
      <c r="H583" s="23">
        <v>169783.48730000001</v>
      </c>
      <c r="I583" s="24">
        <v>-0.33027026999999998</v>
      </c>
      <c r="J583" s="24">
        <v>-0.39189189200000002</v>
      </c>
      <c r="K583" s="24">
        <v>0.10133333329999999</v>
      </c>
      <c r="L583" s="24">
        <v>2.5014124294000002</v>
      </c>
      <c r="M583" s="24">
        <v>2.3333333333000001</v>
      </c>
      <c r="N583" s="24">
        <v>5.0423728799999998E-2</v>
      </c>
      <c r="O583" s="24">
        <v>-3.7579179999999998E-3</v>
      </c>
      <c r="P583" s="24">
        <v>7.3288051999999999E-3</v>
      </c>
      <c r="Q583" s="24">
        <v>2.3870200000000001E-5</v>
      </c>
      <c r="R583" s="24">
        <v>2.53238E-5</v>
      </c>
    </row>
    <row r="584" spans="1:18" ht="22.5" x14ac:dyDescent="0.2">
      <c r="A584" s="13" t="s">
        <v>3041</v>
      </c>
      <c r="B584" s="11" t="str">
        <f>VLOOKUP(A584,[3]racine_v11e!$B$4:$C$672,2,FALSE)</f>
        <v>Symptômes et autres recours aux soins de la CMD 19</v>
      </c>
      <c r="C584" s="22">
        <v>159</v>
      </c>
      <c r="D584" s="23">
        <v>159369.5808</v>
      </c>
      <c r="E584" s="22">
        <v>184</v>
      </c>
      <c r="F584" s="23">
        <v>160259.78229999999</v>
      </c>
      <c r="G584" s="22">
        <v>145</v>
      </c>
      <c r="H584" s="23">
        <v>130729.9675</v>
      </c>
      <c r="I584" s="24">
        <v>5.5857679999999996E-3</v>
      </c>
      <c r="J584" s="24">
        <v>0.15723270440000001</v>
      </c>
      <c r="K584" s="24">
        <v>-0.13104273299999999</v>
      </c>
      <c r="L584" s="24">
        <v>-0.184262167</v>
      </c>
      <c r="M584" s="24">
        <v>-0.21195652200000001</v>
      </c>
      <c r="N584" s="24">
        <v>3.5143180900000001E-2</v>
      </c>
      <c r="O584" s="24">
        <v>1.3957983000000001E-3</v>
      </c>
      <c r="P584" s="24">
        <v>-1.784253E-3</v>
      </c>
      <c r="Q584" s="24">
        <v>2.3074500000000001E-5</v>
      </c>
      <c r="R584" s="24">
        <v>1.94988E-5</v>
      </c>
    </row>
    <row r="585" spans="1:18" ht="22.5" x14ac:dyDescent="0.2">
      <c r="A585" s="13" t="s">
        <v>3042</v>
      </c>
      <c r="B585" s="11" t="str">
        <f>VLOOKUP(A585,[3]racine_v11e!$B$4:$C$672,2,FALSE)</f>
        <v>Toxicomanies non éthyliques avec dépendance</v>
      </c>
      <c r="C585" s="22">
        <v>609</v>
      </c>
      <c r="D585" s="23">
        <v>621546.1888</v>
      </c>
      <c r="E585" s="22">
        <v>649</v>
      </c>
      <c r="F585" s="23">
        <v>729425.57620000001</v>
      </c>
      <c r="G585" s="22">
        <v>726</v>
      </c>
      <c r="H585" s="23">
        <v>890171.90509999997</v>
      </c>
      <c r="I585" s="24">
        <v>0.17356616350000001</v>
      </c>
      <c r="J585" s="24">
        <v>6.5681445000000005E-2</v>
      </c>
      <c r="K585" s="24">
        <v>0.1012354292</v>
      </c>
      <c r="L585" s="24">
        <v>0.22037385879999999</v>
      </c>
      <c r="M585" s="24">
        <v>0.1186440678</v>
      </c>
      <c r="N585" s="24">
        <v>9.0940267699999994E-2</v>
      </c>
      <c r="O585" s="24">
        <v>-2.7558069999999999E-3</v>
      </c>
      <c r="P585" s="24">
        <v>9.7126281000000005E-3</v>
      </c>
      <c r="Q585" s="24">
        <v>1.155319E-4</v>
      </c>
      <c r="R585" s="24">
        <v>1.3277220000000001E-4</v>
      </c>
    </row>
    <row r="586" spans="1:18" ht="22.5" x14ac:dyDescent="0.2">
      <c r="A586" s="13" t="s">
        <v>3043</v>
      </c>
      <c r="B586" s="11" t="str">
        <f>VLOOKUP(A586,[3]racine_v11e!$B$4:$C$672,2,FALSE)</f>
        <v>Abus de drogues non éthyliques sans dépendance</v>
      </c>
      <c r="C586" s="22">
        <v>52</v>
      </c>
      <c r="D586" s="23">
        <v>53074.772599999997</v>
      </c>
      <c r="E586" s="22">
        <v>55</v>
      </c>
      <c r="F586" s="23">
        <v>42163.730199999998</v>
      </c>
      <c r="G586" s="22">
        <v>62</v>
      </c>
      <c r="H586" s="23">
        <v>43779.368699999999</v>
      </c>
      <c r="I586" s="24">
        <v>-0.20557869300000001</v>
      </c>
      <c r="J586" s="24">
        <v>5.7692307700000001E-2</v>
      </c>
      <c r="K586" s="24">
        <v>-0.24891076500000001</v>
      </c>
      <c r="L586" s="24">
        <v>3.8318206E-2</v>
      </c>
      <c r="M586" s="24">
        <v>0.1272727273</v>
      </c>
      <c r="N586" s="24">
        <v>-7.8911269000000006E-2</v>
      </c>
      <c r="O586" s="24">
        <v>-2.5052800000000002E-4</v>
      </c>
      <c r="P586" s="24">
        <v>9.7620200000000004E-5</v>
      </c>
      <c r="Q586" s="24">
        <v>9.8663586000000007E-6</v>
      </c>
      <c r="R586" s="24">
        <v>6.5298432999999997E-6</v>
      </c>
    </row>
    <row r="587" spans="1:18" ht="12" x14ac:dyDescent="0.2">
      <c r="A587" s="13" t="s">
        <v>3044</v>
      </c>
      <c r="B587" s="11" t="str">
        <f>VLOOKUP(A587,[3]racine_v11e!$B$4:$C$672,2,FALSE)</f>
        <v>Ethylisme avec dépendance</v>
      </c>
      <c r="C587" s="22">
        <v>8439</v>
      </c>
      <c r="D587" s="23">
        <v>9520768.7117999997</v>
      </c>
      <c r="E587" s="22">
        <v>9781</v>
      </c>
      <c r="F587" s="23">
        <v>10164021.161</v>
      </c>
      <c r="G587" s="22">
        <v>9470</v>
      </c>
      <c r="H587" s="23">
        <v>9682262.5477000009</v>
      </c>
      <c r="I587" s="24">
        <v>6.7563079100000006E-2</v>
      </c>
      <c r="J587" s="24">
        <v>0.159023581</v>
      </c>
      <c r="K587" s="24">
        <v>-7.8911682999999996E-2</v>
      </c>
      <c r="L587" s="24">
        <v>-4.7398427E-2</v>
      </c>
      <c r="M587" s="24">
        <v>-3.1796339999999999E-2</v>
      </c>
      <c r="N587" s="24">
        <v>-1.6114468E-2</v>
      </c>
      <c r="O587" s="24">
        <v>1.1130596600000001E-2</v>
      </c>
      <c r="P587" s="24">
        <v>-2.9108859000000001E-2</v>
      </c>
      <c r="Q587" s="24">
        <v>1.5070067E-3</v>
      </c>
      <c r="R587" s="24">
        <v>1.4441427000000001E-3</v>
      </c>
    </row>
    <row r="588" spans="1:18" ht="12" x14ac:dyDescent="0.2">
      <c r="A588" s="13" t="s">
        <v>3045</v>
      </c>
      <c r="B588" s="11" t="str">
        <f>VLOOKUP(A588,[3]racine_v11e!$B$4:$C$672,2,FALSE)</f>
        <v>Ethylisme aigu</v>
      </c>
      <c r="C588" s="22">
        <v>960</v>
      </c>
      <c r="D588" s="23">
        <v>511007.92589999997</v>
      </c>
      <c r="E588" s="22">
        <v>903</v>
      </c>
      <c r="F588" s="23">
        <v>469110.89140000002</v>
      </c>
      <c r="G588" s="22">
        <v>873</v>
      </c>
      <c r="H588" s="23">
        <v>447076.24579999998</v>
      </c>
      <c r="I588" s="24">
        <v>-8.1989011000000001E-2</v>
      </c>
      <c r="J588" s="24">
        <v>-5.9374999999999997E-2</v>
      </c>
      <c r="K588" s="24">
        <v>-2.4041474E-2</v>
      </c>
      <c r="L588" s="24">
        <v>-4.6971080999999998E-2</v>
      </c>
      <c r="M588" s="24">
        <v>-3.3222591000000003E-2</v>
      </c>
      <c r="N588" s="24">
        <v>-1.4220946E-2</v>
      </c>
      <c r="O588" s="24">
        <v>1.0736910000000001E-3</v>
      </c>
      <c r="P588" s="24">
        <v>-1.3313789999999999E-3</v>
      </c>
      <c r="Q588" s="24">
        <v>1.3892470000000001E-4</v>
      </c>
      <c r="R588" s="24">
        <v>6.6682999999999998E-5</v>
      </c>
    </row>
    <row r="589" spans="1:18" ht="22.5" x14ac:dyDescent="0.2">
      <c r="A589" s="13" t="s">
        <v>3046</v>
      </c>
      <c r="B589" s="11" t="str">
        <f>VLOOKUP(A589,[3]racine_v11e!$B$4:$C$672,2,FALSE)</f>
        <v>Troubles mentaux organiques induits par l'alcool ou d'autres substances</v>
      </c>
      <c r="C589" s="22">
        <v>90</v>
      </c>
      <c r="D589" s="23">
        <v>107385.98820000001</v>
      </c>
      <c r="E589" s="22">
        <v>126</v>
      </c>
      <c r="F589" s="23">
        <v>112571.81630000001</v>
      </c>
      <c r="G589" s="22">
        <v>179</v>
      </c>
      <c r="H589" s="23">
        <v>112031.3888</v>
      </c>
      <c r="I589" s="24">
        <v>4.82914781E-2</v>
      </c>
      <c r="J589" s="24">
        <v>0.4</v>
      </c>
      <c r="K589" s="24">
        <v>-0.251220373</v>
      </c>
      <c r="L589" s="24">
        <v>-4.8007350000000004E-3</v>
      </c>
      <c r="M589" s="24">
        <v>0.42063492060000002</v>
      </c>
      <c r="N589" s="24">
        <v>-0.29946867399999999</v>
      </c>
      <c r="O589" s="24">
        <v>-1.8968539999999999E-3</v>
      </c>
      <c r="P589" s="24">
        <v>-3.2654000000000003E-5</v>
      </c>
      <c r="Q589" s="24">
        <v>2.8485099999999999E-5</v>
      </c>
      <c r="R589" s="24">
        <v>1.6709900000000001E-5</v>
      </c>
    </row>
    <row r="590" spans="1:18" ht="22.5" x14ac:dyDescent="0.2">
      <c r="A590" s="13" t="s">
        <v>3047</v>
      </c>
      <c r="B590" s="11" t="str">
        <f>VLOOKUP(A590,[3]racine_v11e!$B$4:$C$672,2,FALSE)</f>
        <v>Interventions sur la main ou le poignet à la suite de blessures</v>
      </c>
      <c r="C590" s="22">
        <v>5284</v>
      </c>
      <c r="D590" s="23">
        <v>5184882.7153000003</v>
      </c>
      <c r="E590" s="22">
        <v>4659</v>
      </c>
      <c r="F590" s="23">
        <v>4632293.8391000004</v>
      </c>
      <c r="G590" s="22">
        <v>5835</v>
      </c>
      <c r="H590" s="23">
        <v>5734038.4732999997</v>
      </c>
      <c r="I590" s="24">
        <v>-0.106576929</v>
      </c>
      <c r="J590" s="24">
        <v>-0.118281605</v>
      </c>
      <c r="K590" s="24">
        <v>1.3274846099999999E-2</v>
      </c>
      <c r="L590" s="24">
        <v>0.23783997139999999</v>
      </c>
      <c r="M590" s="24">
        <v>0.2524146813</v>
      </c>
      <c r="N590" s="24">
        <v>-1.1637288000000001E-2</v>
      </c>
      <c r="O590" s="24">
        <v>-4.2088687E-2</v>
      </c>
      <c r="P590" s="24">
        <v>6.6569706199999995E-2</v>
      </c>
      <c r="Q590" s="24">
        <v>9.2855170000000003E-4</v>
      </c>
      <c r="R590" s="24">
        <v>8.5525149999999997E-4</v>
      </c>
    </row>
    <row r="591" spans="1:18" ht="22.5" x14ac:dyDescent="0.2">
      <c r="A591" s="13" t="s">
        <v>3048</v>
      </c>
      <c r="B591" s="11" t="str">
        <f>VLOOKUP(A591,[3]racine_v11e!$B$4:$C$672,2,FALSE)</f>
        <v>Autres interventions pour blessures ou complications d'acte</v>
      </c>
      <c r="C591" s="22">
        <v>5696</v>
      </c>
      <c r="D591" s="23">
        <v>14949844.5</v>
      </c>
      <c r="E591" s="22">
        <v>5512</v>
      </c>
      <c r="F591" s="23">
        <v>14790585.368000001</v>
      </c>
      <c r="G591" s="22">
        <v>5599</v>
      </c>
      <c r="H591" s="23">
        <v>15875698.173</v>
      </c>
      <c r="I591" s="24">
        <v>-1.0652896E-2</v>
      </c>
      <c r="J591" s="24">
        <v>-3.2303370999999997E-2</v>
      </c>
      <c r="K591" s="24">
        <v>2.2373205100000002E-2</v>
      </c>
      <c r="L591" s="24">
        <v>7.3365102099999996E-2</v>
      </c>
      <c r="M591" s="24">
        <v>1.57837446E-2</v>
      </c>
      <c r="N591" s="24">
        <v>5.6686630299999999E-2</v>
      </c>
      <c r="O591" s="24">
        <v>-3.1137040000000001E-3</v>
      </c>
      <c r="P591" s="24">
        <v>6.5564776500000005E-2</v>
      </c>
      <c r="Q591" s="24">
        <v>8.9099579999999995E-4</v>
      </c>
      <c r="R591" s="24">
        <v>2.3679148999999999E-3</v>
      </c>
    </row>
    <row r="592" spans="1:18" ht="22.5" x14ac:dyDescent="0.2">
      <c r="A592" s="13" t="s">
        <v>3049</v>
      </c>
      <c r="B592" s="11" t="str">
        <f>VLOOKUP(A592,[3]racine_v11e!$B$4:$C$672,2,FALSE)</f>
        <v>Greffes de peau ou parages de plaies pour lésions autres que des brûlures</v>
      </c>
      <c r="C592" s="22">
        <v>6559</v>
      </c>
      <c r="D592" s="23">
        <v>7583292.2992000002</v>
      </c>
      <c r="E592" s="22">
        <v>6144</v>
      </c>
      <c r="F592" s="23">
        <v>7073671.6638000002</v>
      </c>
      <c r="G592" s="22">
        <v>7097</v>
      </c>
      <c r="H592" s="23">
        <v>8156601.2878</v>
      </c>
      <c r="I592" s="24">
        <v>-6.7203084999999996E-2</v>
      </c>
      <c r="J592" s="24">
        <v>-6.3271839999999996E-2</v>
      </c>
      <c r="K592" s="24">
        <v>-4.1967829999999999E-3</v>
      </c>
      <c r="L592" s="24">
        <v>0.15309300109999999</v>
      </c>
      <c r="M592" s="24">
        <v>0.15511067710000001</v>
      </c>
      <c r="N592" s="24">
        <v>-1.7467380000000001E-3</v>
      </c>
      <c r="O592" s="24">
        <v>-3.4107584000000003E-2</v>
      </c>
      <c r="P592" s="24">
        <v>6.5432864100000002E-2</v>
      </c>
      <c r="Q592" s="24">
        <v>1.1293798000000001E-3</v>
      </c>
      <c r="R592" s="24">
        <v>1.2165851000000001E-3</v>
      </c>
    </row>
    <row r="593" spans="1:18" ht="33.75" x14ac:dyDescent="0.2">
      <c r="A593" s="13" t="s">
        <v>3050</v>
      </c>
      <c r="B593" s="11" t="str">
        <f>VLOOKUP(A593,[3]racine_v11e!$B$4:$C$672,2,FALSE)</f>
        <v>Traumatismes, allergies et empoisonnements sans acte opératoire, avec anesthésie, en ambulatoire</v>
      </c>
      <c r="C593" s="22">
        <v>1412</v>
      </c>
      <c r="D593" s="23">
        <v>590908.30319999997</v>
      </c>
      <c r="E593" s="22">
        <v>1494</v>
      </c>
      <c r="F593" s="23">
        <v>625772.07479999994</v>
      </c>
      <c r="G593" s="22">
        <v>1574</v>
      </c>
      <c r="H593" s="23">
        <v>659149.11840000004</v>
      </c>
      <c r="I593" s="24">
        <v>5.9000307500000002E-2</v>
      </c>
      <c r="J593" s="24">
        <v>5.8073654400000001E-2</v>
      </c>
      <c r="K593" s="24">
        <v>8.7579260000000001E-4</v>
      </c>
      <c r="L593" s="24">
        <v>5.3337381000000003E-2</v>
      </c>
      <c r="M593" s="24">
        <v>5.3547523399999998E-2</v>
      </c>
      <c r="N593" s="24">
        <v>-1.99462E-4</v>
      </c>
      <c r="O593" s="24">
        <v>-2.8631759999999998E-3</v>
      </c>
      <c r="P593" s="24">
        <v>2.0167104999999999E-3</v>
      </c>
      <c r="Q593" s="24">
        <v>2.5047820000000001E-4</v>
      </c>
      <c r="R593" s="24">
        <v>9.8314399999999995E-5</v>
      </c>
    </row>
    <row r="594" spans="1:18" ht="33.75" x14ac:dyDescent="0.2">
      <c r="A594" s="13" t="s">
        <v>3051</v>
      </c>
      <c r="B594" s="11" t="str">
        <f>VLOOKUP(A594,[3]racine_v11e!$B$4:$C$672,2,FALSE)</f>
        <v>Effets toxiques des médicaments et substances biologiques, âge inférieur à 18 ans</v>
      </c>
      <c r="C594" s="22">
        <v>84</v>
      </c>
      <c r="D594" s="23">
        <v>37619.791299999997</v>
      </c>
      <c r="E594" s="22">
        <v>98</v>
      </c>
      <c r="F594" s="23">
        <v>38142.252800000002</v>
      </c>
      <c r="G594" s="22">
        <v>74</v>
      </c>
      <c r="H594" s="23">
        <v>36107.479399999997</v>
      </c>
      <c r="I594" s="24">
        <v>1.38879425E-2</v>
      </c>
      <c r="J594" s="24">
        <v>0.16666666669999999</v>
      </c>
      <c r="K594" s="24">
        <v>-0.130953192</v>
      </c>
      <c r="L594" s="24">
        <v>-5.3346963999999997E-2</v>
      </c>
      <c r="M594" s="24">
        <v>-0.244897959</v>
      </c>
      <c r="N594" s="24">
        <v>0.25367564180000002</v>
      </c>
      <c r="O594" s="24">
        <v>8.5895280000000001E-4</v>
      </c>
      <c r="P594" s="24">
        <v>-1.2294500000000001E-4</v>
      </c>
      <c r="Q594" s="24">
        <v>1.1776E-5</v>
      </c>
      <c r="R594" s="24">
        <v>5.3855546000000002E-6</v>
      </c>
    </row>
    <row r="595" spans="1:18" ht="22.5" x14ac:dyDescent="0.2">
      <c r="A595" s="13" t="s">
        <v>3052</v>
      </c>
      <c r="B595" s="11" t="str">
        <f>VLOOKUP(A595,[3]racine_v11e!$B$4:$C$672,2,FALSE)</f>
        <v>Réactions allergiques non classées ailleurs, âge inférieur à 18 ans</v>
      </c>
      <c r="C595" s="22">
        <v>162</v>
      </c>
      <c r="D595" s="23">
        <v>43504.466800000002</v>
      </c>
      <c r="E595" s="22">
        <v>126</v>
      </c>
      <c r="F595" s="23">
        <v>31072.5321</v>
      </c>
      <c r="G595" s="22">
        <v>44</v>
      </c>
      <c r="H595" s="23">
        <v>11788.753199999999</v>
      </c>
      <c r="I595" s="24">
        <v>-0.28576225900000002</v>
      </c>
      <c r="J595" s="24">
        <v>-0.222222222</v>
      </c>
      <c r="K595" s="24">
        <v>-8.1694332999999994E-2</v>
      </c>
      <c r="L595" s="24">
        <v>-0.62060532599999996</v>
      </c>
      <c r="M595" s="24">
        <v>-0.65079365099999997</v>
      </c>
      <c r="N595" s="24">
        <v>8.6448385899999994E-2</v>
      </c>
      <c r="O595" s="24">
        <v>2.9347554E-3</v>
      </c>
      <c r="P595" s="24">
        <v>-1.165166E-3</v>
      </c>
      <c r="Q595" s="24">
        <v>7.0019318999999999E-6</v>
      </c>
      <c r="R595" s="24">
        <v>1.7583331E-6</v>
      </c>
    </row>
    <row r="596" spans="1:18" ht="22.5" x14ac:dyDescent="0.2">
      <c r="A596" s="13" t="s">
        <v>3053</v>
      </c>
      <c r="B596" s="11" t="str">
        <f>VLOOKUP(A596,[3]racine_v11e!$B$4:$C$672,2,FALSE)</f>
        <v>Réactions allergiques non classées ailleurs, âge supérieur à 17 ans</v>
      </c>
      <c r="C596" s="22">
        <v>1082</v>
      </c>
      <c r="D596" s="23">
        <v>397941.22570000001</v>
      </c>
      <c r="E596" s="22">
        <v>974</v>
      </c>
      <c r="F596" s="23">
        <v>455928.3835</v>
      </c>
      <c r="G596" s="22">
        <v>765</v>
      </c>
      <c r="H596" s="23">
        <v>321091.33140000002</v>
      </c>
      <c r="I596" s="24">
        <v>0.14571789509999999</v>
      </c>
      <c r="J596" s="24">
        <v>-9.9815157000000002E-2</v>
      </c>
      <c r="K596" s="24">
        <v>0.2727584831</v>
      </c>
      <c r="L596" s="24">
        <v>-0.295741737</v>
      </c>
      <c r="M596" s="24">
        <v>-0.21457905499999999</v>
      </c>
      <c r="N596" s="24">
        <v>-0.10333653800000001</v>
      </c>
      <c r="O596" s="24">
        <v>7.4800472000000002E-3</v>
      </c>
      <c r="P596" s="24">
        <v>-8.1471359999999993E-3</v>
      </c>
      <c r="Q596" s="24">
        <v>1.217381E-4</v>
      </c>
      <c r="R596" s="24">
        <v>4.7891900000000001E-5</v>
      </c>
    </row>
    <row r="597" spans="1:18" ht="22.5" x14ac:dyDescent="0.2">
      <c r="A597" s="13" t="s">
        <v>3054</v>
      </c>
      <c r="B597" s="11" t="str">
        <f>VLOOKUP(A597,[3]racine_v11e!$B$4:$C$672,2,FALSE)</f>
        <v>Traumatismes imprécis, âge inférieur à 18 ans</v>
      </c>
      <c r="C597" s="22">
        <v>65</v>
      </c>
      <c r="D597" s="23">
        <v>22346.219799999999</v>
      </c>
      <c r="E597" s="22">
        <v>70</v>
      </c>
      <c r="F597" s="23">
        <v>21212.831200000001</v>
      </c>
      <c r="G597" s="22">
        <v>67</v>
      </c>
      <c r="H597" s="23">
        <v>21199.0736</v>
      </c>
      <c r="I597" s="24">
        <v>-5.0719477999999998E-2</v>
      </c>
      <c r="J597" s="24">
        <v>7.6923076899999998E-2</v>
      </c>
      <c r="K597" s="24">
        <v>-0.118525229</v>
      </c>
      <c r="L597" s="24">
        <v>-6.4855100000000003E-4</v>
      </c>
      <c r="M597" s="24">
        <v>-4.2857143E-2</v>
      </c>
      <c r="N597" s="24">
        <v>4.4098528900000003E-2</v>
      </c>
      <c r="O597" s="24">
        <v>1.073691E-4</v>
      </c>
      <c r="P597" s="24">
        <v>-8.3126289999999998E-7</v>
      </c>
      <c r="Q597" s="24">
        <v>1.0662000000000001E-5</v>
      </c>
      <c r="R597" s="24">
        <v>3.1619147000000001E-6</v>
      </c>
    </row>
    <row r="598" spans="1:18" ht="22.5" x14ac:dyDescent="0.2">
      <c r="A598" s="13" t="s">
        <v>3055</v>
      </c>
      <c r="B598" s="11" t="str">
        <f>VLOOKUP(A598,[3]racine_v11e!$B$4:$C$672,2,FALSE)</f>
        <v>Traumatismes imprécis, âge supérieur à 17 ans</v>
      </c>
      <c r="C598" s="22">
        <v>920</v>
      </c>
      <c r="D598" s="23">
        <v>758384.65410000004</v>
      </c>
      <c r="E598" s="22">
        <v>890</v>
      </c>
      <c r="F598" s="23">
        <v>759841.84770000004</v>
      </c>
      <c r="G598" s="22">
        <v>899</v>
      </c>
      <c r="H598" s="23">
        <v>712196.79980000004</v>
      </c>
      <c r="I598" s="24">
        <v>1.9214439E-3</v>
      </c>
      <c r="J598" s="24">
        <v>-3.2608696E-2</v>
      </c>
      <c r="K598" s="24">
        <v>3.5694076900000003E-2</v>
      </c>
      <c r="L598" s="24">
        <v>-6.2703901000000006E-2</v>
      </c>
      <c r="M598" s="24">
        <v>1.0112359600000001E-2</v>
      </c>
      <c r="N598" s="24">
        <v>-7.2087287999999999E-2</v>
      </c>
      <c r="O598" s="24">
        <v>-3.2210700000000002E-4</v>
      </c>
      <c r="P598" s="24">
        <v>-2.878813E-3</v>
      </c>
      <c r="Q598" s="24">
        <v>1.4306219999999999E-4</v>
      </c>
      <c r="R598" s="24">
        <v>1.062266E-4</v>
      </c>
    </row>
    <row r="599" spans="1:18" ht="33.75" x14ac:dyDescent="0.2">
      <c r="A599" s="13" t="s">
        <v>3056</v>
      </c>
      <c r="B599" s="11" t="str">
        <f>VLOOKUP(A599,[3]racine_v11e!$B$4:$C$672,2,FALSE)</f>
        <v>Effets toxiques des médicaments et substances biologiques, âge supérieur à 17 ans</v>
      </c>
      <c r="C599" s="22">
        <v>1868</v>
      </c>
      <c r="D599" s="23">
        <v>1290588.0615999999</v>
      </c>
      <c r="E599" s="22">
        <v>1842</v>
      </c>
      <c r="F599" s="23">
        <v>1286492.8810000001</v>
      </c>
      <c r="G599" s="22">
        <v>1639</v>
      </c>
      <c r="H599" s="23">
        <v>1120250.4502000001</v>
      </c>
      <c r="I599" s="24">
        <v>-3.1731120000000001E-3</v>
      </c>
      <c r="J599" s="24">
        <v>-1.391863E-2</v>
      </c>
      <c r="K599" s="24">
        <v>1.0897191400000001E-2</v>
      </c>
      <c r="L599" s="24">
        <v>-0.12922141500000001</v>
      </c>
      <c r="M599" s="24">
        <v>-0.11020629799999999</v>
      </c>
      <c r="N599" s="24">
        <v>-2.1370254000000002E-2</v>
      </c>
      <c r="O599" s="24">
        <v>7.2653090000000002E-3</v>
      </c>
      <c r="P599" s="24">
        <v>-1.0044714E-2</v>
      </c>
      <c r="Q599" s="24">
        <v>2.6082200000000002E-4</v>
      </c>
      <c r="R599" s="24">
        <v>1.670892E-4</v>
      </c>
    </row>
    <row r="600" spans="1:18" ht="22.5" x14ac:dyDescent="0.2">
      <c r="A600" s="13" t="s">
        <v>3057</v>
      </c>
      <c r="B600" s="11" t="str">
        <f>VLOOKUP(A600,[3]racine_v11e!$B$4:$C$672,2,FALSE)</f>
        <v>Effets toxiques des autres substances chimiques</v>
      </c>
      <c r="C600" s="22">
        <v>40</v>
      </c>
      <c r="D600" s="23">
        <v>33369.826999999997</v>
      </c>
      <c r="E600" s="22">
        <v>44</v>
      </c>
      <c r="F600" s="23">
        <v>87649.497199999998</v>
      </c>
      <c r="G600" s="22">
        <v>43</v>
      </c>
      <c r="H600" s="23">
        <v>33933.055200000003</v>
      </c>
      <c r="I600" s="24">
        <v>1.6266092779000001</v>
      </c>
      <c r="J600" s="24">
        <v>0.1</v>
      </c>
      <c r="K600" s="24">
        <v>1.3878266162999999</v>
      </c>
      <c r="L600" s="24">
        <v>-0.61285510700000001</v>
      </c>
      <c r="M600" s="24">
        <v>-2.2727272999999999E-2</v>
      </c>
      <c r="N600" s="24">
        <v>-0.60385173800000003</v>
      </c>
      <c r="O600" s="24">
        <v>3.5789700000000001E-5</v>
      </c>
      <c r="P600" s="24">
        <v>-3.2456590000000001E-3</v>
      </c>
      <c r="Q600" s="24">
        <v>6.8427971E-6</v>
      </c>
      <c r="R600" s="24">
        <v>5.0612318000000001E-6</v>
      </c>
    </row>
    <row r="601" spans="1:18" ht="12" x14ac:dyDescent="0.2">
      <c r="A601" s="13" t="s">
        <v>3058</v>
      </c>
      <c r="B601" s="11" t="str">
        <f>VLOOKUP(A601,[3]racine_v11e!$B$4:$C$672,2,FALSE)</f>
        <v>Autres effets toxiques</v>
      </c>
      <c r="C601" s="22">
        <v>242</v>
      </c>
      <c r="D601" s="23">
        <v>69283.2215</v>
      </c>
      <c r="E601" s="22">
        <v>155</v>
      </c>
      <c r="F601" s="23">
        <v>67638.797000000006</v>
      </c>
      <c r="G601" s="22">
        <v>154</v>
      </c>
      <c r="H601" s="23">
        <v>54167.4683</v>
      </c>
      <c r="I601" s="24">
        <v>-2.3734815999999999E-2</v>
      </c>
      <c r="J601" s="24">
        <v>-0.35950413199999998</v>
      </c>
      <c r="K601" s="24">
        <v>0.5242333844</v>
      </c>
      <c r="L601" s="24">
        <v>-0.199165705</v>
      </c>
      <c r="M601" s="24">
        <v>-6.4516130000000001E-3</v>
      </c>
      <c r="N601" s="24">
        <v>-0.19396548199999999</v>
      </c>
      <c r="O601" s="24">
        <v>3.5789700000000001E-5</v>
      </c>
      <c r="P601" s="24">
        <v>-8.1396599999999995E-4</v>
      </c>
      <c r="Q601" s="24">
        <v>2.4506800000000001E-5</v>
      </c>
      <c r="R601" s="24">
        <v>8.0792641000000005E-6</v>
      </c>
    </row>
    <row r="602" spans="1:18" ht="12" x14ac:dyDescent="0.2">
      <c r="A602" s="13" t="s">
        <v>3059</v>
      </c>
      <c r="B602" s="11" t="str">
        <f>VLOOKUP(A602,[3]racine_v11e!$B$4:$C$672,2,FALSE)</f>
        <v>Maltraitance</v>
      </c>
      <c r="C602" s="22">
        <v>2</v>
      </c>
      <c r="D602" s="23">
        <v>3311.8</v>
      </c>
      <c r="E602" s="22">
        <v>5</v>
      </c>
      <c r="F602" s="23">
        <v>9318.0882999999994</v>
      </c>
      <c r="G602" s="22">
        <v>2</v>
      </c>
      <c r="H602" s="23">
        <v>4558.13</v>
      </c>
      <c r="I602" s="24">
        <v>1.8136023613000001</v>
      </c>
      <c r="J602" s="24">
        <v>1.5</v>
      </c>
      <c r="K602" s="24">
        <v>0.12544094450000001</v>
      </c>
      <c r="L602" s="24">
        <v>-0.51082992000000005</v>
      </c>
      <c r="M602" s="24">
        <v>-0.6</v>
      </c>
      <c r="N602" s="24">
        <v>0.22292520020000001</v>
      </c>
      <c r="O602" s="24">
        <v>1.073691E-4</v>
      </c>
      <c r="P602" s="24">
        <v>-2.87607E-4</v>
      </c>
      <c r="Q602" s="24">
        <v>3.1826962999999999E-7</v>
      </c>
      <c r="R602" s="24">
        <v>6.7986074999999997E-7</v>
      </c>
    </row>
    <row r="603" spans="1:18" ht="22.5" x14ac:dyDescent="0.2">
      <c r="A603" s="13" t="s">
        <v>3060</v>
      </c>
      <c r="B603" s="11" t="str">
        <f>VLOOKUP(A603,[3]racine_v11e!$B$4:$C$672,2,FALSE)</f>
        <v>Autres traumatismes et effets nocifs autres que les intoxications</v>
      </c>
      <c r="C603" s="22">
        <v>253</v>
      </c>
      <c r="D603" s="23">
        <v>142712.9944</v>
      </c>
      <c r="E603" s="22">
        <v>287</v>
      </c>
      <c r="F603" s="23">
        <v>154415.85260000001</v>
      </c>
      <c r="G603" s="22">
        <v>304</v>
      </c>
      <c r="H603" s="23">
        <v>164857.0914</v>
      </c>
      <c r="I603" s="24">
        <v>8.2002751400000004E-2</v>
      </c>
      <c r="J603" s="24">
        <v>0.1343873518</v>
      </c>
      <c r="K603" s="24">
        <v>-4.6178759E-2</v>
      </c>
      <c r="L603" s="24">
        <v>6.7617661199999998E-2</v>
      </c>
      <c r="M603" s="24">
        <v>5.92334495E-2</v>
      </c>
      <c r="N603" s="24">
        <v>7.9153577000000003E-3</v>
      </c>
      <c r="O603" s="24">
        <v>-6.08425E-4</v>
      </c>
      <c r="P603" s="24">
        <v>6.3088140000000005E-4</v>
      </c>
      <c r="Q603" s="24">
        <v>4.8377000000000001E-5</v>
      </c>
      <c r="R603" s="24">
        <v>2.4589000000000001E-5</v>
      </c>
    </row>
    <row r="604" spans="1:18" ht="12" x14ac:dyDescent="0.2">
      <c r="A604" s="13" t="s">
        <v>3061</v>
      </c>
      <c r="B604" s="11" t="str">
        <f>VLOOKUP(A604,[3]racine_v11e!$B$4:$C$672,2,FALSE)</f>
        <v>Rejets de greffe</v>
      </c>
      <c r="C604" s="22">
        <v>18</v>
      </c>
      <c r="D604" s="23">
        <v>25617.196599999999</v>
      </c>
      <c r="E604" s="22">
        <v>12</v>
      </c>
      <c r="F604" s="23">
        <v>14003.772199999999</v>
      </c>
      <c r="G604" s="22">
        <v>17</v>
      </c>
      <c r="H604" s="23">
        <v>17494.977500000001</v>
      </c>
      <c r="I604" s="24">
        <v>-0.45334486000000002</v>
      </c>
      <c r="J604" s="24">
        <v>-0.33333333300000001</v>
      </c>
      <c r="K604" s="24">
        <v>-0.18001729</v>
      </c>
      <c r="L604" s="24">
        <v>0.24930463380000001</v>
      </c>
      <c r="M604" s="24">
        <v>0.41666666670000002</v>
      </c>
      <c r="N604" s="24">
        <v>-0.118137906</v>
      </c>
      <c r="O604" s="24">
        <v>-1.7894800000000001E-4</v>
      </c>
      <c r="P604" s="24">
        <v>2.1094589999999999E-4</v>
      </c>
      <c r="Q604" s="24">
        <v>2.7052919E-6</v>
      </c>
      <c r="R604" s="24">
        <v>2.6094360000000001E-6</v>
      </c>
    </row>
    <row r="605" spans="1:18" ht="22.5" x14ac:dyDescent="0.2">
      <c r="A605" s="13" t="s">
        <v>3062</v>
      </c>
      <c r="B605" s="11" t="str">
        <f>VLOOKUP(A605,[3]racine_v11e!$B$4:$C$672,2,FALSE)</f>
        <v>Autres complications iatrogéniques non classées ailleurs</v>
      </c>
      <c r="C605" s="22">
        <v>2816</v>
      </c>
      <c r="D605" s="23">
        <v>4078669.2026999998</v>
      </c>
      <c r="E605" s="22">
        <v>2790</v>
      </c>
      <c r="F605" s="23">
        <v>4271990.9804999996</v>
      </c>
      <c r="G605" s="22">
        <v>2805</v>
      </c>
      <c r="H605" s="23">
        <v>4574262.9781999998</v>
      </c>
      <c r="I605" s="24">
        <v>4.7398248800000001E-2</v>
      </c>
      <c r="J605" s="24">
        <v>-9.2329549999999993E-3</v>
      </c>
      <c r="K605" s="24">
        <v>5.7158949399999999E-2</v>
      </c>
      <c r="L605" s="24">
        <v>7.0756703200000007E-2</v>
      </c>
      <c r="M605" s="24">
        <v>5.3763441000000004E-3</v>
      </c>
      <c r="N605" s="24">
        <v>6.5030731499999994E-2</v>
      </c>
      <c r="O605" s="24">
        <v>-5.3684499999999999E-4</v>
      </c>
      <c r="P605" s="24">
        <v>1.82639039E-2</v>
      </c>
      <c r="Q605" s="24">
        <v>4.4637319999999998E-4</v>
      </c>
      <c r="R605" s="24">
        <v>6.8226699999999996E-4</v>
      </c>
    </row>
    <row r="606" spans="1:18" ht="22.5" x14ac:dyDescent="0.2">
      <c r="A606" s="13" t="s">
        <v>3063</v>
      </c>
      <c r="B606" s="11" t="str">
        <f>VLOOKUP(A606,[3]racine_v11e!$B$4:$C$672,2,FALSE)</f>
        <v>Brûlures non étendues avec greffe cutanée</v>
      </c>
      <c r="C606" s="22">
        <v>50</v>
      </c>
      <c r="D606" s="23">
        <v>222555.00229999999</v>
      </c>
      <c r="E606" s="22">
        <v>44</v>
      </c>
      <c r="F606" s="23">
        <v>192950.98670000001</v>
      </c>
      <c r="G606" s="22">
        <v>44</v>
      </c>
      <c r="H606" s="23">
        <v>191685.51620000001</v>
      </c>
      <c r="I606" s="24">
        <v>-0.13301887300000001</v>
      </c>
      <c r="J606" s="24">
        <v>-0.12</v>
      </c>
      <c r="K606" s="24">
        <v>-1.4794174E-2</v>
      </c>
      <c r="L606" s="24">
        <v>-6.5585080000000002E-3</v>
      </c>
      <c r="M606" s="24">
        <v>0</v>
      </c>
      <c r="N606" s="24">
        <v>-6.5585080000000002E-3</v>
      </c>
      <c r="O606" s="24">
        <v>0</v>
      </c>
      <c r="P606" s="24">
        <v>-7.6462000000000001E-5</v>
      </c>
      <c r="Q606" s="24">
        <v>7.0019318999999999E-6</v>
      </c>
      <c r="R606" s="24">
        <v>2.85906E-5</v>
      </c>
    </row>
    <row r="607" spans="1:18" ht="22.5" x14ac:dyDescent="0.2">
      <c r="A607" s="13" t="s">
        <v>3064</v>
      </c>
      <c r="B607" s="11" t="str">
        <f>VLOOKUP(A607,[3]racine_v11e!$B$4:$C$672,2,FALSE)</f>
        <v>Brûlures non étendues avec parages de plaie ou autres interventions chirurgicales</v>
      </c>
      <c r="C607" s="22">
        <v>44</v>
      </c>
      <c r="D607" s="23">
        <v>83513.371700000003</v>
      </c>
      <c r="E607" s="22">
        <v>59</v>
      </c>
      <c r="F607" s="23">
        <v>133199.68719999999</v>
      </c>
      <c r="G607" s="22">
        <v>53</v>
      </c>
      <c r="H607" s="23">
        <v>106324.6265</v>
      </c>
      <c r="I607" s="24">
        <v>0.59495041920000002</v>
      </c>
      <c r="J607" s="24">
        <v>0.34090909089999999</v>
      </c>
      <c r="K607" s="24">
        <v>0.18945454989999999</v>
      </c>
      <c r="L607" s="24">
        <v>-0.20176519400000001</v>
      </c>
      <c r="M607" s="24">
        <v>-0.101694915</v>
      </c>
      <c r="N607" s="24">
        <v>-0.111398989</v>
      </c>
      <c r="O607" s="24">
        <v>2.147382E-4</v>
      </c>
      <c r="P607" s="24">
        <v>-1.6238470000000001E-3</v>
      </c>
      <c r="Q607" s="24">
        <v>8.4341452000000008E-6</v>
      </c>
      <c r="R607" s="24">
        <v>1.5858700000000001E-5</v>
      </c>
    </row>
    <row r="608" spans="1:18" ht="22.5" x14ac:dyDescent="0.2">
      <c r="A608" s="13" t="s">
        <v>3065</v>
      </c>
      <c r="B608" s="11" t="str">
        <f>VLOOKUP(A608,[3]racine_v11e!$B$4:$C$672,2,FALSE)</f>
        <v>Brûlures sans acte opératoire, avec anesthésie, en ambulatoire</v>
      </c>
      <c r="C608" s="22">
        <v>39</v>
      </c>
      <c r="D608" s="23">
        <v>13210.256799999999</v>
      </c>
      <c r="E608" s="22">
        <v>83</v>
      </c>
      <c r="F608" s="23">
        <v>28112.152900000001</v>
      </c>
      <c r="G608" s="22">
        <v>86</v>
      </c>
      <c r="H608" s="23">
        <v>28969.743399999999</v>
      </c>
      <c r="I608" s="24">
        <v>1.1280549898000001</v>
      </c>
      <c r="J608" s="24">
        <v>1.1282051282000001</v>
      </c>
      <c r="K608" s="24">
        <v>-7.0547000000000001E-5</v>
      </c>
      <c r="L608" s="24">
        <v>3.05060414E-2</v>
      </c>
      <c r="M608" s="24">
        <v>3.6144578300000001E-2</v>
      </c>
      <c r="N608" s="24">
        <v>-5.4418440000000004E-3</v>
      </c>
      <c r="O608" s="24">
        <v>-1.0736899999999999E-4</v>
      </c>
      <c r="P608" s="24">
        <v>5.1817400000000003E-5</v>
      </c>
      <c r="Q608" s="24">
        <v>1.36856E-5</v>
      </c>
      <c r="R608" s="24">
        <v>4.3209368000000001E-6</v>
      </c>
    </row>
    <row r="609" spans="1:18" ht="22.5" x14ac:dyDescent="0.2">
      <c r="A609" s="13" t="s">
        <v>3066</v>
      </c>
      <c r="B609" s="11" t="str">
        <f>VLOOKUP(A609,[3]racine_v11e!$B$4:$C$672,2,FALSE)</f>
        <v>Brûlures et gelures non étendues sans intervention chirurgicale</v>
      </c>
      <c r="C609" s="22">
        <v>238</v>
      </c>
      <c r="D609" s="23">
        <v>140074.2855</v>
      </c>
      <c r="E609" s="22">
        <v>206</v>
      </c>
      <c r="F609" s="23">
        <v>143264.80530000001</v>
      </c>
      <c r="G609" s="22">
        <v>134</v>
      </c>
      <c r="H609" s="23">
        <v>99832.282000000007</v>
      </c>
      <c r="I609" s="24">
        <v>2.2777341199999999E-2</v>
      </c>
      <c r="J609" s="24">
        <v>-0.13445378199999999</v>
      </c>
      <c r="K609" s="24">
        <v>0.18165537479999999</v>
      </c>
      <c r="L609" s="24">
        <v>-0.303162547</v>
      </c>
      <c r="M609" s="24">
        <v>-0.349514563</v>
      </c>
      <c r="N609" s="24">
        <v>7.1257576700000005E-2</v>
      </c>
      <c r="O609" s="24">
        <v>2.5768584000000001E-3</v>
      </c>
      <c r="P609" s="24">
        <v>-2.6242840000000002E-3</v>
      </c>
      <c r="Q609" s="24">
        <v>2.1324100000000001E-5</v>
      </c>
      <c r="R609" s="24">
        <v>1.48903E-5</v>
      </c>
    </row>
    <row r="610" spans="1:18" ht="33.75" x14ac:dyDescent="0.2">
      <c r="A610" s="13" t="s">
        <v>3067</v>
      </c>
      <c r="B610" s="11" t="str">
        <f>VLOOKUP(A610,[3]racine_v11e!$B$4:$C$672,2,FALSE)</f>
        <v>Brûlures avec transfert vers un autre établissement MCO : séjours de moins de 2 jours</v>
      </c>
      <c r="C610" s="22">
        <v>23</v>
      </c>
      <c r="D610" s="23">
        <v>9055.4621999999999</v>
      </c>
      <c r="E610" s="22">
        <v>14</v>
      </c>
      <c r="F610" s="23">
        <v>5348.2177000000001</v>
      </c>
      <c r="G610" s="22">
        <v>20</v>
      </c>
      <c r="H610" s="23">
        <v>7802.1500999999998</v>
      </c>
      <c r="I610" s="24">
        <v>-0.40939318400000002</v>
      </c>
      <c r="J610" s="24">
        <v>-0.39130434800000002</v>
      </c>
      <c r="K610" s="24">
        <v>-2.9717372999999998E-2</v>
      </c>
      <c r="L610" s="24">
        <v>0.4588318086</v>
      </c>
      <c r="M610" s="24">
        <v>0.42857142860000003</v>
      </c>
      <c r="N610" s="24">
        <v>2.1182266000000002E-2</v>
      </c>
      <c r="O610" s="24">
        <v>-2.1473799999999999E-4</v>
      </c>
      <c r="P610" s="24">
        <v>1.482717E-4</v>
      </c>
      <c r="Q610" s="24">
        <v>3.1826963000000002E-6</v>
      </c>
      <c r="R610" s="24">
        <v>1.1637174999999999E-6</v>
      </c>
    </row>
    <row r="611" spans="1:18" ht="22.5" x14ac:dyDescent="0.2">
      <c r="A611" s="13" t="s">
        <v>3068</v>
      </c>
      <c r="B611" s="11" t="str">
        <f>VLOOKUP(A611,[3]racine_v11e!$B$4:$C$672,2,FALSE)</f>
        <v>Interventions chirurgicales avec autres motifs de recours aux services de santé</v>
      </c>
      <c r="C611" s="22">
        <v>5875</v>
      </c>
      <c r="D611" s="23">
        <v>7708341.9446</v>
      </c>
      <c r="E611" s="22">
        <v>5472</v>
      </c>
      <c r="F611" s="23">
        <v>7323561.4156999998</v>
      </c>
      <c r="G611" s="22">
        <v>5173</v>
      </c>
      <c r="H611" s="23">
        <v>6913599.9784000004</v>
      </c>
      <c r="I611" s="24">
        <v>-4.9917417999999998E-2</v>
      </c>
      <c r="J611" s="24">
        <v>-6.8595745E-2</v>
      </c>
      <c r="K611" s="24">
        <v>2.0053941499999998E-2</v>
      </c>
      <c r="L611" s="24">
        <v>-5.5978425999999998E-2</v>
      </c>
      <c r="M611" s="24">
        <v>-5.4641812999999997E-2</v>
      </c>
      <c r="N611" s="24">
        <v>-1.4138690000000001E-3</v>
      </c>
      <c r="O611" s="24">
        <v>1.0701120200000001E-2</v>
      </c>
      <c r="P611" s="24">
        <v>-2.4770724000000001E-2</v>
      </c>
      <c r="Q611" s="24">
        <v>8.2320440000000004E-4</v>
      </c>
      <c r="R611" s="24">
        <v>1.0311872000000001E-3</v>
      </c>
    </row>
    <row r="612" spans="1:18" ht="22.5" x14ac:dyDescent="0.2">
      <c r="A612" s="13" t="s">
        <v>3069</v>
      </c>
      <c r="B612" s="11" t="str">
        <f>VLOOKUP(A612,[3]racine_v11e!$B$4:$C$672,2,FALSE)</f>
        <v>Explorations nocturnes et apparentées : séjours de moins de 2 jours</v>
      </c>
      <c r="C612" s="22">
        <v>30719</v>
      </c>
      <c r="D612" s="23">
        <v>7495747.7631999999</v>
      </c>
      <c r="E612" s="22">
        <v>33378</v>
      </c>
      <c r="F612" s="23">
        <v>8132241.1018000003</v>
      </c>
      <c r="G612" s="22">
        <v>36087</v>
      </c>
      <c r="H612" s="23">
        <v>8782190.2051999997</v>
      </c>
      <c r="I612" s="24">
        <v>8.4913921700000006E-2</v>
      </c>
      <c r="J612" s="24">
        <v>8.6558807299999999E-2</v>
      </c>
      <c r="K612" s="24">
        <v>-1.5138490000000001E-3</v>
      </c>
      <c r="L612" s="24">
        <v>7.9922507899999995E-2</v>
      </c>
      <c r="M612" s="24">
        <v>8.1161243899999999E-2</v>
      </c>
      <c r="N612" s="24">
        <v>-1.145746E-3</v>
      </c>
      <c r="O612" s="24">
        <v>-9.6954296999999995E-2</v>
      </c>
      <c r="P612" s="24">
        <v>3.9271278899999998E-2</v>
      </c>
      <c r="Q612" s="24">
        <v>5.7426980999999997E-3</v>
      </c>
      <c r="R612" s="24">
        <v>1.3098939E-3</v>
      </c>
    </row>
    <row r="613" spans="1:18" ht="33.75" x14ac:dyDescent="0.2">
      <c r="A613" s="13" t="s">
        <v>3070</v>
      </c>
      <c r="B613" s="11" t="str">
        <f>VLOOKUP(A613,[3]racine_v11e!$B$4:$C$672,2,FALSE)</f>
        <v>Motifs de recours de la CMD 23 sans acte opératoire, avec anesthésie, en ambulatoire</v>
      </c>
      <c r="C613" s="22">
        <v>19436</v>
      </c>
      <c r="D613" s="23">
        <v>6990865.3070999999</v>
      </c>
      <c r="E613" s="22">
        <v>20992</v>
      </c>
      <c r="F613" s="23">
        <v>7547422.4864999996</v>
      </c>
      <c r="G613" s="22">
        <v>22516</v>
      </c>
      <c r="H613" s="23">
        <v>8107641.8291999996</v>
      </c>
      <c r="I613" s="24">
        <v>7.9612058700000002E-2</v>
      </c>
      <c r="J613" s="24">
        <v>8.0057624999999993E-2</v>
      </c>
      <c r="K613" s="24">
        <v>-4.1253900000000002E-4</v>
      </c>
      <c r="L613" s="24">
        <v>7.4226577799999999E-2</v>
      </c>
      <c r="M613" s="24">
        <v>7.2599085399999999E-2</v>
      </c>
      <c r="N613" s="24">
        <v>1.5173353E-3</v>
      </c>
      <c r="O613" s="24">
        <v>-5.4543502000000001E-2</v>
      </c>
      <c r="P613" s="24">
        <v>3.3849619900000003E-2</v>
      </c>
      <c r="Q613" s="24">
        <v>3.5830795E-3</v>
      </c>
      <c r="R613" s="24">
        <v>1.2092826000000001E-3</v>
      </c>
    </row>
    <row r="614" spans="1:18" ht="12" x14ac:dyDescent="0.2">
      <c r="A614" s="13" t="s">
        <v>3071</v>
      </c>
      <c r="B614" s="11" t="str">
        <f>VLOOKUP(A614,[3]racine_v11e!$B$4:$C$672,2,FALSE)</f>
        <v>Rééducation</v>
      </c>
      <c r="C614" s="22">
        <v>902</v>
      </c>
      <c r="D614" s="23">
        <v>1501264.8962999999</v>
      </c>
      <c r="E614" s="22">
        <v>812</v>
      </c>
      <c r="F614" s="23">
        <v>1344495.0795</v>
      </c>
      <c r="G614" s="22">
        <v>691</v>
      </c>
      <c r="H614" s="23">
        <v>1187307.8726999999</v>
      </c>
      <c r="I614" s="24">
        <v>-0.10442515300000001</v>
      </c>
      <c r="J614" s="24">
        <v>-9.9778271000000002E-2</v>
      </c>
      <c r="K614" s="24">
        <v>-5.1619309999999998E-3</v>
      </c>
      <c r="L614" s="24">
        <v>-0.11691170100000001</v>
      </c>
      <c r="M614" s="24">
        <v>-0.14901477799999999</v>
      </c>
      <c r="N614" s="24">
        <v>3.77246002E-2</v>
      </c>
      <c r="O614" s="24">
        <v>4.3305536999999998E-3</v>
      </c>
      <c r="P614" s="24">
        <v>-9.4975790000000008E-3</v>
      </c>
      <c r="Q614" s="24">
        <v>1.099622E-4</v>
      </c>
      <c r="R614" s="24">
        <v>1.7709099999999999E-4</v>
      </c>
    </row>
    <row r="615" spans="1:18" ht="12" x14ac:dyDescent="0.2">
      <c r="A615" s="13" t="s">
        <v>3072</v>
      </c>
      <c r="B615" s="11" t="str">
        <f>VLOOKUP(A615,[3]racine_v11e!$B$4:$C$672,2,FALSE)</f>
        <v>Autres facteurs influant sur l'état de santé</v>
      </c>
      <c r="C615" s="22">
        <v>10055</v>
      </c>
      <c r="D615" s="23">
        <v>8312338.4724000003</v>
      </c>
      <c r="E615" s="22">
        <v>11934</v>
      </c>
      <c r="F615" s="23">
        <v>9403539.2255000006</v>
      </c>
      <c r="G615" s="22">
        <v>12125</v>
      </c>
      <c r="H615" s="23">
        <v>10043041.687000001</v>
      </c>
      <c r="I615" s="24">
        <v>0.13127482200000001</v>
      </c>
      <c r="J615" s="24">
        <v>0.18687220290000001</v>
      </c>
      <c r="K615" s="24">
        <v>-4.6843612E-2</v>
      </c>
      <c r="L615" s="24">
        <v>6.8006571299999999E-2</v>
      </c>
      <c r="M615" s="24">
        <v>1.6004692500000001E-2</v>
      </c>
      <c r="N615" s="24">
        <v>5.1182715199999999E-2</v>
      </c>
      <c r="O615" s="24">
        <v>-6.8358330000000004E-3</v>
      </c>
      <c r="P615" s="24">
        <v>3.8640071099999999E-2</v>
      </c>
      <c r="Q615" s="24">
        <v>1.9295096E-3</v>
      </c>
      <c r="R615" s="24">
        <v>1.4979542E-3</v>
      </c>
    </row>
    <row r="616" spans="1:18" ht="22.5" x14ac:dyDescent="0.2">
      <c r="A616" s="13" t="s">
        <v>3073</v>
      </c>
      <c r="B616" s="11" t="str">
        <f>VLOOKUP(A616,[3]racine_v11e!$B$4:$C$672,2,FALSE)</f>
        <v>Autres motifs de recours chez un patient diabétique, en ambulatoire</v>
      </c>
      <c r="C616" s="22">
        <v>1027</v>
      </c>
      <c r="D616" s="23">
        <v>91124.540500000003</v>
      </c>
      <c r="E616" s="22">
        <v>1302</v>
      </c>
      <c r="F616" s="23">
        <v>116751.516</v>
      </c>
      <c r="G616" s="22">
        <v>871</v>
      </c>
      <c r="H616" s="23">
        <v>78523.465299999996</v>
      </c>
      <c r="I616" s="24">
        <v>0.28123023019999999</v>
      </c>
      <c r="J616" s="24">
        <v>0.2677702045</v>
      </c>
      <c r="K616" s="24">
        <v>1.06170863E-2</v>
      </c>
      <c r="L616" s="24">
        <v>-0.32743087199999998</v>
      </c>
      <c r="M616" s="24">
        <v>-0.33102918599999998</v>
      </c>
      <c r="N616" s="24">
        <v>5.3788801000000004E-3</v>
      </c>
      <c r="O616" s="24">
        <v>1.54253606E-2</v>
      </c>
      <c r="P616" s="24">
        <v>-2.3098179999999999E-3</v>
      </c>
      <c r="Q616" s="24">
        <v>1.3860639999999999E-4</v>
      </c>
      <c r="R616" s="24">
        <v>1.1712000000000001E-5</v>
      </c>
    </row>
    <row r="617" spans="1:18" ht="22.5" x14ac:dyDescent="0.2">
      <c r="A617" s="13" t="s">
        <v>3074</v>
      </c>
      <c r="B617" s="11" t="str">
        <f>VLOOKUP(A617,[3]racine_v11e!$B$4:$C$672,2,FALSE)</f>
        <v>Chimiothérapie pour affections non tumorales</v>
      </c>
      <c r="C617" s="22">
        <v>1337</v>
      </c>
      <c r="D617" s="23">
        <v>617767.30949999997</v>
      </c>
      <c r="E617" s="22">
        <v>3329</v>
      </c>
      <c r="F617" s="23">
        <v>1321824.2736</v>
      </c>
      <c r="G617" s="22">
        <v>2003</v>
      </c>
      <c r="H617" s="23">
        <v>848809.5943</v>
      </c>
      <c r="I617" s="24">
        <v>1.1396798653</v>
      </c>
      <c r="J617" s="24">
        <v>1.4899027674</v>
      </c>
      <c r="K617" s="24">
        <v>-0.14065726000000001</v>
      </c>
      <c r="L617" s="24">
        <v>-0.357849896</v>
      </c>
      <c r="M617" s="24">
        <v>-0.39831781300000002</v>
      </c>
      <c r="N617" s="24">
        <v>6.72579606E-2</v>
      </c>
      <c r="O617" s="24">
        <v>4.7457141799999998E-2</v>
      </c>
      <c r="P617" s="24">
        <v>-2.8580531999999999E-2</v>
      </c>
      <c r="Q617" s="24">
        <v>3.1874699999999998E-4</v>
      </c>
      <c r="R617" s="24">
        <v>1.266029E-4</v>
      </c>
    </row>
    <row r="618" spans="1:18" ht="12" x14ac:dyDescent="0.2">
      <c r="A618" s="13" t="s">
        <v>3075</v>
      </c>
      <c r="B618" s="11" t="str">
        <f>VLOOKUP(A618,[3]racine_v11e!$B$4:$C$672,2,FALSE)</f>
        <v>Soins de contrôle chirurgicaux</v>
      </c>
      <c r="C618" s="22">
        <v>7143</v>
      </c>
      <c r="D618" s="23">
        <v>8275061.0141000003</v>
      </c>
      <c r="E618" s="22">
        <v>6744</v>
      </c>
      <c r="F618" s="23">
        <v>7871794.8743000003</v>
      </c>
      <c r="G618" s="22">
        <v>6472</v>
      </c>
      <c r="H618" s="23">
        <v>7737487.2198000001</v>
      </c>
      <c r="I618" s="24">
        <v>-4.8732708999999999E-2</v>
      </c>
      <c r="J618" s="24">
        <v>-5.5858882999999998E-2</v>
      </c>
      <c r="K618" s="24">
        <v>7.5477846999999999E-3</v>
      </c>
      <c r="L618" s="24">
        <v>-1.7061883999999999E-2</v>
      </c>
      <c r="M618" s="24">
        <v>-4.0332146999999999E-2</v>
      </c>
      <c r="N618" s="24">
        <v>2.4248246500000001E-2</v>
      </c>
      <c r="O618" s="24">
        <v>9.7347982999999999E-3</v>
      </c>
      <c r="P618" s="24">
        <v>-8.1151480000000008E-3</v>
      </c>
      <c r="Q618" s="24">
        <v>1.0299205000000001E-3</v>
      </c>
      <c r="R618" s="24">
        <v>1.1540728E-3</v>
      </c>
    </row>
    <row r="619" spans="1:18" ht="22.5" x14ac:dyDescent="0.2">
      <c r="A619" s="13" t="s">
        <v>3076</v>
      </c>
      <c r="B619" s="11" t="str">
        <f>VLOOKUP(A619,[3]racine_v11e!$B$4:$C$672,2,FALSE)</f>
        <v>Autres motifs concernant majoritairement la petite enfance</v>
      </c>
      <c r="C619" s="22">
        <v>44</v>
      </c>
      <c r="D619" s="23">
        <v>139314.56219999999</v>
      </c>
      <c r="E619" s="22">
        <v>24</v>
      </c>
      <c r="F619" s="23">
        <v>37710.076500000003</v>
      </c>
      <c r="G619" s="22">
        <v>29</v>
      </c>
      <c r="H619" s="23">
        <v>82023.935500000007</v>
      </c>
      <c r="I619" s="24">
        <v>-0.72931705099999999</v>
      </c>
      <c r="J619" s="24">
        <v>-0.45454545499999999</v>
      </c>
      <c r="K619" s="24">
        <v>-0.50374792700000004</v>
      </c>
      <c r="L619" s="24">
        <v>1.1751198383000001</v>
      </c>
      <c r="M619" s="24">
        <v>0.20833333330000001</v>
      </c>
      <c r="N619" s="24">
        <v>0.80009917649999995</v>
      </c>
      <c r="O619" s="24">
        <v>-1.7894800000000001E-4</v>
      </c>
      <c r="P619" s="24">
        <v>2.6775356999999998E-3</v>
      </c>
      <c r="Q619" s="24">
        <v>4.6149096999999997E-6</v>
      </c>
      <c r="R619" s="24">
        <v>1.2234200000000001E-5</v>
      </c>
    </row>
    <row r="620" spans="1:18" ht="22.5" x14ac:dyDescent="0.2">
      <c r="A620" s="13" t="s">
        <v>3077</v>
      </c>
      <c r="B620" s="11" t="str">
        <f>VLOOKUP(A620,[3]racine_v11e!$B$4:$C$672,2,FALSE)</f>
        <v>Désensibilisations nécessitant une hospitalisation</v>
      </c>
      <c r="C620" s="22">
        <v>481</v>
      </c>
      <c r="D620" s="23">
        <v>144802.10699999999</v>
      </c>
      <c r="E620" s="22">
        <v>643</v>
      </c>
      <c r="F620" s="23">
        <v>194050.41</v>
      </c>
      <c r="G620" s="22">
        <v>651</v>
      </c>
      <c r="H620" s="23">
        <v>198202.83</v>
      </c>
      <c r="I620" s="24">
        <v>0.3401076408</v>
      </c>
      <c r="J620" s="24">
        <v>0.33679833679999999</v>
      </c>
      <c r="K620" s="24">
        <v>2.4755446999999999E-3</v>
      </c>
      <c r="L620" s="24">
        <v>2.13986665E-2</v>
      </c>
      <c r="M620" s="24">
        <v>1.24416796E-2</v>
      </c>
      <c r="N620" s="24">
        <v>8.8469163000000003E-3</v>
      </c>
      <c r="O620" s="24">
        <v>-2.8631799999999998E-4</v>
      </c>
      <c r="P620" s="24">
        <v>2.5089790000000002E-4</v>
      </c>
      <c r="Q620" s="24">
        <v>1.035968E-4</v>
      </c>
      <c r="R620" s="24">
        <v>2.9562600000000001E-5</v>
      </c>
    </row>
    <row r="621" spans="1:18" ht="12" x14ac:dyDescent="0.2">
      <c r="A621" s="13" t="s">
        <v>3078</v>
      </c>
      <c r="B621" s="11" t="str">
        <f>VLOOKUP(A621,[3]racine_v11e!$B$4:$C$672,2,FALSE)</f>
        <v>Traitements prophylactiques</v>
      </c>
      <c r="C621" s="22">
        <v>4856</v>
      </c>
      <c r="D621" s="23">
        <v>1070277.828</v>
      </c>
      <c r="E621" s="22">
        <v>4443</v>
      </c>
      <c r="F621" s="23">
        <v>979376.05200000003</v>
      </c>
      <c r="G621" s="22">
        <v>5401</v>
      </c>
      <c r="H621" s="23">
        <v>1191090.088</v>
      </c>
      <c r="I621" s="24">
        <v>-8.4932878000000003E-2</v>
      </c>
      <c r="J621" s="24">
        <v>-8.5049422999999999E-2</v>
      </c>
      <c r="K621" s="24">
        <v>1.2737910000000001E-4</v>
      </c>
      <c r="L621" s="24">
        <v>0.2161723636</v>
      </c>
      <c r="M621" s="24">
        <v>0.21562007650000001</v>
      </c>
      <c r="N621" s="24">
        <v>4.5432540000000003E-4</v>
      </c>
      <c r="O621" s="24">
        <v>-3.4286532000000002E-2</v>
      </c>
      <c r="P621" s="24">
        <v>1.27922031E-2</v>
      </c>
      <c r="Q621" s="24">
        <v>8.5948709999999996E-4</v>
      </c>
      <c r="R621" s="24">
        <v>1.7765519999999999E-4</v>
      </c>
    </row>
    <row r="622" spans="1:18" ht="22.5" x14ac:dyDescent="0.2">
      <c r="A622" s="13" t="s">
        <v>3079</v>
      </c>
      <c r="B622" s="11" t="str">
        <f>VLOOKUP(A622,[3]racine_v11e!$B$4:$C$672,2,FALSE)</f>
        <v>Actes non effectués en raison d'une contre-indication</v>
      </c>
      <c r="C622" s="22">
        <v>5274</v>
      </c>
      <c r="D622" s="23">
        <v>1708137.9251999999</v>
      </c>
      <c r="E622" s="22">
        <v>5299</v>
      </c>
      <c r="F622" s="23">
        <v>1714101.6311999999</v>
      </c>
      <c r="G622" s="22">
        <v>5105</v>
      </c>
      <c r="H622" s="23">
        <v>1648213.7238</v>
      </c>
      <c r="I622" s="24">
        <v>3.4913492E-3</v>
      </c>
      <c r="J622" s="24">
        <v>4.7402351000000002E-3</v>
      </c>
      <c r="K622" s="24">
        <v>-1.2429940000000001E-3</v>
      </c>
      <c r="L622" s="24">
        <v>-3.8438739999999999E-2</v>
      </c>
      <c r="M622" s="24">
        <v>-3.6610680999999999E-2</v>
      </c>
      <c r="N622" s="24">
        <v>-1.897529E-3</v>
      </c>
      <c r="O622" s="24">
        <v>6.9432017000000002E-3</v>
      </c>
      <c r="P622" s="24">
        <v>-3.9810849999999997E-3</v>
      </c>
      <c r="Q622" s="24">
        <v>8.1238320000000003E-4</v>
      </c>
      <c r="R622" s="24">
        <v>2.458367E-4</v>
      </c>
    </row>
    <row r="623" spans="1:18" ht="12" x14ac:dyDescent="0.2">
      <c r="A623" s="13" t="s">
        <v>3080</v>
      </c>
      <c r="B623" s="11" t="str">
        <f>VLOOKUP(A623,[3]racine_v11e!$B$4:$C$672,2,FALSE)</f>
        <v>Convalescences et autres motifs sociaux</v>
      </c>
      <c r="C623" s="22">
        <v>232</v>
      </c>
      <c r="D623" s="23">
        <v>458792.16700000002</v>
      </c>
      <c r="E623" s="22">
        <v>203</v>
      </c>
      <c r="F623" s="23">
        <v>353534.40950000001</v>
      </c>
      <c r="G623" s="22">
        <v>155</v>
      </c>
      <c r="H623" s="23">
        <v>247173.1575</v>
      </c>
      <c r="I623" s="24">
        <v>-0.229423615</v>
      </c>
      <c r="J623" s="24">
        <v>-0.125</v>
      </c>
      <c r="K623" s="24">
        <v>-0.119341274</v>
      </c>
      <c r="L623" s="24">
        <v>-0.30085120199999998</v>
      </c>
      <c r="M623" s="24">
        <v>-0.236453202</v>
      </c>
      <c r="N623" s="24">
        <v>-8.4340605999999999E-2</v>
      </c>
      <c r="O623" s="24">
        <v>1.7179056E-3</v>
      </c>
      <c r="P623" s="24">
        <v>-6.4265679999999997E-3</v>
      </c>
      <c r="Q623" s="24">
        <v>2.46659E-5</v>
      </c>
      <c r="R623" s="24">
        <v>3.6866699999999997E-5</v>
      </c>
    </row>
    <row r="624" spans="1:18" ht="22.5" x14ac:dyDescent="0.2">
      <c r="A624" s="13" t="s">
        <v>3081</v>
      </c>
      <c r="B624" s="11" t="str">
        <f>VLOOKUP(A624,[3]racine_v11e!$B$4:$C$672,2,FALSE)</f>
        <v>Tests allergologiques nécessitant une hospitalisation</v>
      </c>
      <c r="C624" s="22">
        <v>32</v>
      </c>
      <c r="D624" s="23">
        <v>8027.84</v>
      </c>
      <c r="E624" s="22">
        <v>86</v>
      </c>
      <c r="F624" s="23">
        <v>21635.0288</v>
      </c>
      <c r="G624" s="22">
        <v>172</v>
      </c>
      <c r="H624" s="23">
        <v>43169.709600000002</v>
      </c>
      <c r="I624" s="24">
        <v>1.6950000000000001</v>
      </c>
      <c r="J624" s="24">
        <v>1.6875</v>
      </c>
      <c r="K624" s="24">
        <v>2.7906977000000002E-3</v>
      </c>
      <c r="L624" s="24">
        <v>0.99536178109999995</v>
      </c>
      <c r="M624" s="24">
        <v>1</v>
      </c>
      <c r="N624" s="24">
        <v>-2.3191090000000002E-3</v>
      </c>
      <c r="O624" s="24">
        <v>-3.0779140000000002E-3</v>
      </c>
      <c r="P624" s="24">
        <v>1.3011703E-3</v>
      </c>
      <c r="Q624" s="24">
        <v>2.73712E-5</v>
      </c>
      <c r="R624" s="24">
        <v>6.4389105999999998E-6</v>
      </c>
    </row>
    <row r="625" spans="1:18" ht="22.5" x14ac:dyDescent="0.2">
      <c r="A625" s="13" t="s">
        <v>3082</v>
      </c>
      <c r="B625" s="11" t="str">
        <f>VLOOKUP(A625,[3]racine_v11e!$B$4:$C$672,2,FALSE)</f>
        <v>Explorations et surveillance pour autres motifs de recours aux soins</v>
      </c>
      <c r="C625" s="22">
        <v>622</v>
      </c>
      <c r="D625" s="23">
        <v>222032.2231</v>
      </c>
      <c r="E625" s="22">
        <v>534</v>
      </c>
      <c r="F625" s="23">
        <v>203396.82060000001</v>
      </c>
      <c r="G625" s="22">
        <v>561</v>
      </c>
      <c r="H625" s="23">
        <v>198184.82889999999</v>
      </c>
      <c r="I625" s="24">
        <v>-8.3931071999999995E-2</v>
      </c>
      <c r="J625" s="24">
        <v>-0.1414791</v>
      </c>
      <c r="K625" s="24">
        <v>6.7031597799999995E-2</v>
      </c>
      <c r="L625" s="24">
        <v>-2.5624745000000001E-2</v>
      </c>
      <c r="M625" s="24">
        <v>5.0561797800000002E-2</v>
      </c>
      <c r="N625" s="24">
        <v>-7.2519811000000003E-2</v>
      </c>
      <c r="O625" s="24">
        <v>-9.6632200000000004E-4</v>
      </c>
      <c r="P625" s="24">
        <v>-3.1491899999999998E-4</v>
      </c>
      <c r="Q625" s="24">
        <v>8.9274600000000001E-5</v>
      </c>
      <c r="R625" s="24">
        <v>2.9559900000000001E-5</v>
      </c>
    </row>
    <row r="626" spans="1:18" ht="22.5" x14ac:dyDescent="0.2">
      <c r="A626" s="13" t="s">
        <v>3083</v>
      </c>
      <c r="B626" s="11" t="str">
        <f>VLOOKUP(A626,[3]racine_v11e!$B$4:$C$672,2,FALSE)</f>
        <v>Autres symptômes et motifs de recours aux soins de la CMD 23</v>
      </c>
      <c r="C626" s="22">
        <v>32524</v>
      </c>
      <c r="D626" s="23">
        <v>33876738.497000001</v>
      </c>
      <c r="E626" s="22">
        <v>35811</v>
      </c>
      <c r="F626" s="23">
        <v>36112854.736000001</v>
      </c>
      <c r="G626" s="22">
        <v>36704</v>
      </c>
      <c r="H626" s="23">
        <v>37072813.681999996</v>
      </c>
      <c r="I626" s="24">
        <v>6.6007423900000001E-2</v>
      </c>
      <c r="J626" s="24">
        <v>0.1010638298</v>
      </c>
      <c r="K626" s="24">
        <v>-3.1838668000000001E-2</v>
      </c>
      <c r="L626" s="24">
        <v>2.6582194999999999E-2</v>
      </c>
      <c r="M626" s="24">
        <v>2.4936472000000001E-2</v>
      </c>
      <c r="N626" s="24">
        <v>1.6056829000000001E-3</v>
      </c>
      <c r="O626" s="24">
        <v>-3.1960202E-2</v>
      </c>
      <c r="P626" s="24">
        <v>5.8002719500000001E-2</v>
      </c>
      <c r="Q626" s="24">
        <v>5.8408842999999998E-3</v>
      </c>
      <c r="R626" s="24">
        <v>5.5295376000000004E-3</v>
      </c>
    </row>
    <row r="627" spans="1:18" ht="12" x14ac:dyDescent="0.2">
      <c r="A627" s="13" t="s">
        <v>3084</v>
      </c>
      <c r="B627" s="11" t="str">
        <f>VLOOKUP(A627,[3]racine_v11e!$B$4:$C$672,2,FALSE)</f>
        <v>Soins Palliatifs, avec ou sans acte</v>
      </c>
      <c r="C627" s="22">
        <v>18571</v>
      </c>
      <c r="D627" s="23">
        <v>95024563.060000002</v>
      </c>
      <c r="E627" s="22">
        <v>18714</v>
      </c>
      <c r="F627" s="23">
        <v>97418935.963</v>
      </c>
      <c r="G627" s="22">
        <v>18246</v>
      </c>
      <c r="H627" s="23">
        <v>96101176.513999999</v>
      </c>
      <c r="I627" s="24">
        <v>2.51974103E-2</v>
      </c>
      <c r="J627" s="24">
        <v>7.7001776999999997E-3</v>
      </c>
      <c r="K627" s="24">
        <v>1.7363530299999999E-2</v>
      </c>
      <c r="L627" s="24">
        <v>-1.3526728E-2</v>
      </c>
      <c r="M627" s="24">
        <v>-2.5008015000000001E-2</v>
      </c>
      <c r="N627" s="24">
        <v>1.1775776199999999E-2</v>
      </c>
      <c r="O627" s="24">
        <v>1.67495795E-2</v>
      </c>
      <c r="P627" s="24">
        <v>-7.9621770999999994E-2</v>
      </c>
      <c r="Q627" s="24">
        <v>2.9035737999999998E-3</v>
      </c>
      <c r="R627" s="24">
        <v>1.4333820800000001E-2</v>
      </c>
    </row>
    <row r="628" spans="1:18" ht="12" x14ac:dyDescent="0.2">
      <c r="A628" s="13" t="s">
        <v>3085</v>
      </c>
      <c r="B628" s="11" t="str">
        <f>VLOOKUP(A628,[3]racine_v11e!$B$4:$C$672,2,FALSE)</f>
        <v>Interventions pour maladie due au VIH</v>
      </c>
      <c r="C628" s="22">
        <v>19</v>
      </c>
      <c r="D628" s="23">
        <v>86739.494999999995</v>
      </c>
      <c r="E628" s="22">
        <v>39</v>
      </c>
      <c r="F628" s="23">
        <v>227667.02559999999</v>
      </c>
      <c r="G628" s="22">
        <v>42</v>
      </c>
      <c r="H628" s="23">
        <v>202697.4002</v>
      </c>
      <c r="I628" s="24">
        <v>1.6247215942</v>
      </c>
      <c r="J628" s="24">
        <v>1.0526315789</v>
      </c>
      <c r="K628" s="24">
        <v>0.27871052029999999</v>
      </c>
      <c r="L628" s="24">
        <v>-0.109676073</v>
      </c>
      <c r="M628" s="24">
        <v>7.6923076899999998E-2</v>
      </c>
      <c r="N628" s="24">
        <v>-0.17327064</v>
      </c>
      <c r="O628" s="24">
        <v>-1.0736899999999999E-4</v>
      </c>
      <c r="P628" s="24">
        <v>-1.5087169999999999E-3</v>
      </c>
      <c r="Q628" s="24">
        <v>6.6836623000000001E-6</v>
      </c>
      <c r="R628" s="24">
        <v>3.0233E-5</v>
      </c>
    </row>
    <row r="629" spans="1:18" ht="12" x14ac:dyDescent="0.2">
      <c r="A629" s="13" t="s">
        <v>3086</v>
      </c>
      <c r="B629" s="11" t="str">
        <f>VLOOKUP(A629,[3]racine_v11e!$B$4:$C$672,2,FALSE)</f>
        <v>Autres maladies dues au VIH</v>
      </c>
      <c r="C629" s="22">
        <v>120</v>
      </c>
      <c r="D629" s="23">
        <v>265745.73560000001</v>
      </c>
      <c r="E629" s="22">
        <v>93</v>
      </c>
      <c r="F629" s="23">
        <v>190847.1991</v>
      </c>
      <c r="G629" s="22">
        <v>103</v>
      </c>
      <c r="H629" s="23">
        <v>197079.18919999999</v>
      </c>
      <c r="I629" s="24">
        <v>-0.28184285399999998</v>
      </c>
      <c r="J629" s="24">
        <v>-0.22500000000000001</v>
      </c>
      <c r="K629" s="24">
        <v>-7.3345618000000001E-2</v>
      </c>
      <c r="L629" s="24">
        <v>3.2654344000000002E-2</v>
      </c>
      <c r="M629" s="24">
        <v>0.10752688169999999</v>
      </c>
      <c r="N629" s="24">
        <v>-6.7603359000000002E-2</v>
      </c>
      <c r="O629" s="24">
        <v>-3.5789699999999998E-4</v>
      </c>
      <c r="P629" s="24">
        <v>3.765498E-4</v>
      </c>
      <c r="Q629" s="24">
        <v>1.6390899999999999E-5</v>
      </c>
      <c r="R629" s="24">
        <v>2.9394999999999999E-5</v>
      </c>
    </row>
    <row r="630" spans="1:18" ht="12" x14ac:dyDescent="0.2">
      <c r="A630" s="13" t="s">
        <v>3087</v>
      </c>
      <c r="B630" s="11" t="str">
        <f>VLOOKUP(A630,[3]racine_v11e!$B$4:$C$672,2,FALSE)</f>
        <v>Maladies dues au VIH, avec décès</v>
      </c>
      <c r="C630" s="22">
        <v>5</v>
      </c>
      <c r="D630" s="23">
        <v>18324.143100000001</v>
      </c>
      <c r="E630" s="22">
        <v>5</v>
      </c>
      <c r="F630" s="23">
        <v>18324.143100000001</v>
      </c>
      <c r="G630" s="22">
        <v>7</v>
      </c>
      <c r="H630" s="23">
        <v>25604.560799999999</v>
      </c>
      <c r="I630" s="24">
        <v>0</v>
      </c>
      <c r="J630" s="24">
        <v>0</v>
      </c>
      <c r="K630" s="24">
        <v>0</v>
      </c>
      <c r="L630" s="24">
        <v>0.39731285989999998</v>
      </c>
      <c r="M630" s="24">
        <v>0.4</v>
      </c>
      <c r="N630" s="24">
        <v>-1.9193859999999999E-3</v>
      </c>
      <c r="O630" s="24">
        <v>-7.1579E-5</v>
      </c>
      <c r="P630" s="24">
        <v>4.3989799999999998E-4</v>
      </c>
      <c r="Q630" s="24">
        <v>1.1139437E-6</v>
      </c>
      <c r="R630" s="24">
        <v>3.8190082000000003E-6</v>
      </c>
    </row>
    <row r="631" spans="1:18" ht="22.5" x14ac:dyDescent="0.2">
      <c r="A631" s="13" t="s">
        <v>3088</v>
      </c>
      <c r="B631" s="11" t="str">
        <f>VLOOKUP(A631,[3]racine_v11e!$B$4:$C$672,2,FALSE)</f>
        <v>Interventions pour traumatismes multiples graves</v>
      </c>
      <c r="C631" s="22">
        <v>133</v>
      </c>
      <c r="D631" s="23">
        <v>1072145.9997</v>
      </c>
      <c r="E631" s="22">
        <v>100</v>
      </c>
      <c r="F631" s="23">
        <v>742015.05319999997</v>
      </c>
      <c r="G631" s="22">
        <v>93</v>
      </c>
      <c r="H631" s="23">
        <v>798264.06720000005</v>
      </c>
      <c r="I631" s="24">
        <v>-0.307916036</v>
      </c>
      <c r="J631" s="24">
        <v>-0.24812030099999999</v>
      </c>
      <c r="K631" s="24">
        <v>-7.9528327999999995E-2</v>
      </c>
      <c r="L631" s="24">
        <v>7.5805758599999995E-2</v>
      </c>
      <c r="M631" s="24">
        <v>-7.0000000000000007E-2</v>
      </c>
      <c r="N631" s="24">
        <v>0.15678038559999999</v>
      </c>
      <c r="O631" s="24">
        <v>2.5052789999999999E-4</v>
      </c>
      <c r="P631" s="24">
        <v>3.3986825999999999E-3</v>
      </c>
      <c r="Q631" s="24">
        <v>1.47995E-5</v>
      </c>
      <c r="R631" s="24">
        <v>1.190638E-4</v>
      </c>
    </row>
    <row r="632" spans="1:18" ht="12" x14ac:dyDescent="0.2">
      <c r="A632" s="13" t="s">
        <v>3089</v>
      </c>
      <c r="B632" s="11" t="str">
        <f>VLOOKUP(A632,[3]racine_v11e!$B$4:$C$672,2,FALSE)</f>
        <v>Traumatismes multiples graves</v>
      </c>
      <c r="C632" s="22">
        <v>96</v>
      </c>
      <c r="D632" s="23">
        <v>359861.95850000001</v>
      </c>
      <c r="E632" s="22">
        <v>98</v>
      </c>
      <c r="F632" s="23">
        <v>391266.99239999999</v>
      </c>
      <c r="G632" s="22">
        <v>111</v>
      </c>
      <c r="H632" s="23">
        <v>481491.70649999997</v>
      </c>
      <c r="I632" s="24">
        <v>8.7269668699999997E-2</v>
      </c>
      <c r="J632" s="24">
        <v>2.08333333E-2</v>
      </c>
      <c r="K632" s="24">
        <v>6.5080491800000001E-2</v>
      </c>
      <c r="L632" s="24">
        <v>0.23059628300000001</v>
      </c>
      <c r="M632" s="24">
        <v>0.13265306120000001</v>
      </c>
      <c r="N632" s="24">
        <v>8.6472393999999994E-2</v>
      </c>
      <c r="O632" s="24">
        <v>-4.6526599999999999E-4</v>
      </c>
      <c r="P632" s="24">
        <v>5.4515652000000003E-3</v>
      </c>
      <c r="Q632" s="24">
        <v>1.7663999999999999E-5</v>
      </c>
      <c r="R632" s="24">
        <v>7.1816099999999998E-5</v>
      </c>
    </row>
    <row r="633" spans="1:18" ht="12.75" customHeight="1" x14ac:dyDescent="0.2">
      <c r="A633" s="14" t="s">
        <v>3260</v>
      </c>
      <c r="B633" s="11"/>
      <c r="C633" s="35">
        <v>6253975</v>
      </c>
      <c r="D633" s="36">
        <v>6612289165.3000002</v>
      </c>
      <c r="E633" s="35">
        <v>6311921</v>
      </c>
      <c r="F633" s="36">
        <v>6687955011.3999996</v>
      </c>
      <c r="G633" s="35">
        <v>6283980</v>
      </c>
      <c r="H633" s="36">
        <v>6704505251.6999998</v>
      </c>
      <c r="I633" s="37">
        <v>1.14432149E-2</v>
      </c>
      <c r="J633" s="37">
        <v>9.2654672000000004E-3</v>
      </c>
      <c r="K633" s="37">
        <v>2.1577552E-3</v>
      </c>
      <c r="L633" s="37">
        <v>2.4746338999999998E-3</v>
      </c>
      <c r="M633" s="37">
        <v>-4.4267029999999997E-3</v>
      </c>
      <c r="N633" s="37">
        <v>6.9320229999999998E-3</v>
      </c>
      <c r="O633" s="37">
        <v>1</v>
      </c>
      <c r="P633" s="37">
        <v>0.99999999429999997</v>
      </c>
      <c r="Q633" s="37">
        <v>1</v>
      </c>
      <c r="R633" s="37">
        <v>1</v>
      </c>
    </row>
    <row r="634" spans="1:18" ht="12.75" customHeight="1" x14ac:dyDescent="0.2">
      <c r="A634" s="30" t="s">
        <v>3105</v>
      </c>
    </row>
  </sheetData>
  <mergeCells count="1">
    <mergeCell ref="A4:B4"/>
  </mergeCells>
  <pageMargins left="0.70866141732283472" right="0.70866141732283472" top="0.74803149606299213" bottom="0.74803149606299213" header="0.31496062992125984" footer="0.31496062992125984"/>
  <pageSetup paperSize="9" scale="61" orientation="landscape" r:id="rId1"/>
  <headerFooter>
    <oddHeader>&amp;CPartie 1 &amp;K2092C6Analyse de l’activité de MCO&amp;REx OQN</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11:U48"/>
  <sheetViews>
    <sheetView view="pageBreakPreview" zoomScale="80" zoomScaleNormal="100" zoomScaleSheetLayoutView="80" workbookViewId="0">
      <selection activeCell="K42" sqref="K42"/>
    </sheetView>
  </sheetViews>
  <sheetFormatPr baseColWidth="10" defaultColWidth="9.140625" defaultRowHeight="12.75" x14ac:dyDescent="0.2"/>
  <cols>
    <col min="1" max="1" width="20.140625" style="6" customWidth="1"/>
    <col min="2" max="7" width="10.7109375" style="6" customWidth="1"/>
    <col min="8" max="13" width="9.7109375" style="7" customWidth="1"/>
    <col min="14" max="15" width="10.7109375" style="7" customWidth="1"/>
    <col min="16" max="17" width="9.7109375" style="7" customWidth="1"/>
    <col min="18" max="16384" width="9.140625" style="6"/>
  </cols>
  <sheetData>
    <row r="11" spans="1:21" ht="45" x14ac:dyDescent="0.2">
      <c r="A11" s="17" t="s">
        <v>3268</v>
      </c>
      <c r="B11" s="3" t="s">
        <v>3090</v>
      </c>
      <c r="C11" s="3" t="s">
        <v>3091</v>
      </c>
      <c r="D11" s="3" t="s">
        <v>3092</v>
      </c>
      <c r="E11" s="3" t="s">
        <v>3093</v>
      </c>
      <c r="F11" s="3" t="s">
        <v>3094</v>
      </c>
      <c r="G11" s="3" t="s">
        <v>3095</v>
      </c>
      <c r="H11" s="3" t="s">
        <v>3096</v>
      </c>
      <c r="I11" s="3" t="s">
        <v>3097</v>
      </c>
      <c r="J11" s="3" t="s">
        <v>3098</v>
      </c>
      <c r="K11" s="3" t="s">
        <v>3099</v>
      </c>
      <c r="L11" s="3" t="s">
        <v>3100</v>
      </c>
      <c r="M11" s="3" t="s">
        <v>3101</v>
      </c>
      <c r="N11" s="3" t="s">
        <v>3219</v>
      </c>
      <c r="O11" s="3" t="s">
        <v>3102</v>
      </c>
      <c r="P11" s="3" t="s">
        <v>3103</v>
      </c>
      <c r="Q11" s="3" t="s">
        <v>3104</v>
      </c>
    </row>
    <row r="12" spans="1:21" x14ac:dyDescent="0.2">
      <c r="A12" s="2" t="s">
        <v>3159</v>
      </c>
      <c r="B12" s="39">
        <v>3201728</v>
      </c>
      <c r="C12" s="40">
        <v>1669197668.9000001</v>
      </c>
      <c r="D12" s="39">
        <v>3305556</v>
      </c>
      <c r="E12" s="40">
        <v>1738807780.8</v>
      </c>
      <c r="F12" s="39">
        <v>3385373</v>
      </c>
      <c r="G12" s="40">
        <v>1813992452.0999999</v>
      </c>
      <c r="H12" s="41">
        <v>4.1702737300000001E-2</v>
      </c>
      <c r="I12" s="41">
        <v>3.2428738499999998E-2</v>
      </c>
      <c r="J12" s="41">
        <v>8.9827012000000001E-3</v>
      </c>
      <c r="K12" s="41">
        <v>4.3239208000000001E-2</v>
      </c>
      <c r="L12" s="41">
        <v>2.4146316099999999E-2</v>
      </c>
      <c r="M12" s="41">
        <v>1.8642738499999999E-2</v>
      </c>
      <c r="N12" s="42">
        <f>(F12-D12)/($F$16-$D$16)</f>
        <v>0.52950561640595739</v>
      </c>
      <c r="O12" s="42">
        <f>(G12-E12)/($G$16-$E$16)</f>
        <v>1.1394936138950247</v>
      </c>
      <c r="P12" s="42">
        <f>F12/$F$16</f>
        <v>0.29243813302564542</v>
      </c>
      <c r="Q12" s="42">
        <f>G12/$G$16</f>
        <v>0.2210910002053165</v>
      </c>
      <c r="S12" s="148"/>
      <c r="T12" s="148"/>
      <c r="U12" s="148"/>
    </row>
    <row r="13" spans="1:21" x14ac:dyDescent="0.2">
      <c r="A13" s="2" t="s">
        <v>3160</v>
      </c>
      <c r="B13" s="43">
        <v>3052247</v>
      </c>
      <c r="C13" s="44">
        <v>4943091496.3999996</v>
      </c>
      <c r="D13" s="43">
        <v>3006365</v>
      </c>
      <c r="E13" s="44">
        <v>4949147230.6000004</v>
      </c>
      <c r="F13" s="43">
        <v>2898607</v>
      </c>
      <c r="G13" s="44">
        <v>4890512799.6000004</v>
      </c>
      <c r="H13" s="45">
        <v>1.2250905E-3</v>
      </c>
      <c r="I13" s="45">
        <v>-1.5032204E-2</v>
      </c>
      <c r="J13" s="45">
        <v>1.65054073E-2</v>
      </c>
      <c r="K13" s="45">
        <v>-1.1847381000000001E-2</v>
      </c>
      <c r="L13" s="45">
        <v>-3.5843286000000002E-2</v>
      </c>
      <c r="M13" s="45">
        <v>2.48879719E-2</v>
      </c>
      <c r="N13" s="46">
        <f t="shared" ref="N13:N16" si="0">(F13-D13)/($F$16-$D$16)</f>
        <v>-0.71486608382516448</v>
      </c>
      <c r="O13" s="46">
        <f t="shared" ref="O13:O16" si="1">(G13-E13)/($G$16-$E$16)</f>
        <v>-0.88865933073339787</v>
      </c>
      <c r="P13" s="46">
        <f t="shared" ref="P13:P16" si="2">F13/$F$16</f>
        <v>0.25038990369896225</v>
      </c>
      <c r="Q13" s="46">
        <f t="shared" ref="Q13:Q16" si="3">G13/$G$16</f>
        <v>0.59606001399219755</v>
      </c>
      <c r="S13" s="148"/>
      <c r="T13" s="148"/>
      <c r="U13" s="148"/>
    </row>
    <row r="14" spans="1:21" x14ac:dyDescent="0.2">
      <c r="A14" s="1" t="s">
        <v>7</v>
      </c>
      <c r="B14" s="53">
        <f t="shared" ref="B14:G14" si="4">SUM(B12:B13)</f>
        <v>6253975</v>
      </c>
      <c r="C14" s="54">
        <f t="shared" si="4"/>
        <v>6612289165.2999992</v>
      </c>
      <c r="D14" s="53">
        <f t="shared" si="4"/>
        <v>6311921</v>
      </c>
      <c r="E14" s="54">
        <f t="shared" si="4"/>
        <v>6687955011.4000006</v>
      </c>
      <c r="F14" s="53">
        <f t="shared" si="4"/>
        <v>6283980</v>
      </c>
      <c r="G14" s="54">
        <f t="shared" si="4"/>
        <v>6704505251.7000008</v>
      </c>
      <c r="H14" s="55">
        <f>E14/C14-1</f>
        <v>1.1443214930327184E-2</v>
      </c>
      <c r="I14" s="55">
        <f>D14/B14-1</f>
        <v>9.2654671628844554E-3</v>
      </c>
      <c r="J14" s="55">
        <f>(1+H14)/(1+I14)-1</f>
        <v>2.1577551578817467E-3</v>
      </c>
      <c r="K14" s="55">
        <f>G14/E14-1</f>
        <v>2.4746339160159891E-3</v>
      </c>
      <c r="L14" s="55">
        <f>F14/D14-1</f>
        <v>-4.426703059179582E-3</v>
      </c>
      <c r="M14" s="55">
        <f>(1+K14)/(1+L14)-1</f>
        <v>6.9320229825386992E-3</v>
      </c>
      <c r="N14" s="56">
        <f t="shared" si="0"/>
        <v>-0.18536046741920714</v>
      </c>
      <c r="O14" s="56">
        <f t="shared" si="1"/>
        <v>0.25083428316163042</v>
      </c>
      <c r="P14" s="56">
        <f t="shared" si="2"/>
        <v>0.54282803672460767</v>
      </c>
      <c r="Q14" s="56">
        <f t="shared" si="3"/>
        <v>0.81715101419751401</v>
      </c>
      <c r="S14" s="148"/>
      <c r="T14" s="148"/>
      <c r="U14" s="148"/>
    </row>
    <row r="15" spans="1:21" x14ac:dyDescent="0.2">
      <c r="A15" s="2" t="s">
        <v>3259</v>
      </c>
      <c r="B15" s="43">
        <v>4936819.2023032391</v>
      </c>
      <c r="C15" s="44">
        <v>1400780257.5101981</v>
      </c>
      <c r="D15" s="43">
        <v>5113713.5947205722</v>
      </c>
      <c r="E15" s="44">
        <v>1450796430.2130659</v>
      </c>
      <c r="F15" s="43">
        <v>5292393.3168927012</v>
      </c>
      <c r="G15" s="44">
        <v>1500226964.5160959</v>
      </c>
      <c r="H15" s="45">
        <v>3.5705937769117568E-2</v>
      </c>
      <c r="I15" s="45">
        <v>3.5831652966915151E-2</v>
      </c>
      <c r="J15" s="45">
        <v>-1.213664377194279E-4</v>
      </c>
      <c r="K15" s="45">
        <v>3.4071309574266406E-2</v>
      </c>
      <c r="L15" s="45">
        <v>3.4941284618794199E-2</v>
      </c>
      <c r="M15" s="45">
        <v>-8.4060328586488264E-4</v>
      </c>
      <c r="N15" s="46">
        <f t="shared" si="0"/>
        <v>1.1853604674192009</v>
      </c>
      <c r="O15" s="46">
        <f t="shared" si="1"/>
        <v>0.74916571683836963</v>
      </c>
      <c r="P15" s="46">
        <f t="shared" si="2"/>
        <v>0.45717196327539222</v>
      </c>
      <c r="Q15" s="46">
        <f t="shared" si="3"/>
        <v>0.1828489858024859</v>
      </c>
      <c r="S15" s="148"/>
      <c r="T15" s="148"/>
      <c r="U15" s="148"/>
    </row>
    <row r="16" spans="1:21" x14ac:dyDescent="0.2">
      <c r="A16" s="1" t="s">
        <v>3265</v>
      </c>
      <c r="B16" s="47">
        <f>B14+B15</f>
        <v>11190794.202303238</v>
      </c>
      <c r="C16" s="48">
        <f t="shared" ref="C16:G16" si="5">C14+C15</f>
        <v>8013069422.8101978</v>
      </c>
      <c r="D16" s="47">
        <f t="shared" si="5"/>
        <v>11425634.594720572</v>
      </c>
      <c r="E16" s="48">
        <f t="shared" si="5"/>
        <v>8138751441.6130667</v>
      </c>
      <c r="F16" s="47">
        <f>F14+F15</f>
        <v>11576373.316892702</v>
      </c>
      <c r="G16" s="48">
        <f t="shared" si="5"/>
        <v>8204732216.2160969</v>
      </c>
      <c r="H16" s="49">
        <f>E16/C16-1</f>
        <v>1.5684628719813576E-2</v>
      </c>
      <c r="I16" s="49">
        <f>D16/B16-1</f>
        <v>2.0985140837368021E-2</v>
      </c>
      <c r="J16" s="49">
        <f>(1+H16)/(1+I16)-1</f>
        <v>-5.1915663661933342E-3</v>
      </c>
      <c r="K16" s="49">
        <f>G16/E16-1</f>
        <v>8.1069897608216923E-3</v>
      </c>
      <c r="L16" s="49">
        <f>F16/D16-1</f>
        <v>1.319302844165704E-2</v>
      </c>
      <c r="M16" s="49">
        <f>(1+K16)/(1+L16)-1</f>
        <v>-5.0198121562856635E-3</v>
      </c>
      <c r="N16" s="50">
        <f t="shared" si="0"/>
        <v>1</v>
      </c>
      <c r="O16" s="50">
        <f t="shared" si="1"/>
        <v>1</v>
      </c>
      <c r="P16" s="50">
        <f t="shared" si="2"/>
        <v>1</v>
      </c>
      <c r="Q16" s="50">
        <f t="shared" si="3"/>
        <v>1</v>
      </c>
      <c r="S16" s="148"/>
      <c r="T16" s="148"/>
      <c r="U16" s="148"/>
    </row>
    <row r="17" spans="1:17" x14ac:dyDescent="0.2">
      <c r="A17" s="30" t="s">
        <v>3105</v>
      </c>
    </row>
    <row r="19" spans="1:17" ht="24" customHeight="1" x14ac:dyDescent="0.2">
      <c r="A19" s="166" t="s">
        <v>3244</v>
      </c>
      <c r="B19" s="166"/>
      <c r="C19" s="166"/>
      <c r="D19" s="166"/>
      <c r="E19" s="166"/>
      <c r="F19" s="128" t="s">
        <v>3245</v>
      </c>
      <c r="G19" s="128"/>
      <c r="H19" s="128"/>
      <c r="I19" s="128"/>
      <c r="J19" s="57"/>
      <c r="K19" s="167" t="s">
        <v>3106</v>
      </c>
      <c r="L19" s="167"/>
      <c r="M19" s="167"/>
      <c r="N19" s="167"/>
      <c r="O19" s="167"/>
      <c r="P19" s="167"/>
      <c r="Q19" s="167"/>
    </row>
    <row r="24" spans="1:17" s="149" customFormat="1" x14ac:dyDescent="0.2">
      <c r="H24" s="150"/>
      <c r="I24" s="150"/>
      <c r="J24" s="150"/>
      <c r="K24" s="150"/>
      <c r="L24" s="150"/>
      <c r="M24" s="150"/>
      <c r="N24" s="150"/>
      <c r="O24" s="150"/>
      <c r="P24" s="150"/>
      <c r="Q24" s="150"/>
    </row>
    <row r="25" spans="1:17" s="149" customFormat="1" x14ac:dyDescent="0.2">
      <c r="H25" s="150"/>
      <c r="I25" s="150"/>
      <c r="J25" s="150"/>
      <c r="K25" s="150"/>
      <c r="L25" s="150"/>
      <c r="M25" s="150"/>
      <c r="N25" s="150"/>
      <c r="O25" s="150"/>
      <c r="P25" s="150"/>
      <c r="Q25" s="150"/>
    </row>
    <row r="26" spans="1:17" s="149" customFormat="1" x14ac:dyDescent="0.2">
      <c r="H26" s="150"/>
      <c r="I26" s="150"/>
      <c r="J26" s="150"/>
      <c r="K26" s="150"/>
      <c r="L26" s="150"/>
      <c r="M26" s="150"/>
      <c r="N26" s="150"/>
      <c r="O26" s="150"/>
      <c r="P26" s="150"/>
      <c r="Q26" s="150"/>
    </row>
    <row r="27" spans="1:17" s="149" customFormat="1" x14ac:dyDescent="0.2">
      <c r="H27" s="150"/>
      <c r="I27" s="150"/>
      <c r="J27" s="150"/>
      <c r="K27" s="150"/>
      <c r="L27" s="150"/>
      <c r="M27" s="150"/>
      <c r="N27" s="150"/>
      <c r="O27" s="150"/>
      <c r="P27" s="150"/>
      <c r="Q27" s="150"/>
    </row>
    <row r="28" spans="1:17" s="149" customFormat="1" x14ac:dyDescent="0.2">
      <c r="H28" s="150"/>
      <c r="I28" s="150"/>
      <c r="J28" s="150"/>
      <c r="K28" s="150"/>
      <c r="L28" s="150"/>
      <c r="M28" s="150"/>
      <c r="N28" s="150"/>
      <c r="O28" s="150"/>
      <c r="P28" s="150"/>
      <c r="Q28" s="150"/>
    </row>
    <row r="29" spans="1:17" s="149" customFormat="1" x14ac:dyDescent="0.2">
      <c r="H29" s="150"/>
      <c r="I29" s="150"/>
      <c r="J29" s="150"/>
      <c r="K29" s="150"/>
      <c r="L29" s="150"/>
      <c r="M29" s="150"/>
      <c r="N29" s="150"/>
      <c r="O29" s="150"/>
      <c r="P29" s="150"/>
      <c r="Q29" s="150"/>
    </row>
    <row r="43" spans="1:4" x14ac:dyDescent="0.2">
      <c r="A43" s="171" t="s">
        <v>3268</v>
      </c>
      <c r="B43" s="168" t="s">
        <v>3130</v>
      </c>
      <c r="C43" s="169"/>
      <c r="D43" s="170"/>
    </row>
    <row r="44" spans="1:4" x14ac:dyDescent="0.2">
      <c r="A44" s="172"/>
      <c r="B44" s="67">
        <v>2011</v>
      </c>
      <c r="C44" s="68">
        <v>2012</v>
      </c>
      <c r="D44" s="68">
        <v>2013</v>
      </c>
    </row>
    <row r="45" spans="1:4" x14ac:dyDescent="0.2">
      <c r="A45" s="81" t="s">
        <v>5</v>
      </c>
      <c r="B45" s="58">
        <v>1.1399999999999999</v>
      </c>
      <c r="C45" s="59">
        <v>1.1399999999999999</v>
      </c>
      <c r="D45" s="60">
        <v>1.1399999999999999</v>
      </c>
    </row>
    <row r="46" spans="1:4" x14ac:dyDescent="0.2">
      <c r="A46" s="81" t="s">
        <v>6</v>
      </c>
      <c r="B46" s="61">
        <v>1.2</v>
      </c>
      <c r="C46" s="62">
        <v>1.2</v>
      </c>
      <c r="D46" s="63">
        <v>1.21</v>
      </c>
    </row>
    <row r="47" spans="1:4" x14ac:dyDescent="0.2">
      <c r="A47" s="83" t="s">
        <v>7</v>
      </c>
      <c r="B47" s="92">
        <v>1.24</v>
      </c>
      <c r="C47" s="93">
        <v>1.24</v>
      </c>
      <c r="D47" s="94">
        <v>1.24</v>
      </c>
    </row>
    <row r="48" spans="1:4" x14ac:dyDescent="0.2">
      <c r="A48" s="81" t="s">
        <v>3216</v>
      </c>
      <c r="B48" s="69">
        <v>8.86</v>
      </c>
      <c r="C48" s="70">
        <v>8.9499999999999993</v>
      </c>
      <c r="D48" s="71">
        <v>8.9700000000000006</v>
      </c>
    </row>
  </sheetData>
  <mergeCells count="4">
    <mergeCell ref="A19:E19"/>
    <mergeCell ref="K19:Q19"/>
    <mergeCell ref="B43:D43"/>
    <mergeCell ref="A43:A44"/>
  </mergeCells>
  <pageMargins left="0.70866141732283472" right="0.70866141732283472" top="0.74803149606299213" bottom="0.74803149606299213" header="0.31496062992125984" footer="0.31496062992125984"/>
  <pageSetup paperSize="9" scale="72" orientation="landscape" r:id="rId1"/>
  <headerFooter>
    <oddHeader>&amp;CPartie 1 &amp;K2092C6Analyse de l’activité de MCO&amp;REx OQN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1:Q71"/>
  <sheetViews>
    <sheetView view="pageBreakPreview" zoomScale="60" zoomScaleNormal="100" workbookViewId="0">
      <selection activeCell="C72" sqref="C72"/>
    </sheetView>
  </sheetViews>
  <sheetFormatPr baseColWidth="10" defaultColWidth="9.140625" defaultRowHeight="12.75" x14ac:dyDescent="0.2"/>
  <cols>
    <col min="1" max="1" width="21.42578125" style="6" customWidth="1"/>
    <col min="2" max="7" width="10.7109375" style="6" customWidth="1"/>
    <col min="8" max="13" width="9.7109375" style="7" customWidth="1"/>
    <col min="14" max="15" width="10.7109375" style="7" customWidth="1"/>
    <col min="16" max="17" width="9.7109375" style="7" customWidth="1"/>
    <col min="18" max="16384" width="9.140625" style="6"/>
  </cols>
  <sheetData>
    <row r="11" spans="1:17" ht="56.25" x14ac:dyDescent="0.2">
      <c r="A11" s="52" t="s">
        <v>2189</v>
      </c>
      <c r="B11" s="3" t="s">
        <v>3090</v>
      </c>
      <c r="C11" s="3" t="s">
        <v>3091</v>
      </c>
      <c r="D11" s="3" t="s">
        <v>3092</v>
      </c>
      <c r="E11" s="3" t="s">
        <v>3093</v>
      </c>
      <c r="F11" s="3" t="s">
        <v>3094</v>
      </c>
      <c r="G11" s="3" t="s">
        <v>3095</v>
      </c>
      <c r="H11" s="3" t="s">
        <v>3096</v>
      </c>
      <c r="I11" s="3" t="s">
        <v>3097</v>
      </c>
      <c r="J11" s="3" t="s">
        <v>3098</v>
      </c>
      <c r="K11" s="3" t="s">
        <v>3099</v>
      </c>
      <c r="L11" s="3" t="s">
        <v>3100</v>
      </c>
      <c r="M11" s="3" t="s">
        <v>3101</v>
      </c>
      <c r="N11" s="104" t="s">
        <v>3218</v>
      </c>
      <c r="O11" s="3" t="s">
        <v>3102</v>
      </c>
      <c r="P11" s="3" t="s">
        <v>3103</v>
      </c>
      <c r="Q11" s="3" t="s">
        <v>3104</v>
      </c>
    </row>
    <row r="12" spans="1:17" x14ac:dyDescent="0.2">
      <c r="A12" s="2" t="s">
        <v>2168</v>
      </c>
      <c r="B12" s="39">
        <v>127371</v>
      </c>
      <c r="C12" s="40">
        <v>130630008.1699951</v>
      </c>
      <c r="D12" s="39">
        <v>129080</v>
      </c>
      <c r="E12" s="40">
        <v>131661644.69999412</v>
      </c>
      <c r="F12" s="39">
        <v>130318</v>
      </c>
      <c r="G12" s="40">
        <v>134765878.93999419</v>
      </c>
      <c r="H12" s="41">
        <v>7.8973931369314444E-3</v>
      </c>
      <c r="I12" s="41">
        <v>1.3417496918450825E-2</v>
      </c>
      <c r="J12" s="41">
        <v>-5.4470184285396531E-3</v>
      </c>
      <c r="K12" s="41">
        <v>2.3577361858675063E-2</v>
      </c>
      <c r="L12" s="41">
        <v>9.5909513480012393E-3</v>
      </c>
      <c r="M12" s="41">
        <v>1.3853541864652364E-2</v>
      </c>
      <c r="N12" s="42">
        <v>-4.4307648258831107E-2</v>
      </c>
      <c r="O12" s="42">
        <v>0.18756430019931694</v>
      </c>
      <c r="P12" s="42">
        <v>2.0738130929761074E-2</v>
      </c>
      <c r="Q12" s="42">
        <v>2.0100794000545059E-2</v>
      </c>
    </row>
    <row r="13" spans="1:17" x14ac:dyDescent="0.2">
      <c r="A13" s="2" t="s">
        <v>2169</v>
      </c>
      <c r="B13" s="43">
        <v>387429</v>
      </c>
      <c r="C13" s="44">
        <v>420851236.24002826</v>
      </c>
      <c r="D13" s="43">
        <v>395175</v>
      </c>
      <c r="E13" s="44">
        <v>424542255.19001842</v>
      </c>
      <c r="F13" s="43">
        <v>400735</v>
      </c>
      <c r="G13" s="44">
        <v>430507326.15001452</v>
      </c>
      <c r="H13" s="45">
        <v>8.7703649939738278E-3</v>
      </c>
      <c r="I13" s="45">
        <v>1.9993340715331067E-2</v>
      </c>
      <c r="J13" s="45">
        <v>-1.1002989209210336E-2</v>
      </c>
      <c r="K13" s="45">
        <v>1.4050594227248905E-2</v>
      </c>
      <c r="L13" s="45">
        <v>1.4069715948630353E-2</v>
      </c>
      <c r="M13" s="45">
        <v>-1.8856416951182819E-5</v>
      </c>
      <c r="N13" s="46">
        <v>-0.19899073046777138</v>
      </c>
      <c r="O13" s="46">
        <v>0.36042201514113575</v>
      </c>
      <c r="P13" s="46">
        <v>6.377089042294852E-2</v>
      </c>
      <c r="Q13" s="46">
        <v>6.4211647241361289E-2</v>
      </c>
    </row>
    <row r="14" spans="1:17" x14ac:dyDescent="0.2">
      <c r="A14" s="2" t="s">
        <v>2170</v>
      </c>
      <c r="B14" s="43">
        <v>121649</v>
      </c>
      <c r="C14" s="44">
        <v>129271088.17999686</v>
      </c>
      <c r="D14" s="43">
        <v>122207</v>
      </c>
      <c r="E14" s="44">
        <v>128536621.82999621</v>
      </c>
      <c r="F14" s="43">
        <v>118850</v>
      </c>
      <c r="G14" s="44">
        <v>126524107.19999495</v>
      </c>
      <c r="H14" s="45">
        <v>-5.6815979531167861E-3</v>
      </c>
      <c r="I14" s="45">
        <v>4.5869674226668529E-3</v>
      </c>
      <c r="J14" s="45">
        <v>-1.0221678867811971E-2</v>
      </c>
      <c r="K14" s="45">
        <v>-1.5657130250887046E-2</v>
      </c>
      <c r="L14" s="45">
        <v>-2.7469784873206934E-2</v>
      </c>
      <c r="M14" s="45">
        <v>1.2146311177365188E-2</v>
      </c>
      <c r="N14" s="46">
        <v>0.12014602197487563</v>
      </c>
      <c r="O14" s="46">
        <v>-0.12160032685454353</v>
      </c>
      <c r="P14" s="46">
        <v>1.8913172861785049E-2</v>
      </c>
      <c r="Q14" s="46">
        <v>1.8871505420614502E-2</v>
      </c>
    </row>
    <row r="15" spans="1:17" x14ac:dyDescent="0.2">
      <c r="A15" s="2" t="s">
        <v>2171</v>
      </c>
      <c r="B15" s="43">
        <v>147366</v>
      </c>
      <c r="C15" s="44">
        <v>160193853.43000349</v>
      </c>
      <c r="D15" s="43">
        <v>149622</v>
      </c>
      <c r="E15" s="44">
        <v>162522002.63000375</v>
      </c>
      <c r="F15" s="43">
        <v>145975</v>
      </c>
      <c r="G15" s="44">
        <v>160483134.03999037</v>
      </c>
      <c r="H15" s="45">
        <v>1.45333241578931E-2</v>
      </c>
      <c r="I15" s="45">
        <v>1.5308822930662432E-2</v>
      </c>
      <c r="J15" s="45">
        <v>-7.6380580494797004E-4</v>
      </c>
      <c r="K15" s="45">
        <v>-1.2545185002765786E-2</v>
      </c>
      <c r="L15" s="45">
        <v>-2.4374757722794776E-2</v>
      </c>
      <c r="M15" s="45">
        <v>1.2125119571955301E-2</v>
      </c>
      <c r="N15" s="46">
        <v>0.13052503489495723</v>
      </c>
      <c r="O15" s="46">
        <v>-0.12319268802479934</v>
      </c>
      <c r="P15" s="46">
        <v>2.3229704741262704E-2</v>
      </c>
      <c r="Q15" s="46">
        <v>2.3936610982487953E-2</v>
      </c>
    </row>
    <row r="16" spans="1:17" x14ac:dyDescent="0.2">
      <c r="A16" s="2" t="s">
        <v>2172</v>
      </c>
      <c r="B16" s="43">
        <v>260200</v>
      </c>
      <c r="C16" s="44">
        <v>274163695.08000165</v>
      </c>
      <c r="D16" s="43">
        <v>264012</v>
      </c>
      <c r="E16" s="44">
        <v>281214008.71000439</v>
      </c>
      <c r="F16" s="43">
        <v>262860</v>
      </c>
      <c r="G16" s="44">
        <v>280746540.46000159</v>
      </c>
      <c r="H16" s="45">
        <v>2.5715708376141625E-2</v>
      </c>
      <c r="I16" s="45">
        <v>1.4650269023827826E-2</v>
      </c>
      <c r="J16" s="45">
        <v>1.0905668376710392E-2</v>
      </c>
      <c r="K16" s="45">
        <v>-1.6623220590865639E-3</v>
      </c>
      <c r="L16" s="45">
        <v>-4.3634380255442931E-3</v>
      </c>
      <c r="M16" s="45">
        <v>2.7129537721084923E-3</v>
      </c>
      <c r="N16" s="46">
        <v>4.1229734082531048E-2</v>
      </c>
      <c r="O16" s="46">
        <v>-2.824540559708949E-2</v>
      </c>
      <c r="P16" s="46">
        <v>4.1830177689935362E-2</v>
      </c>
      <c r="Q16" s="46">
        <v>4.1874311365303993E-2</v>
      </c>
    </row>
    <row r="17" spans="1:17" x14ac:dyDescent="0.2">
      <c r="A17" s="2" t="s">
        <v>2173</v>
      </c>
      <c r="B17" s="43">
        <v>219795</v>
      </c>
      <c r="C17" s="44">
        <v>235700906.41000757</v>
      </c>
      <c r="D17" s="43">
        <v>222550</v>
      </c>
      <c r="E17" s="44">
        <v>240447294.5400061</v>
      </c>
      <c r="F17" s="43">
        <v>218587</v>
      </c>
      <c r="G17" s="44">
        <v>237075690.1399968</v>
      </c>
      <c r="H17" s="45">
        <v>2.0137335075589718E-2</v>
      </c>
      <c r="I17" s="45">
        <v>1.2534407061125139E-2</v>
      </c>
      <c r="J17" s="45">
        <v>7.5088095391564061E-3</v>
      </c>
      <c r="K17" s="45">
        <v>-1.402221807676996E-2</v>
      </c>
      <c r="L17" s="45">
        <v>-1.7807234329364187E-2</v>
      </c>
      <c r="M17" s="45">
        <v>3.853638903570873E-3</v>
      </c>
      <c r="N17" s="46">
        <v>0.14183458000787375</v>
      </c>
      <c r="O17" s="46">
        <v>-0.20371936231096691</v>
      </c>
      <c r="P17" s="46">
        <v>3.4784801988548657E-2</v>
      </c>
      <c r="Q17" s="46">
        <v>3.5360653954277045E-2</v>
      </c>
    </row>
    <row r="18" spans="1:17" x14ac:dyDescent="0.2">
      <c r="A18" s="2" t="s">
        <v>2174</v>
      </c>
      <c r="B18" s="43">
        <v>127461</v>
      </c>
      <c r="C18" s="44">
        <v>133779203.7899936</v>
      </c>
      <c r="D18" s="43">
        <v>129393</v>
      </c>
      <c r="E18" s="44">
        <v>134739587.10999355</v>
      </c>
      <c r="F18" s="43">
        <v>128172</v>
      </c>
      <c r="G18" s="44">
        <v>134054268.16999209</v>
      </c>
      <c r="H18" s="45">
        <v>7.1788685594777234E-3</v>
      </c>
      <c r="I18" s="45">
        <v>1.5157577611975427E-2</v>
      </c>
      <c r="J18" s="45">
        <v>-7.8595769055543937E-3</v>
      </c>
      <c r="K18" s="45">
        <v>-5.0862478852781662E-3</v>
      </c>
      <c r="L18" s="45">
        <v>-9.4363682733996437E-3</v>
      </c>
      <c r="M18" s="45">
        <v>4.3915607728693372E-3</v>
      </c>
      <c r="N18" s="46">
        <v>4.3699223363515984E-2</v>
      </c>
      <c r="O18" s="46">
        <v>-4.1408398160928818E-2</v>
      </c>
      <c r="P18" s="46">
        <v>2.039662761498286E-2</v>
      </c>
      <c r="Q18" s="46">
        <v>1.9994654808570874E-2</v>
      </c>
    </row>
    <row r="19" spans="1:17" x14ac:dyDescent="0.2">
      <c r="A19" s="2" t="s">
        <v>2175</v>
      </c>
      <c r="B19" s="43">
        <v>44639</v>
      </c>
      <c r="C19" s="44">
        <v>45353379.815998524</v>
      </c>
      <c r="D19" s="43">
        <v>43996</v>
      </c>
      <c r="E19" s="44">
        <v>43752171.04919865</v>
      </c>
      <c r="F19" s="43">
        <v>44457</v>
      </c>
      <c r="G19" s="44">
        <v>44307814.903199211</v>
      </c>
      <c r="H19" s="45">
        <v>-3.5305169610204967E-2</v>
      </c>
      <c r="I19" s="45">
        <v>-1.4404444544008603E-2</v>
      </c>
      <c r="J19" s="45">
        <v>-2.1206188431446883E-2</v>
      </c>
      <c r="K19" s="45">
        <v>1.2699800733905248E-2</v>
      </c>
      <c r="L19" s="45">
        <v>1.0478225293208474E-2</v>
      </c>
      <c r="M19" s="45">
        <v>2.1985386573293983E-3</v>
      </c>
      <c r="N19" s="46">
        <v>-1.6499051572957304E-2</v>
      </c>
      <c r="O19" s="46">
        <v>3.3573159297303652E-2</v>
      </c>
      <c r="P19" s="46">
        <v>7.0746565075000241E-3</v>
      </c>
      <c r="Q19" s="46">
        <v>6.608662867698476E-3</v>
      </c>
    </row>
    <row r="20" spans="1:17" x14ac:dyDescent="0.2">
      <c r="A20" s="2" t="s">
        <v>2176</v>
      </c>
      <c r="B20" s="43">
        <v>77754</v>
      </c>
      <c r="C20" s="44">
        <v>77164318.189998046</v>
      </c>
      <c r="D20" s="43">
        <v>78647</v>
      </c>
      <c r="E20" s="44">
        <v>77312499.669997975</v>
      </c>
      <c r="F20" s="43">
        <v>77990</v>
      </c>
      <c r="G20" s="44">
        <v>76527435.610000014</v>
      </c>
      <c r="H20" s="45">
        <v>1.9203368017205753E-3</v>
      </c>
      <c r="I20" s="45">
        <v>1.1484939681559791E-2</v>
      </c>
      <c r="J20" s="45">
        <v>-9.4560012755605678E-3</v>
      </c>
      <c r="K20" s="45">
        <v>-1.0154426041700139E-2</v>
      </c>
      <c r="L20" s="45">
        <v>-8.3537833610945102E-3</v>
      </c>
      <c r="M20" s="45">
        <v>-1.8158115771456694E-3</v>
      </c>
      <c r="N20" s="46">
        <v>2.3513832718943486E-2</v>
      </c>
      <c r="O20" s="46">
        <v>-4.7435206121928745E-2</v>
      </c>
      <c r="P20" s="46">
        <v>1.2410924286837323E-2</v>
      </c>
      <c r="Q20" s="46">
        <v>1.1414330026901785E-2</v>
      </c>
    </row>
    <row r="21" spans="1:17" x14ac:dyDescent="0.2">
      <c r="A21" s="2" t="s">
        <v>2177</v>
      </c>
      <c r="B21" s="43">
        <v>1122750</v>
      </c>
      <c r="C21" s="44">
        <v>1184055512.9752622</v>
      </c>
      <c r="D21" s="43">
        <v>1114314</v>
      </c>
      <c r="E21" s="44">
        <v>1168655948.8338873</v>
      </c>
      <c r="F21" s="43">
        <v>1103941</v>
      </c>
      <c r="G21" s="44">
        <v>1164319583.7056785</v>
      </c>
      <c r="H21" s="45">
        <v>-1.3005778844506391E-2</v>
      </c>
      <c r="I21" s="45">
        <v>-7.5136940547762187E-3</v>
      </c>
      <c r="J21" s="45">
        <v>-5.5336630408211107E-3</v>
      </c>
      <c r="K21" s="45">
        <v>-3.710557527675963E-3</v>
      </c>
      <c r="L21" s="45">
        <v>-9.3088662621128339E-3</v>
      </c>
      <c r="M21" s="45">
        <v>5.6509123214965535E-3</v>
      </c>
      <c r="N21" s="46">
        <v>0.37124655524140154</v>
      </c>
      <c r="O21" s="46">
        <v>-0.26201221550896914</v>
      </c>
      <c r="P21" s="46">
        <v>0.17567544772580435</v>
      </c>
      <c r="Q21" s="46">
        <v>0.17366226738512178</v>
      </c>
    </row>
    <row r="22" spans="1:17" x14ac:dyDescent="0.2">
      <c r="A22" s="2" t="s">
        <v>2178</v>
      </c>
      <c r="B22" s="43">
        <v>366067</v>
      </c>
      <c r="C22" s="44">
        <v>396675353.11005026</v>
      </c>
      <c r="D22" s="43">
        <v>370507</v>
      </c>
      <c r="E22" s="44">
        <v>407374024.47006434</v>
      </c>
      <c r="F22" s="43">
        <v>367897</v>
      </c>
      <c r="G22" s="44">
        <v>411078817.7300365</v>
      </c>
      <c r="H22" s="45">
        <v>2.6970849779633099E-2</v>
      </c>
      <c r="I22" s="45">
        <v>1.2128927218241469E-2</v>
      </c>
      <c r="J22" s="45">
        <v>1.4664063206041801E-2</v>
      </c>
      <c r="K22" s="45">
        <v>9.0943286450125629E-3</v>
      </c>
      <c r="L22" s="45">
        <v>-7.0444013203529218E-3</v>
      </c>
      <c r="M22" s="45">
        <v>1.6253224199375468E-2</v>
      </c>
      <c r="N22" s="46">
        <v>9.341111628073441E-2</v>
      </c>
      <c r="O22" s="46">
        <v>0.22385132740170016</v>
      </c>
      <c r="P22" s="46">
        <v>5.8545221340615343E-2</v>
      </c>
      <c r="Q22" s="46">
        <v>6.1313818439593736E-2</v>
      </c>
    </row>
    <row r="23" spans="1:17" x14ac:dyDescent="0.2">
      <c r="A23" s="2" t="s">
        <v>2179</v>
      </c>
      <c r="B23" s="43">
        <v>76620</v>
      </c>
      <c r="C23" s="44">
        <v>86615754.689998791</v>
      </c>
      <c r="D23" s="43">
        <v>76011</v>
      </c>
      <c r="E23" s="44">
        <v>86571601.209998593</v>
      </c>
      <c r="F23" s="43">
        <v>74732</v>
      </c>
      <c r="G23" s="44">
        <v>85318387.609998897</v>
      </c>
      <c r="H23" s="45">
        <v>-5.0976268876516684E-4</v>
      </c>
      <c r="I23" s="45">
        <v>-7.948316366483946E-3</v>
      </c>
      <c r="J23" s="45">
        <v>7.4981513568669802E-3</v>
      </c>
      <c r="K23" s="45">
        <v>-1.4476035818717837E-2</v>
      </c>
      <c r="L23" s="45">
        <v>-1.6826511952217443E-2</v>
      </c>
      <c r="M23" s="45">
        <v>2.3907033316844226E-3</v>
      </c>
      <c r="N23" s="46">
        <v>4.57750259475323E-2</v>
      </c>
      <c r="O23" s="46">
        <v>-7.5721776680165886E-2</v>
      </c>
      <c r="P23" s="46">
        <v>1.1892463056852504E-2</v>
      </c>
      <c r="Q23" s="46">
        <v>1.2725530730006587E-2</v>
      </c>
    </row>
    <row r="24" spans="1:17" x14ac:dyDescent="0.2">
      <c r="A24" s="2" t="s">
        <v>2180</v>
      </c>
      <c r="B24" s="43">
        <v>184617</v>
      </c>
      <c r="C24" s="44">
        <v>194287747.49000177</v>
      </c>
      <c r="D24" s="43">
        <v>185535</v>
      </c>
      <c r="E24" s="44">
        <v>196538438.51000014</v>
      </c>
      <c r="F24" s="43">
        <v>182851</v>
      </c>
      <c r="G24" s="44">
        <v>197060378.30001235</v>
      </c>
      <c r="H24" s="45">
        <v>1.1584317843379158E-2</v>
      </c>
      <c r="I24" s="45">
        <v>4.9724564910057041E-3</v>
      </c>
      <c r="J24" s="45">
        <v>6.5791468310083794E-3</v>
      </c>
      <c r="K24" s="45">
        <v>2.6556626478217065E-3</v>
      </c>
      <c r="L24" s="45">
        <v>-1.4466273209906486E-2</v>
      </c>
      <c r="M24" s="45">
        <v>1.7373262215484835E-2</v>
      </c>
      <c r="N24" s="46">
        <v>9.6059554060341432E-2</v>
      </c>
      <c r="O24" s="46">
        <v>3.1536689531462853E-2</v>
      </c>
      <c r="P24" s="46">
        <v>2.9097960209930648E-2</v>
      </c>
      <c r="Q24" s="46">
        <v>2.9392232670717285E-2</v>
      </c>
    </row>
    <row r="25" spans="1:17" x14ac:dyDescent="0.2">
      <c r="A25" s="2" t="s">
        <v>2181</v>
      </c>
      <c r="B25" s="43">
        <v>352596</v>
      </c>
      <c r="C25" s="133">
        <v>396549396.83002007</v>
      </c>
      <c r="D25" s="43">
        <v>359786</v>
      </c>
      <c r="E25" s="44">
        <v>407995594.69002163</v>
      </c>
      <c r="F25" s="140">
        <v>357143</v>
      </c>
      <c r="G25" s="44">
        <v>405575019.22000766</v>
      </c>
      <c r="H25" s="45">
        <v>2.8864494440040592E-2</v>
      </c>
      <c r="I25" s="45">
        <v>2.0391609660915043E-2</v>
      </c>
      <c r="J25" s="45">
        <v>8.3035617883424756E-3</v>
      </c>
      <c r="K25" s="45">
        <v>-5.9328470736382099E-3</v>
      </c>
      <c r="L25" s="45">
        <v>-7.3460334754548535E-3</v>
      </c>
      <c r="M25" s="45">
        <v>1.4236445422814315E-3</v>
      </c>
      <c r="N25" s="46">
        <v>9.4592176371640246E-2</v>
      </c>
      <c r="O25" s="46">
        <v>-0.14625621296954511</v>
      </c>
      <c r="P25" s="46">
        <v>5.6833885531144275E-2</v>
      </c>
      <c r="Q25" s="46">
        <v>6.049290797664298E-2</v>
      </c>
    </row>
    <row r="26" spans="1:17" x14ac:dyDescent="0.2">
      <c r="A26" s="2" t="s">
        <v>2182</v>
      </c>
      <c r="B26" s="43">
        <v>380583</v>
      </c>
      <c r="C26" s="133">
        <v>393709997.25003457</v>
      </c>
      <c r="D26" s="43">
        <v>390367</v>
      </c>
      <c r="E26" s="44">
        <v>406820914.2500205</v>
      </c>
      <c r="F26" s="140">
        <v>384580</v>
      </c>
      <c r="G26" s="44">
        <v>402704375.9000411</v>
      </c>
      <c r="H26" s="45">
        <v>3.3300950170334499E-2</v>
      </c>
      <c r="I26" s="45">
        <v>2.5707927048764657E-2</v>
      </c>
      <c r="J26" s="45">
        <v>7.4027146727987329E-3</v>
      </c>
      <c r="K26" s="45">
        <v>-1.0118797253991455E-2</v>
      </c>
      <c r="L26" s="45">
        <v>-1.4824511293218946E-2</v>
      </c>
      <c r="M26" s="45">
        <v>4.776523668290393E-3</v>
      </c>
      <c r="N26" s="46">
        <v>0.20711499230521455</v>
      </c>
      <c r="O26" s="46">
        <v>-0.2487298235772053</v>
      </c>
      <c r="P26" s="46">
        <v>6.1200067473161916E-2</v>
      </c>
      <c r="Q26" s="46">
        <v>6.0064741659786314E-2</v>
      </c>
    </row>
    <row r="27" spans="1:17" x14ac:dyDescent="0.2">
      <c r="A27" s="2" t="s">
        <v>2183</v>
      </c>
      <c r="B27" s="43">
        <v>115546</v>
      </c>
      <c r="C27" s="133">
        <v>127104144.46999744</v>
      </c>
      <c r="D27" s="43">
        <v>119520</v>
      </c>
      <c r="E27" s="44">
        <v>132496042.99999687</v>
      </c>
      <c r="F27" s="140">
        <v>119406</v>
      </c>
      <c r="G27" s="44">
        <v>133051282.93999819</v>
      </c>
      <c r="H27" s="45">
        <v>4.2421107136063348E-2</v>
      </c>
      <c r="I27" s="45">
        <v>3.4393228670832394E-2</v>
      </c>
      <c r="J27" s="45">
        <v>7.7609541929683848E-3</v>
      </c>
      <c r="K27" s="45">
        <v>4.1906152623843789E-3</v>
      </c>
      <c r="L27" s="45">
        <v>-9.5381526104417673E-4</v>
      </c>
      <c r="M27" s="45">
        <v>5.1493420444548039E-3</v>
      </c>
      <c r="N27" s="46">
        <v>4.0800257685838018E-3</v>
      </c>
      <c r="O27" s="46">
        <v>3.3548753971947912E-2</v>
      </c>
      <c r="P27" s="46">
        <v>1.900165181938835E-2</v>
      </c>
      <c r="Q27" s="46">
        <v>1.9845056114507719E-2</v>
      </c>
    </row>
    <row r="28" spans="1:17" x14ac:dyDescent="0.2">
      <c r="A28" s="2" t="s">
        <v>2184</v>
      </c>
      <c r="B28" s="43">
        <v>174912</v>
      </c>
      <c r="C28" s="133">
        <v>179479678.4100039</v>
      </c>
      <c r="D28" s="43">
        <v>176846</v>
      </c>
      <c r="E28" s="44">
        <v>182542820.68000388</v>
      </c>
      <c r="F28" s="140">
        <v>174866</v>
      </c>
      <c r="G28" s="44">
        <v>183058501.74999705</v>
      </c>
      <c r="H28" s="45">
        <v>1.7066791611931295E-2</v>
      </c>
      <c r="I28" s="45">
        <v>1.1056988657153311E-2</v>
      </c>
      <c r="J28" s="45">
        <v>5.9440793369719353E-3</v>
      </c>
      <c r="K28" s="45">
        <v>2.8249868610124799E-3</v>
      </c>
      <c r="L28" s="45">
        <v>-1.1196181988849054E-2</v>
      </c>
      <c r="M28" s="45">
        <v>1.417992992590097E-2</v>
      </c>
      <c r="N28" s="46">
        <v>7.0863605454350234E-2</v>
      </c>
      <c r="O28" s="46">
        <v>3.1158524628380299E-2</v>
      </c>
      <c r="P28" s="46">
        <v>2.7827268705501926E-2</v>
      </c>
      <c r="Q28" s="46">
        <v>2.730380466233218E-2</v>
      </c>
    </row>
    <row r="29" spans="1:17" x14ac:dyDescent="0.2">
      <c r="A29" s="2" t="s">
        <v>3215</v>
      </c>
      <c r="B29" s="43">
        <v>392180</v>
      </c>
      <c r="C29" s="44">
        <v>396053902.33002162</v>
      </c>
      <c r="D29" s="43">
        <v>397467</v>
      </c>
      <c r="E29" s="44">
        <v>402641938.29002625</v>
      </c>
      <c r="F29" s="43">
        <v>401376</v>
      </c>
      <c r="G29" s="44">
        <v>410352274.46002877</v>
      </c>
      <c r="H29" s="45">
        <v>1.6634190248465183E-2</v>
      </c>
      <c r="I29" s="45">
        <v>1.3481054617777551E-2</v>
      </c>
      <c r="J29" s="45">
        <v>3.1111934617039871E-3</v>
      </c>
      <c r="K29" s="45">
        <v>1.9149361844291297E-2</v>
      </c>
      <c r="L29" s="45">
        <v>9.8347787363479225E-3</v>
      </c>
      <c r="M29" s="45">
        <v>9.2238684031056214E-3</v>
      </c>
      <c r="N29" s="46">
        <v>-0.1399019362227551</v>
      </c>
      <c r="O29" s="46">
        <v>0.46587457524725073</v>
      </c>
      <c r="P29" s="46">
        <v>6.387289583989765E-2</v>
      </c>
      <c r="Q29" s="46">
        <v>6.1205452013924445E-2</v>
      </c>
    </row>
    <row r="30" spans="1:17" x14ac:dyDescent="0.2">
      <c r="A30" s="2" t="s">
        <v>2185</v>
      </c>
      <c r="B30" s="43">
        <v>122898</v>
      </c>
      <c r="C30" s="44">
        <v>116977029.66999689</v>
      </c>
      <c r="D30" s="43">
        <v>124344</v>
      </c>
      <c r="E30" s="44">
        <v>121021155.45999813</v>
      </c>
      <c r="F30" s="43">
        <v>120514</v>
      </c>
      <c r="G30" s="44">
        <v>118743369.27999403</v>
      </c>
      <c r="H30" s="45">
        <v>3.4571965123495606E-2</v>
      </c>
      <c r="I30" s="45">
        <v>1.1765854611140946E-2</v>
      </c>
      <c r="J30" s="45">
        <v>2.2540897588523564E-2</v>
      </c>
      <c r="K30" s="45">
        <v>-1.8821388470026595E-2</v>
      </c>
      <c r="L30" s="45">
        <v>-3.0801647043685262E-2</v>
      </c>
      <c r="M30" s="45">
        <v>1.2360997660711756E-2</v>
      </c>
      <c r="N30" s="46">
        <v>0.13707454994452598</v>
      </c>
      <c r="O30" s="46">
        <v>-0.13762858657732471</v>
      </c>
      <c r="P30" s="46">
        <v>1.917797319533162E-2</v>
      </c>
      <c r="Q30" s="46">
        <v>1.7710981619394713E-2</v>
      </c>
    </row>
    <row r="31" spans="1:17" x14ac:dyDescent="0.2">
      <c r="A31" s="2" t="s">
        <v>2186</v>
      </c>
      <c r="B31" s="43">
        <v>152380</v>
      </c>
      <c r="C31" s="44">
        <v>149341130.61999425</v>
      </c>
      <c r="D31" s="43">
        <v>149704</v>
      </c>
      <c r="E31" s="44">
        <v>147481611.7699931</v>
      </c>
      <c r="F31" s="43">
        <v>148570</v>
      </c>
      <c r="G31" s="44">
        <v>145247994.81999016</v>
      </c>
      <c r="H31" s="45">
        <v>-1.2451485014753185E-2</v>
      </c>
      <c r="I31" s="45">
        <v>-1.7561359758498492E-2</v>
      </c>
      <c r="J31" s="45">
        <v>5.2012151542503984E-3</v>
      </c>
      <c r="K31" s="45">
        <v>-1.514505383550056E-2</v>
      </c>
      <c r="L31" s="45">
        <v>-7.5749478971837763E-3</v>
      </c>
      <c r="M31" s="45">
        <v>-7.627886783265655E-3</v>
      </c>
      <c r="N31" s="46">
        <v>4.0585519487491499E-2</v>
      </c>
      <c r="O31" s="46">
        <v>-0.13495978967767089</v>
      </c>
      <c r="P31" s="46">
        <v>2.364265958835006E-2</v>
      </c>
      <c r="Q31" s="46">
        <v>2.1664237608459022E-2</v>
      </c>
    </row>
    <row r="32" spans="1:17" x14ac:dyDescent="0.2">
      <c r="A32" s="2" t="s">
        <v>2187</v>
      </c>
      <c r="B32" s="43">
        <v>608084</v>
      </c>
      <c r="C32" s="44">
        <v>617070640.7800281</v>
      </c>
      <c r="D32" s="43">
        <v>613705</v>
      </c>
      <c r="E32" s="44">
        <v>624876602.01001155</v>
      </c>
      <c r="F32" s="43">
        <v>613114</v>
      </c>
      <c r="G32" s="44">
        <v>633245249.45005977</v>
      </c>
      <c r="H32" s="45">
        <v>1.2650028560937644E-2</v>
      </c>
      <c r="I32" s="45">
        <v>9.2437886870892841E-3</v>
      </c>
      <c r="J32" s="45">
        <v>3.3750417015491465E-3</v>
      </c>
      <c r="K32" s="45">
        <v>1.3392480072272155E-2</v>
      </c>
      <c r="L32" s="45">
        <v>-9.6300339739777249E-4</v>
      </c>
      <c r="M32" s="45">
        <v>1.4369321174779614E-2</v>
      </c>
      <c r="N32" s="46">
        <v>2.1151712537131814E-2</v>
      </c>
      <c r="O32" s="46">
        <v>0.50565111372117788</v>
      </c>
      <c r="P32" s="46">
        <v>9.7567783474804187E-2</v>
      </c>
      <c r="Q32" s="46">
        <v>9.4450705261136692E-2</v>
      </c>
    </row>
    <row r="33" spans="1:17" x14ac:dyDescent="0.2">
      <c r="A33" s="2" t="s">
        <v>2188</v>
      </c>
      <c r="B33" s="43">
        <v>561949</v>
      </c>
      <c r="C33" s="44">
        <v>613849325.78005183</v>
      </c>
      <c r="D33" s="43">
        <v>565013</v>
      </c>
      <c r="E33" s="44">
        <v>620485699.61003721</v>
      </c>
      <c r="F33" s="43">
        <v>570393</v>
      </c>
      <c r="G33" s="44">
        <v>627296431.77005768</v>
      </c>
      <c r="H33" s="45">
        <v>1.0811079447798005E-2</v>
      </c>
      <c r="I33" s="45">
        <v>5.4524520908481016E-3</v>
      </c>
      <c r="J33" s="45">
        <v>5.3295681419908052E-3</v>
      </c>
      <c r="K33" s="45">
        <v>1.0976453066204232E-2</v>
      </c>
      <c r="L33" s="45">
        <v>9.5219048057301331E-3</v>
      </c>
      <c r="M33" s="45">
        <v>1.4408288255557786E-3</v>
      </c>
      <c r="N33" s="46">
        <v>-0.19254858451737589</v>
      </c>
      <c r="O33" s="46">
        <v>0.41151862671265216</v>
      </c>
      <c r="P33" s="46">
        <v>9.0769385007590728E-2</v>
      </c>
      <c r="Q33" s="46">
        <v>9.3563418659564759E-2</v>
      </c>
    </row>
    <row r="34" spans="1:17" x14ac:dyDescent="0.2">
      <c r="A34" s="2" t="s">
        <v>3261</v>
      </c>
      <c r="B34" s="43">
        <v>42430</v>
      </c>
      <c r="C34" s="44">
        <v>46342102.350600526</v>
      </c>
      <c r="D34" s="43">
        <v>45774</v>
      </c>
      <c r="E34" s="44">
        <v>48136840.390800394</v>
      </c>
      <c r="F34" s="43">
        <v>46658</v>
      </c>
      <c r="G34" s="44">
        <v>49655521.893601336</v>
      </c>
      <c r="H34" s="45">
        <v>3.8728023744408549E-2</v>
      </c>
      <c r="I34" s="45">
        <v>7.8812161206693376E-2</v>
      </c>
      <c r="J34" s="45">
        <v>-3.715580793736064E-2</v>
      </c>
      <c r="K34" s="45">
        <v>3.1549256047374109E-2</v>
      </c>
      <c r="L34" s="45">
        <v>1.9312273342945777E-2</v>
      </c>
      <c r="M34" s="45">
        <v>1.2005136231996621E-2</v>
      </c>
      <c r="N34" s="46">
        <v>-3.1638094556386671E-2</v>
      </c>
      <c r="O34" s="46">
        <v>9.1761900448111555E-2</v>
      </c>
      <c r="P34" s="46">
        <v>7.4249122371490683E-3</v>
      </c>
      <c r="Q34" s="46">
        <v>7.4062917440493679E-3</v>
      </c>
    </row>
    <row r="35" spans="1:17" x14ac:dyDescent="0.2">
      <c r="A35" s="2" t="s">
        <v>3262</v>
      </c>
      <c r="B35" s="43">
        <v>6423</v>
      </c>
      <c r="C35" s="44">
        <v>6477503.4576000245</v>
      </c>
      <c r="D35" s="43">
        <v>6859</v>
      </c>
      <c r="E35" s="44">
        <v>6661778.4072000384</v>
      </c>
      <c r="F35" s="43">
        <v>6961</v>
      </c>
      <c r="G35" s="44">
        <v>7168109.9490000093</v>
      </c>
      <c r="H35" s="45">
        <v>2.8448452525919529E-2</v>
      </c>
      <c r="I35" s="45">
        <v>6.7881052467694228E-2</v>
      </c>
      <c r="J35" s="45">
        <v>-3.6926022660157383E-2</v>
      </c>
      <c r="K35" s="45">
        <v>7.6005461432450031E-2</v>
      </c>
      <c r="L35" s="45">
        <v>1.4870972444962823E-2</v>
      </c>
      <c r="M35" s="45">
        <v>6.0238681218959263E-2</v>
      </c>
      <c r="N35" s="46">
        <v>-3.6505493718907698E-3</v>
      </c>
      <c r="O35" s="46">
        <v>3.059360665596892E-2</v>
      </c>
      <c r="P35" s="46">
        <v>1.1077374530154456E-3</v>
      </c>
      <c r="Q35" s="46">
        <v>1.0691482338957758E-3</v>
      </c>
    </row>
    <row r="36" spans="1:17" x14ac:dyDescent="0.2">
      <c r="A36" s="2" t="s">
        <v>3263</v>
      </c>
      <c r="B36" s="43">
        <v>21051</v>
      </c>
      <c r="C36" s="44">
        <v>24824677.953599978</v>
      </c>
      <c r="D36" s="43">
        <v>21158</v>
      </c>
      <c r="E36" s="44">
        <v>25278213.328199893</v>
      </c>
      <c r="F36" s="43">
        <v>21815</v>
      </c>
      <c r="G36" s="44">
        <v>26223223.811400026</v>
      </c>
      <c r="H36" s="45">
        <v>1.8269537089166753E-2</v>
      </c>
      <c r="I36" s="45">
        <v>5.0828939242791313E-3</v>
      </c>
      <c r="J36" s="45">
        <v>1.3119955821157485E-2</v>
      </c>
      <c r="K36" s="45">
        <v>3.7384385950485557E-2</v>
      </c>
      <c r="L36" s="45">
        <v>3.1052084317988466E-2</v>
      </c>
      <c r="M36" s="45">
        <v>6.1415923878237692E-3</v>
      </c>
      <c r="N36" s="46">
        <v>-2.3513832718943486E-2</v>
      </c>
      <c r="O36" s="46">
        <v>5.7099502247113715E-2</v>
      </c>
      <c r="P36" s="46">
        <v>3.4715260074029515E-3</v>
      </c>
      <c r="Q36" s="46">
        <v>3.9112839541367867E-3</v>
      </c>
    </row>
    <row r="37" spans="1:17" x14ac:dyDescent="0.2">
      <c r="A37" s="2" t="s">
        <v>3264</v>
      </c>
      <c r="B37" s="43">
        <v>59225</v>
      </c>
      <c r="C37" s="44">
        <v>75767577.788401201</v>
      </c>
      <c r="D37" s="43">
        <v>60329</v>
      </c>
      <c r="E37" s="44">
        <v>77647701.106800869</v>
      </c>
      <c r="F37" s="43">
        <v>61219</v>
      </c>
      <c r="G37" s="44">
        <v>79414533.450601041</v>
      </c>
      <c r="H37" s="45">
        <v>2.4814351643262962E-2</v>
      </c>
      <c r="I37" s="45">
        <v>1.8640776699029128E-2</v>
      </c>
      <c r="J37" s="45">
        <v>6.0606006410226431E-3</v>
      </c>
      <c r="K37" s="45">
        <v>2.2754470752069982E-2</v>
      </c>
      <c r="L37" s="45">
        <v>1.4752440783039666E-2</v>
      </c>
      <c r="M37" s="45">
        <v>7.8856966954969372E-3</v>
      </c>
      <c r="N37" s="46">
        <v>-3.185283275473319E-2</v>
      </c>
      <c r="O37" s="46">
        <v>0.10675569126329555</v>
      </c>
      <c r="P37" s="46">
        <v>9.7420742904974229E-3</v>
      </c>
      <c r="Q37" s="46">
        <v>1.1844950592061155E-2</v>
      </c>
    </row>
    <row r="38" spans="1:17" x14ac:dyDescent="0.2">
      <c r="A38" s="1" t="s">
        <v>3260</v>
      </c>
      <c r="B38" s="47">
        <v>6253975</v>
      </c>
      <c r="C38" s="48">
        <v>6612289165.2642088</v>
      </c>
      <c r="D38" s="47">
        <v>6311921</v>
      </c>
      <c r="E38" s="48">
        <v>6687955011.4491386</v>
      </c>
      <c r="F38" s="47">
        <v>6283980</v>
      </c>
      <c r="G38" s="48">
        <v>6704505251.6548586</v>
      </c>
      <c r="H38" s="49">
        <v>1.144321494323312E-2</v>
      </c>
      <c r="I38" s="49">
        <v>9.2654671628844051E-3</v>
      </c>
      <c r="J38" s="49">
        <v>2.1577551706692968E-3</v>
      </c>
      <c r="K38" s="49">
        <v>2.4746339019008834E-3</v>
      </c>
      <c r="L38" s="49">
        <v>-4.4267030591796062E-3</v>
      </c>
      <c r="M38" s="49">
        <v>6.9320229683607877E-3</v>
      </c>
      <c r="N38" s="50">
        <v>1</v>
      </c>
      <c r="O38" s="50">
        <v>0.99999999430339126</v>
      </c>
      <c r="P38" s="50">
        <v>1</v>
      </c>
      <c r="Q38" s="50">
        <v>0.99999999999326705</v>
      </c>
    </row>
    <row r="39" spans="1:17" x14ac:dyDescent="0.2">
      <c r="A39" s="30" t="s">
        <v>3105</v>
      </c>
    </row>
    <row r="42" spans="1:17" x14ac:dyDescent="0.2">
      <c r="A42" s="166" t="s">
        <v>3266</v>
      </c>
      <c r="B42" s="166"/>
      <c r="C42" s="166"/>
      <c r="D42" s="166"/>
      <c r="E42" s="166"/>
      <c r="F42" s="166"/>
      <c r="G42" s="166"/>
      <c r="H42" s="166"/>
      <c r="I42" s="166" t="s">
        <v>3267</v>
      </c>
      <c r="J42" s="166"/>
      <c r="K42" s="166"/>
      <c r="L42" s="166"/>
      <c r="M42" s="166"/>
      <c r="N42" s="166"/>
      <c r="O42" s="166"/>
      <c r="P42" s="166"/>
    </row>
    <row r="43" spans="1:17" x14ac:dyDescent="0.2">
      <c r="I43" s="6"/>
      <c r="J43" s="6"/>
      <c r="K43" s="6"/>
      <c r="L43" s="6"/>
      <c r="M43" s="6"/>
      <c r="N43" s="6"/>
      <c r="O43" s="6"/>
    </row>
    <row r="44" spans="1:17" x14ac:dyDescent="0.2">
      <c r="I44" s="6"/>
      <c r="J44" s="6"/>
      <c r="K44" s="6"/>
      <c r="L44" s="6"/>
      <c r="M44" s="6"/>
      <c r="N44" s="6"/>
      <c r="O44" s="6"/>
    </row>
    <row r="45" spans="1:17" x14ac:dyDescent="0.2">
      <c r="I45" s="6"/>
      <c r="J45" s="6"/>
      <c r="K45" s="6"/>
      <c r="L45" s="6"/>
      <c r="M45" s="6"/>
      <c r="N45" s="6"/>
      <c r="O45" s="6"/>
    </row>
    <row r="46" spans="1:17" x14ac:dyDescent="0.2">
      <c r="I46" s="6"/>
      <c r="J46" s="6"/>
      <c r="K46" s="6"/>
      <c r="L46" s="6"/>
      <c r="M46" s="6"/>
      <c r="N46" s="6"/>
      <c r="O46" s="6"/>
    </row>
    <row r="47" spans="1:17" x14ac:dyDescent="0.2">
      <c r="I47" s="6"/>
      <c r="J47" s="6"/>
      <c r="K47" s="6"/>
      <c r="L47" s="6"/>
      <c r="M47" s="6"/>
      <c r="N47" s="6"/>
      <c r="O47" s="6"/>
    </row>
    <row r="48" spans="1:17" x14ac:dyDescent="0.2">
      <c r="I48" s="6"/>
      <c r="J48" s="6"/>
      <c r="K48" s="6"/>
      <c r="L48" s="6"/>
      <c r="M48" s="6"/>
      <c r="N48" s="6"/>
      <c r="O48" s="6"/>
    </row>
    <row r="49" spans="9:15" x14ac:dyDescent="0.2">
      <c r="I49" s="6"/>
      <c r="J49" s="6"/>
      <c r="K49" s="6"/>
      <c r="L49" s="6"/>
      <c r="M49" s="6"/>
      <c r="N49" s="6"/>
      <c r="O49" s="6"/>
    </row>
    <row r="50" spans="9:15" x14ac:dyDescent="0.2">
      <c r="I50" s="6"/>
      <c r="J50" s="6"/>
      <c r="K50" s="6"/>
      <c r="L50" s="6"/>
      <c r="M50" s="6"/>
      <c r="N50" s="6"/>
      <c r="O50" s="6"/>
    </row>
    <row r="51" spans="9:15" x14ac:dyDescent="0.2">
      <c r="I51" s="6"/>
      <c r="J51" s="6"/>
      <c r="K51" s="6"/>
      <c r="L51" s="6"/>
      <c r="M51" s="6"/>
      <c r="N51" s="6"/>
      <c r="O51" s="6"/>
    </row>
    <row r="52" spans="9:15" x14ac:dyDescent="0.2">
      <c r="I52" s="6"/>
      <c r="J52" s="6"/>
      <c r="K52" s="6"/>
      <c r="L52" s="6"/>
      <c r="M52" s="6"/>
      <c r="N52" s="6"/>
      <c r="O52" s="6"/>
    </row>
    <row r="53" spans="9:15" x14ac:dyDescent="0.2">
      <c r="I53" s="6"/>
      <c r="J53" s="6"/>
      <c r="K53" s="6"/>
      <c r="L53" s="6"/>
      <c r="M53" s="6"/>
      <c r="N53" s="6"/>
      <c r="O53" s="6"/>
    </row>
    <row r="54" spans="9:15" x14ac:dyDescent="0.2">
      <c r="I54" s="6"/>
      <c r="J54" s="6"/>
      <c r="K54" s="6"/>
      <c r="L54" s="6"/>
      <c r="M54" s="6"/>
      <c r="N54" s="6"/>
      <c r="O54" s="6"/>
    </row>
    <row r="55" spans="9:15" x14ac:dyDescent="0.2">
      <c r="I55" s="6"/>
      <c r="J55" s="6"/>
      <c r="K55" s="6"/>
      <c r="L55" s="6"/>
      <c r="M55" s="6"/>
      <c r="N55" s="6"/>
      <c r="O55" s="6"/>
    </row>
    <row r="56" spans="9:15" x14ac:dyDescent="0.2">
      <c r="I56" s="6"/>
      <c r="J56" s="6"/>
      <c r="K56" s="6"/>
      <c r="L56" s="6"/>
      <c r="M56" s="6"/>
      <c r="N56" s="6"/>
      <c r="O56" s="6"/>
    </row>
    <row r="57" spans="9:15" x14ac:dyDescent="0.2">
      <c r="I57" s="6"/>
      <c r="J57" s="6"/>
      <c r="K57" s="6"/>
      <c r="L57" s="6"/>
      <c r="M57" s="6"/>
      <c r="N57" s="6"/>
      <c r="O57" s="6"/>
    </row>
    <row r="58" spans="9:15" x14ac:dyDescent="0.2">
      <c r="I58" s="6"/>
      <c r="J58" s="6"/>
      <c r="K58" s="6"/>
      <c r="L58" s="6"/>
      <c r="M58" s="6"/>
      <c r="N58" s="6"/>
      <c r="O58" s="6"/>
    </row>
    <row r="59" spans="9:15" x14ac:dyDescent="0.2">
      <c r="I59" s="6"/>
      <c r="J59" s="6"/>
      <c r="K59" s="6"/>
      <c r="L59" s="6"/>
      <c r="M59" s="6"/>
      <c r="N59" s="6"/>
      <c r="O59" s="6"/>
    </row>
    <row r="60" spans="9:15" x14ac:dyDescent="0.2">
      <c r="I60" s="6"/>
      <c r="J60" s="6"/>
      <c r="K60" s="6"/>
      <c r="L60" s="6"/>
      <c r="M60" s="6"/>
      <c r="N60" s="6"/>
      <c r="O60" s="6"/>
    </row>
    <row r="61" spans="9:15" x14ac:dyDescent="0.2">
      <c r="I61" s="6"/>
      <c r="J61" s="6"/>
      <c r="K61" s="6"/>
      <c r="L61" s="6"/>
      <c r="M61" s="6"/>
      <c r="N61" s="6"/>
      <c r="O61" s="6"/>
    </row>
    <row r="62" spans="9:15" x14ac:dyDescent="0.2">
      <c r="I62" s="6"/>
      <c r="J62" s="6"/>
      <c r="K62" s="6"/>
      <c r="L62" s="6"/>
      <c r="M62" s="6"/>
      <c r="N62" s="6"/>
      <c r="O62" s="6"/>
    </row>
    <row r="66" spans="8:8" x14ac:dyDescent="0.2">
      <c r="H66" s="6"/>
    </row>
    <row r="67" spans="8:8" x14ac:dyDescent="0.2">
      <c r="H67" s="6"/>
    </row>
    <row r="68" spans="8:8" x14ac:dyDescent="0.2">
      <c r="H68" s="6"/>
    </row>
    <row r="69" spans="8:8" x14ac:dyDescent="0.2">
      <c r="H69" s="6"/>
    </row>
    <row r="70" spans="8:8" x14ac:dyDescent="0.2">
      <c r="H70" s="6"/>
    </row>
    <row r="71" spans="8:8" x14ac:dyDescent="0.2">
      <c r="H71" s="6"/>
    </row>
  </sheetData>
  <mergeCells count="2">
    <mergeCell ref="A42:H42"/>
    <mergeCell ref="I42:P42"/>
  </mergeCells>
  <pageMargins left="0.70866141732283472" right="0.70866141732283472" top="0.74803149606299213" bottom="0.74803149606299213" header="0.31496062992125984" footer="0.31496062992125984"/>
  <pageSetup paperSize="9" scale="61" orientation="landscape" r:id="rId1"/>
  <headerFooter>
    <oddHeader>&amp;CPartie 1 &amp;K2092C6Analyse de l’activité de MCO&amp;REx OQN</oddHeader>
  </headerFooter>
  <rowBreaks count="1" manualBreakCount="1">
    <brk id="39" max="16" man="1"/>
  </rowBreaks>
  <colBreaks count="1" manualBreakCount="1">
    <brk id="1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1:U61"/>
  <sheetViews>
    <sheetView view="pageBreakPreview" topLeftCell="A13" zoomScale="90" zoomScaleNormal="100" zoomScaleSheetLayoutView="90" workbookViewId="0">
      <selection activeCell="D22" sqref="D22"/>
    </sheetView>
  </sheetViews>
  <sheetFormatPr baseColWidth="10" defaultColWidth="9.140625" defaultRowHeight="12.75" x14ac:dyDescent="0.2"/>
  <cols>
    <col min="1" max="1" width="21.7109375" style="6" customWidth="1"/>
    <col min="2" max="7" width="10.7109375" style="6" customWidth="1"/>
    <col min="8" max="13" width="9.7109375" style="7" customWidth="1"/>
    <col min="14" max="15" width="10.7109375" style="7" customWidth="1"/>
    <col min="16" max="17" width="9.7109375" style="7" customWidth="1"/>
    <col min="18" max="16384" width="9.140625" style="6"/>
  </cols>
  <sheetData>
    <row r="11" spans="1:21" ht="56.25" x14ac:dyDescent="0.2">
      <c r="A11" s="52" t="s">
        <v>4</v>
      </c>
      <c r="B11" s="3" t="s">
        <v>3090</v>
      </c>
      <c r="C11" s="3" t="s">
        <v>3091</v>
      </c>
      <c r="D11" s="3" t="s">
        <v>3092</v>
      </c>
      <c r="E11" s="3" t="s">
        <v>3093</v>
      </c>
      <c r="F11" s="3" t="s">
        <v>3094</v>
      </c>
      <c r="G11" s="3" t="s">
        <v>3095</v>
      </c>
      <c r="H11" s="3" t="s">
        <v>3096</v>
      </c>
      <c r="I11" s="3" t="s">
        <v>3097</v>
      </c>
      <c r="J11" s="3" t="s">
        <v>3098</v>
      </c>
      <c r="K11" s="3" t="s">
        <v>3099</v>
      </c>
      <c r="L11" s="3" t="s">
        <v>3100</v>
      </c>
      <c r="M11" s="3" t="s">
        <v>3101</v>
      </c>
      <c r="N11" s="104" t="s">
        <v>3218</v>
      </c>
      <c r="O11" s="3" t="s">
        <v>3102</v>
      </c>
      <c r="P11" s="3" t="s">
        <v>3103</v>
      </c>
      <c r="Q11" s="3" t="s">
        <v>3104</v>
      </c>
    </row>
    <row r="12" spans="1:21" x14ac:dyDescent="0.2">
      <c r="A12" s="2" t="s">
        <v>3151</v>
      </c>
      <c r="B12" s="39">
        <v>363070</v>
      </c>
      <c r="C12" s="40">
        <v>232761140.47799632</v>
      </c>
      <c r="D12" s="39">
        <v>352366</v>
      </c>
      <c r="E12" s="40">
        <v>226340115.49609566</v>
      </c>
      <c r="F12" s="39">
        <v>334342</v>
      </c>
      <c r="G12" s="40">
        <v>215437370.66569048</v>
      </c>
      <c r="H12" s="41">
        <v>-2.7586327205282202E-2</v>
      </c>
      <c r="I12" s="41">
        <v>-2.948191808742116E-2</v>
      </c>
      <c r="J12" s="41">
        <v>1.9531742040327146E-3</v>
      </c>
      <c r="K12" s="41">
        <v>-4.8169741393426335E-2</v>
      </c>
      <c r="L12" s="41">
        <v>-5.1151359665802032E-2</v>
      </c>
      <c r="M12" s="41">
        <v>3.1423539494407965E-3</v>
      </c>
      <c r="N12" s="42">
        <v>0.64507354783293369</v>
      </c>
      <c r="O12" s="42">
        <v>-0.6587665576314955</v>
      </c>
      <c r="P12" s="42">
        <v>5.3205452595329709E-2</v>
      </c>
      <c r="Q12" s="42">
        <v>3.2133224239188123E-2</v>
      </c>
    </row>
    <row r="13" spans="1:21" x14ac:dyDescent="0.2">
      <c r="A13" s="2" t="s">
        <v>3152</v>
      </c>
      <c r="B13" s="43">
        <v>390690</v>
      </c>
      <c r="C13" s="44">
        <v>237186543.74044111</v>
      </c>
      <c r="D13" s="43">
        <v>389846</v>
      </c>
      <c r="E13" s="44">
        <v>235954411.83514172</v>
      </c>
      <c r="F13" s="43">
        <v>384349</v>
      </c>
      <c r="G13" s="44">
        <v>231701350.51373649</v>
      </c>
      <c r="H13" s="45">
        <v>-5.1947799646161492E-3</v>
      </c>
      <c r="I13" s="45">
        <v>-2.1602805293199213E-3</v>
      </c>
      <c r="J13" s="45">
        <v>-3.0410689974397134E-3</v>
      </c>
      <c r="K13" s="45">
        <v>-1.802492815593883E-2</v>
      </c>
      <c r="L13" s="45">
        <v>-1.4100439660789133E-2</v>
      </c>
      <c r="M13" s="45">
        <v>-3.9806169441838598E-3</v>
      </c>
      <c r="N13" s="46">
        <v>0.19673597938513296</v>
      </c>
      <c r="O13" s="46">
        <v>-0.25697882594521498</v>
      </c>
      <c r="P13" s="46">
        <v>6.1163307330704429E-2</v>
      </c>
      <c r="Q13" s="46">
        <v>3.4559052728758186E-2</v>
      </c>
    </row>
    <row r="14" spans="1:21" x14ac:dyDescent="0.2">
      <c r="A14" s="2" t="s">
        <v>3153</v>
      </c>
      <c r="B14" s="43">
        <v>1107985</v>
      </c>
      <c r="C14" s="44">
        <v>1021989667.5675465</v>
      </c>
      <c r="D14" s="43">
        <v>1115904</v>
      </c>
      <c r="E14" s="44">
        <v>1026051294.7479482</v>
      </c>
      <c r="F14" s="43">
        <v>1084371</v>
      </c>
      <c r="G14" s="44">
        <v>1002661861.9958624</v>
      </c>
      <c r="H14" s="45">
        <v>3.9742350723259512E-3</v>
      </c>
      <c r="I14" s="45">
        <v>7.1472086715975401E-3</v>
      </c>
      <c r="J14" s="45">
        <v>-3.1504566283380195E-3</v>
      </c>
      <c r="K14" s="45">
        <v>-2.2795578419723617E-2</v>
      </c>
      <c r="L14" s="45">
        <v>-2.8257807123193392E-2</v>
      </c>
      <c r="M14" s="45">
        <v>5.6210677518273595E-3</v>
      </c>
      <c r="N14" s="46">
        <v>1.1285566014101143</v>
      </c>
      <c r="O14" s="46">
        <v>-1.4132382568539223</v>
      </c>
      <c r="P14" s="46">
        <v>0.17256117937994711</v>
      </c>
      <c r="Q14" s="46">
        <v>0.14955046261491503</v>
      </c>
    </row>
    <row r="15" spans="1:21" x14ac:dyDescent="0.2">
      <c r="A15" s="2" t="s">
        <v>3154</v>
      </c>
      <c r="B15" s="43">
        <v>2250694</v>
      </c>
      <c r="C15" s="44">
        <v>2236814498.9760346</v>
      </c>
      <c r="D15" s="43">
        <v>2250863</v>
      </c>
      <c r="E15" s="44">
        <v>2237133419.8091416</v>
      </c>
      <c r="F15" s="43">
        <v>2232846</v>
      </c>
      <c r="G15" s="44">
        <v>2224941834.1267748</v>
      </c>
      <c r="H15" s="45">
        <v>1.425781320949903E-4</v>
      </c>
      <c r="I15" s="45">
        <v>7.5087950649888394E-5</v>
      </c>
      <c r="J15" s="45">
        <v>6.7485114126142939E-5</v>
      </c>
      <c r="K15" s="45">
        <v>-5.4496462188683226E-3</v>
      </c>
      <c r="L15" s="45">
        <v>-8.0044853907145844E-3</v>
      </c>
      <c r="M15" s="45">
        <v>2.5754543586343831E-3</v>
      </c>
      <c r="N15" s="46">
        <v>0.6448230199348628</v>
      </c>
      <c r="O15" s="46">
        <v>-0.73664100710167379</v>
      </c>
      <c r="P15" s="46">
        <v>0.35532353699407065</v>
      </c>
      <c r="Q15" s="46">
        <v>0.33185772112902989</v>
      </c>
      <c r="R15" s="10"/>
      <c r="S15" s="10"/>
      <c r="T15" s="10"/>
      <c r="U15" s="10"/>
    </row>
    <row r="16" spans="1:21" x14ac:dyDescent="0.2">
      <c r="A16" s="2" t="s">
        <v>3155</v>
      </c>
      <c r="B16" s="43">
        <v>497863</v>
      </c>
      <c r="C16" s="44">
        <v>587578851.35861635</v>
      </c>
      <c r="D16" s="43">
        <v>540318</v>
      </c>
      <c r="E16" s="44">
        <v>638141714.70542705</v>
      </c>
      <c r="F16" s="43">
        <v>578101</v>
      </c>
      <c r="G16" s="44">
        <v>682904162.93658817</v>
      </c>
      <c r="H16" s="45">
        <v>8.6052898653342993E-2</v>
      </c>
      <c r="I16" s="45">
        <v>8.5274463055097491E-2</v>
      </c>
      <c r="J16" s="45">
        <v>7.1727072251775634E-4</v>
      </c>
      <c r="K16" s="45">
        <v>7.014499632236694E-2</v>
      </c>
      <c r="L16" s="45">
        <v>6.99273390855015E-2</v>
      </c>
      <c r="M16" s="45">
        <v>2.0343179290247437E-4</v>
      </c>
      <c r="N16" s="46">
        <v>-1.3522422246877348</v>
      </c>
      <c r="O16" s="46">
        <v>2.7046403810318451</v>
      </c>
      <c r="P16" s="46">
        <v>9.1995996168033639E-2</v>
      </c>
      <c r="Q16" s="46">
        <v>0.10185750287292719</v>
      </c>
      <c r="R16" s="7"/>
      <c r="S16" s="7"/>
    </row>
    <row r="17" spans="1:17" x14ac:dyDescent="0.2">
      <c r="A17" s="2" t="s">
        <v>3156</v>
      </c>
      <c r="B17" s="43">
        <v>485961</v>
      </c>
      <c r="C17" s="44">
        <v>616069095.57809532</v>
      </c>
      <c r="D17" s="43">
        <v>485045</v>
      </c>
      <c r="E17" s="44">
        <v>613027965.13348126</v>
      </c>
      <c r="F17" s="43">
        <v>488544</v>
      </c>
      <c r="G17" s="44">
        <v>618207207.79754567</v>
      </c>
      <c r="H17" s="45">
        <v>-4.9363463716036171E-3</v>
      </c>
      <c r="I17" s="45">
        <v>-1.8849249219587581E-3</v>
      </c>
      <c r="J17" s="45">
        <v>-3.0571840119801097E-3</v>
      </c>
      <c r="K17" s="45">
        <v>8.4486238126782257E-3</v>
      </c>
      <c r="L17" s="45">
        <v>7.213763671411931E-3</v>
      </c>
      <c r="M17" s="45">
        <v>1.2260159519316438E-3</v>
      </c>
      <c r="N17" s="46">
        <v>-0.12522815933574316</v>
      </c>
      <c r="O17" s="46">
        <v>0.31294063229186753</v>
      </c>
      <c r="P17" s="46">
        <v>7.7744359466452792E-2</v>
      </c>
      <c r="Q17" s="46">
        <v>9.2207729666673399E-2</v>
      </c>
    </row>
    <row r="18" spans="1:17" x14ac:dyDescent="0.2">
      <c r="A18" s="2" t="s">
        <v>3157</v>
      </c>
      <c r="B18" s="43">
        <v>496917</v>
      </c>
      <c r="C18" s="44">
        <v>665651088.20143855</v>
      </c>
      <c r="D18" s="43">
        <v>494838</v>
      </c>
      <c r="E18" s="44">
        <v>660726962.21504962</v>
      </c>
      <c r="F18" s="43">
        <v>488216</v>
      </c>
      <c r="G18" s="44">
        <v>652710354.08263254</v>
      </c>
      <c r="H18" s="45">
        <v>-7.3974580281896702E-3</v>
      </c>
      <c r="I18" s="45">
        <v>-4.1837972941155162E-3</v>
      </c>
      <c r="J18" s="45">
        <v>-3.2271625279261884E-3</v>
      </c>
      <c r="K18" s="45">
        <v>-1.2133011956318324E-2</v>
      </c>
      <c r="L18" s="45">
        <v>-1.3382157392924553E-2</v>
      </c>
      <c r="M18" s="45">
        <v>1.2660884312667969E-3</v>
      </c>
      <c r="N18" s="46">
        <v>0.23699939157510469</v>
      </c>
      <c r="O18" s="46">
        <v>-0.48438016530895872</v>
      </c>
      <c r="P18" s="46">
        <v>7.7692163246859472E-2</v>
      </c>
      <c r="Q18" s="46">
        <v>9.7353992513784779E-2</v>
      </c>
    </row>
    <row r="19" spans="1:17" x14ac:dyDescent="0.2">
      <c r="A19" s="2" t="s">
        <v>3158</v>
      </c>
      <c r="B19" s="43">
        <v>660795</v>
      </c>
      <c r="C19" s="44">
        <v>1014238279.3610281</v>
      </c>
      <c r="D19" s="43">
        <v>682741</v>
      </c>
      <c r="E19" s="44">
        <v>1050579127.5035229</v>
      </c>
      <c r="F19" s="43">
        <v>693211</v>
      </c>
      <c r="G19" s="44">
        <v>1075941109.5348108</v>
      </c>
      <c r="H19" s="45">
        <v>3.5830680898170791E-2</v>
      </c>
      <c r="I19" s="45">
        <v>3.321151037765116E-2</v>
      </c>
      <c r="J19" s="45">
        <v>2.534980005751451E-3</v>
      </c>
      <c r="K19" s="45">
        <v>2.4140953658155429E-2</v>
      </c>
      <c r="L19" s="45">
        <v>1.5335244258071508E-2</v>
      </c>
      <c r="M19" s="45">
        <v>8.6727112546146345E-3</v>
      </c>
      <c r="N19" s="46">
        <v>-0.37471815611467019</v>
      </c>
      <c r="O19" s="46">
        <v>1.5324237939486363</v>
      </c>
      <c r="P19" s="46">
        <v>0.11031400481860222</v>
      </c>
      <c r="Q19" s="46">
        <v>0.16048031422780887</v>
      </c>
    </row>
    <row r="20" spans="1:17" x14ac:dyDescent="0.2">
      <c r="A20" s="1" t="s">
        <v>3260</v>
      </c>
      <c r="B20" s="47">
        <v>6253975</v>
      </c>
      <c r="C20" s="48">
        <v>6612289165.2642088</v>
      </c>
      <c r="D20" s="47">
        <v>6311921</v>
      </c>
      <c r="E20" s="48">
        <v>6687955011.4491386</v>
      </c>
      <c r="F20" s="47">
        <v>6283980</v>
      </c>
      <c r="G20" s="48">
        <v>6704505251.6548586</v>
      </c>
      <c r="H20" s="49">
        <v>1.144321494323312E-2</v>
      </c>
      <c r="I20" s="49">
        <v>9.2654671628844051E-3</v>
      </c>
      <c r="J20" s="49">
        <v>2.1577551706692968E-3</v>
      </c>
      <c r="K20" s="49">
        <v>2.4746339019008834E-3</v>
      </c>
      <c r="L20" s="49">
        <v>-4.4267030591796062E-3</v>
      </c>
      <c r="M20" s="49">
        <v>6.9320229683607877E-3</v>
      </c>
      <c r="N20" s="50">
        <v>1</v>
      </c>
      <c r="O20" s="50">
        <v>0.99999999430339126</v>
      </c>
      <c r="P20" s="50">
        <v>1</v>
      </c>
      <c r="Q20" s="50">
        <v>0.99999999999326705</v>
      </c>
    </row>
    <row r="21" spans="1:17" x14ac:dyDescent="0.2">
      <c r="A21" s="173" t="s">
        <v>3105</v>
      </c>
      <c r="B21" s="173"/>
      <c r="C21" s="173"/>
      <c r="D21" s="8"/>
      <c r="E21" s="8"/>
      <c r="F21" s="8"/>
      <c r="G21" s="8"/>
      <c r="H21" s="5"/>
      <c r="I21" s="5"/>
      <c r="J21" s="5"/>
      <c r="K21" s="5"/>
      <c r="L21" s="5"/>
      <c r="M21" s="5"/>
      <c r="N21" s="5"/>
      <c r="O21" s="5"/>
      <c r="P21" s="5"/>
      <c r="Q21" s="5"/>
    </row>
    <row r="22" spans="1:17" x14ac:dyDescent="0.2">
      <c r="A22" s="4"/>
      <c r="B22" s="5"/>
      <c r="C22" s="8"/>
      <c r="D22" s="8"/>
      <c r="E22" s="8"/>
      <c r="F22" s="8"/>
      <c r="G22" s="8"/>
      <c r="H22" s="5"/>
      <c r="I22" s="5"/>
      <c r="J22" s="5"/>
      <c r="K22" s="5"/>
      <c r="L22" s="5"/>
      <c r="M22" s="5"/>
      <c r="N22" s="5"/>
      <c r="O22" s="5"/>
      <c r="P22" s="5"/>
      <c r="Q22" s="5"/>
    </row>
    <row r="23" spans="1:17" x14ac:dyDescent="0.2">
      <c r="A23" s="166" t="s">
        <v>3244</v>
      </c>
      <c r="B23" s="166"/>
      <c r="C23" s="166"/>
      <c r="D23" s="166"/>
      <c r="E23" s="34"/>
      <c r="F23" s="166" t="s">
        <v>3245</v>
      </c>
      <c r="G23" s="166"/>
      <c r="H23" s="166"/>
      <c r="I23" s="166"/>
      <c r="J23" s="57"/>
      <c r="K23" s="174" t="s">
        <v>3106</v>
      </c>
      <c r="L23" s="174"/>
      <c r="M23" s="174"/>
      <c r="N23" s="174"/>
      <c r="O23" s="174"/>
      <c r="P23" s="174"/>
      <c r="Q23" s="174"/>
    </row>
    <row r="24" spans="1:17" s="149" customFormat="1" x14ac:dyDescent="0.2">
      <c r="H24" s="150"/>
      <c r="I24" s="150"/>
      <c r="J24" s="150"/>
      <c r="K24" s="150"/>
      <c r="L24" s="150"/>
      <c r="M24" s="150"/>
      <c r="N24" s="150"/>
      <c r="O24" s="150"/>
      <c r="P24" s="150"/>
      <c r="Q24" s="150"/>
    </row>
    <row r="25" spans="1:17" s="149" customFormat="1" x14ac:dyDescent="0.2">
      <c r="H25" s="150"/>
      <c r="I25" s="150"/>
      <c r="J25" s="150"/>
      <c r="K25" s="150"/>
      <c r="L25" s="150"/>
      <c r="M25" s="150"/>
      <c r="N25" s="150"/>
      <c r="O25" s="150"/>
      <c r="P25" s="150"/>
      <c r="Q25" s="150"/>
    </row>
    <row r="26" spans="1:17" s="149" customFormat="1" x14ac:dyDescent="0.2">
      <c r="H26" s="150"/>
      <c r="I26" s="150"/>
      <c r="J26" s="150"/>
      <c r="K26" s="150"/>
      <c r="L26" s="150"/>
      <c r="M26" s="150"/>
      <c r="N26" s="150"/>
      <c r="O26" s="150"/>
      <c r="P26" s="150"/>
      <c r="Q26" s="150"/>
    </row>
    <row r="27" spans="1:17" s="149" customFormat="1" x14ac:dyDescent="0.2">
      <c r="H27" s="150"/>
      <c r="I27" s="150"/>
      <c r="J27" s="150"/>
      <c r="K27" s="150"/>
      <c r="L27" s="150"/>
      <c r="M27" s="150"/>
      <c r="N27" s="150"/>
      <c r="O27" s="150"/>
      <c r="P27" s="150"/>
      <c r="Q27" s="150"/>
    </row>
    <row r="28" spans="1:17" s="149" customFormat="1" x14ac:dyDescent="0.2">
      <c r="H28" s="150"/>
      <c r="I28" s="150"/>
      <c r="J28" s="150"/>
      <c r="K28" s="150"/>
      <c r="L28" s="150"/>
      <c r="M28" s="150"/>
      <c r="N28" s="150"/>
      <c r="O28" s="150"/>
      <c r="P28" s="150"/>
      <c r="Q28" s="150"/>
    </row>
    <row r="29" spans="1:17" s="149" customFormat="1" x14ac:dyDescent="0.2">
      <c r="H29" s="150"/>
      <c r="I29" s="150"/>
      <c r="J29" s="150"/>
      <c r="K29" s="150"/>
      <c r="L29" s="150"/>
      <c r="M29" s="150"/>
      <c r="N29" s="150"/>
      <c r="O29" s="150"/>
      <c r="P29" s="150"/>
      <c r="Q29" s="150"/>
    </row>
    <row r="47" spans="1:7" x14ac:dyDescent="0.2">
      <c r="A47" s="175" t="s">
        <v>4</v>
      </c>
      <c r="B47" s="168" t="s">
        <v>3130</v>
      </c>
      <c r="C47" s="169"/>
      <c r="D47" s="170"/>
      <c r="E47" s="7"/>
      <c r="F47" s="7"/>
      <c r="G47" s="7"/>
    </row>
    <row r="48" spans="1:7" x14ac:dyDescent="0.2">
      <c r="A48" s="176"/>
      <c r="B48" s="67">
        <v>2011</v>
      </c>
      <c r="C48" s="68">
        <v>2012</v>
      </c>
      <c r="D48" s="68">
        <v>2013</v>
      </c>
      <c r="E48" s="7"/>
      <c r="F48" s="7"/>
      <c r="G48" s="7"/>
    </row>
    <row r="49" spans="1:7" x14ac:dyDescent="0.2">
      <c r="A49" s="81" t="s">
        <v>2190</v>
      </c>
      <c r="B49" s="58">
        <v>1.03</v>
      </c>
      <c r="C49" s="59">
        <v>1.03</v>
      </c>
      <c r="D49" s="60">
        <v>1.03</v>
      </c>
      <c r="E49" s="7"/>
      <c r="F49" s="7"/>
      <c r="G49" s="7"/>
    </row>
    <row r="50" spans="1:7" x14ac:dyDescent="0.2">
      <c r="A50" s="81" t="s">
        <v>2193</v>
      </c>
      <c r="B50" s="61">
        <v>1.06</v>
      </c>
      <c r="C50" s="62">
        <v>1.06</v>
      </c>
      <c r="D50" s="63">
        <v>1.06</v>
      </c>
      <c r="E50" s="7"/>
      <c r="F50" s="7"/>
      <c r="G50" s="7"/>
    </row>
    <row r="51" spans="1:7" x14ac:dyDescent="0.2">
      <c r="A51" s="81" t="s">
        <v>2191</v>
      </c>
      <c r="B51" s="61">
        <v>1.1599999999999999</v>
      </c>
      <c r="C51" s="62">
        <v>1.17</v>
      </c>
      <c r="D51" s="63">
        <v>1.1599999999999999</v>
      </c>
      <c r="E51" s="7"/>
      <c r="F51" s="7"/>
      <c r="G51" s="7"/>
    </row>
    <row r="52" spans="1:7" x14ac:dyDescent="0.2">
      <c r="A52" s="81" t="s">
        <v>2192</v>
      </c>
      <c r="B52" s="61">
        <v>1.23</v>
      </c>
      <c r="C52" s="62">
        <v>1.23</v>
      </c>
      <c r="D52" s="63">
        <v>1.23</v>
      </c>
      <c r="E52" s="7"/>
      <c r="F52" s="7"/>
      <c r="G52" s="7"/>
    </row>
    <row r="53" spans="1:7" x14ac:dyDescent="0.2">
      <c r="A53" s="81" t="s">
        <v>0</v>
      </c>
      <c r="B53" s="61">
        <v>1.31</v>
      </c>
      <c r="C53" s="62">
        <v>1.31</v>
      </c>
      <c r="D53" s="63">
        <v>1.31</v>
      </c>
      <c r="E53" s="7"/>
      <c r="F53" s="7"/>
      <c r="G53" s="7"/>
    </row>
    <row r="54" spans="1:7" x14ac:dyDescent="0.2">
      <c r="A54" s="81" t="s">
        <v>1</v>
      </c>
      <c r="B54" s="61">
        <v>1.35</v>
      </c>
      <c r="C54" s="62">
        <v>1.36</v>
      </c>
      <c r="D54" s="63">
        <v>1.36</v>
      </c>
      <c r="E54" s="7"/>
      <c r="F54" s="7"/>
      <c r="G54" s="7"/>
    </row>
    <row r="55" spans="1:7" x14ac:dyDescent="0.2">
      <c r="A55" s="81" t="s">
        <v>2</v>
      </c>
      <c r="B55" s="61">
        <v>1.39</v>
      </c>
      <c r="C55" s="62">
        <v>1.4</v>
      </c>
      <c r="D55" s="63">
        <v>1.4</v>
      </c>
      <c r="E55" s="7"/>
      <c r="F55" s="7"/>
      <c r="G55" s="7"/>
    </row>
    <row r="56" spans="1:7" x14ac:dyDescent="0.2">
      <c r="A56" s="81" t="s">
        <v>3</v>
      </c>
      <c r="B56" s="61">
        <v>1.4</v>
      </c>
      <c r="C56" s="62">
        <v>1.41</v>
      </c>
      <c r="D56" s="63">
        <v>1.42</v>
      </c>
      <c r="E56" s="7"/>
      <c r="F56" s="7"/>
      <c r="G56" s="7"/>
    </row>
    <row r="57" spans="1:7" x14ac:dyDescent="0.2">
      <c r="A57" s="83" t="s">
        <v>3131</v>
      </c>
      <c r="B57" s="64">
        <v>1.24</v>
      </c>
      <c r="C57" s="65">
        <v>1.24</v>
      </c>
      <c r="D57" s="66">
        <v>1.24</v>
      </c>
      <c r="E57" s="7"/>
      <c r="F57" s="7"/>
      <c r="G57" s="7"/>
    </row>
    <row r="58" spans="1:7" x14ac:dyDescent="0.2">
      <c r="E58" s="7"/>
      <c r="F58" s="7"/>
      <c r="G58" s="7"/>
    </row>
    <row r="59" spans="1:7" x14ac:dyDescent="0.2">
      <c r="E59" s="7"/>
      <c r="F59" s="7"/>
      <c r="G59" s="7"/>
    </row>
    <row r="60" spans="1:7" x14ac:dyDescent="0.2">
      <c r="E60" s="7"/>
      <c r="F60" s="7"/>
      <c r="G60" s="7"/>
    </row>
    <row r="61" spans="1:7" x14ac:dyDescent="0.2">
      <c r="E61" s="7"/>
      <c r="F61" s="7"/>
      <c r="G61" s="7"/>
    </row>
  </sheetData>
  <mergeCells count="6">
    <mergeCell ref="A21:C21"/>
    <mergeCell ref="F23:I23"/>
    <mergeCell ref="K23:Q23"/>
    <mergeCell ref="B47:D47"/>
    <mergeCell ref="A23:D23"/>
    <mergeCell ref="A47:A48"/>
  </mergeCells>
  <pageMargins left="0.70866141732283472" right="0.70866141732283472" top="0.74803149606299213" bottom="0.74803149606299213" header="0.31496062992125984" footer="0.31496062992125984"/>
  <pageSetup paperSize="9" scale="64" orientation="landscape" r:id="rId1"/>
  <headerFooter>
    <oddHeader>&amp;CPartie 1 &amp;K2092C6Analyse de l’activité de MCO&amp;REx OQN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8:R30"/>
  <sheetViews>
    <sheetView view="pageBreakPreview" zoomScale="60" zoomScaleNormal="100" workbookViewId="0">
      <selection activeCell="L50" sqref="L50"/>
    </sheetView>
  </sheetViews>
  <sheetFormatPr baseColWidth="10" defaultColWidth="9.140625" defaultRowHeight="12.75" x14ac:dyDescent="0.2"/>
  <cols>
    <col min="1" max="1" width="10.42578125" style="4" customWidth="1"/>
    <col min="2" max="2" width="25.85546875" style="4" customWidth="1"/>
    <col min="3" max="7" width="10.7109375" style="4" customWidth="1"/>
    <col min="8" max="13" width="9.7109375" style="5" customWidth="1"/>
    <col min="14" max="15" width="10.7109375" style="5" customWidth="1"/>
    <col min="16" max="17" width="9.7109375" style="5" customWidth="1"/>
    <col min="18" max="16384" width="9.140625" style="4"/>
  </cols>
  <sheetData>
    <row r="8" spans="1:18" ht="120.75" customHeight="1" x14ac:dyDescent="0.2"/>
    <row r="10" spans="1:18" x14ac:dyDescent="0.2">
      <c r="A10" s="151"/>
      <c r="B10" s="151"/>
      <c r="H10" s="4"/>
      <c r="R10" s="5"/>
    </row>
    <row r="11" spans="1:18" ht="56.25" x14ac:dyDescent="0.2">
      <c r="A11" s="178" t="s">
        <v>3269</v>
      </c>
      <c r="B11" s="179"/>
      <c r="C11" s="3" t="s">
        <v>3090</v>
      </c>
      <c r="D11" s="3" t="s">
        <v>3091</v>
      </c>
      <c r="E11" s="3" t="s">
        <v>3092</v>
      </c>
      <c r="F11" s="3" t="s">
        <v>3093</v>
      </c>
      <c r="G11" s="3" t="s">
        <v>3094</v>
      </c>
      <c r="H11" s="3" t="s">
        <v>3095</v>
      </c>
      <c r="I11" s="3" t="s">
        <v>3096</v>
      </c>
      <c r="J11" s="3" t="s">
        <v>3097</v>
      </c>
      <c r="K11" s="3" t="s">
        <v>3098</v>
      </c>
      <c r="L11" s="3" t="s">
        <v>3099</v>
      </c>
      <c r="M11" s="3" t="s">
        <v>3100</v>
      </c>
      <c r="N11" s="3" t="s">
        <v>3101</v>
      </c>
      <c r="O11" s="104" t="s">
        <v>3218</v>
      </c>
      <c r="P11" s="3" t="s">
        <v>3102</v>
      </c>
      <c r="Q11" s="3" t="s">
        <v>3103</v>
      </c>
      <c r="R11" s="3" t="s">
        <v>3104</v>
      </c>
    </row>
    <row r="12" spans="1:18" ht="22.5" x14ac:dyDescent="0.2">
      <c r="A12" s="13" t="s">
        <v>3236</v>
      </c>
      <c r="B12" s="11" t="s">
        <v>3220</v>
      </c>
      <c r="C12" s="39">
        <v>236768</v>
      </c>
      <c r="D12" s="40">
        <v>224180337.4844003</v>
      </c>
      <c r="E12" s="39">
        <v>213420</v>
      </c>
      <c r="F12" s="40">
        <v>205063906.93049839</v>
      </c>
      <c r="G12" s="39">
        <v>186324</v>
      </c>
      <c r="H12" s="40">
        <v>179697356.45001841</v>
      </c>
      <c r="I12" s="41">
        <v>-8.527255676574283E-2</v>
      </c>
      <c r="J12" s="41">
        <v>-9.861129882416543E-2</v>
      </c>
      <c r="K12" s="41">
        <v>1.4797991189619509E-2</v>
      </c>
      <c r="L12" s="41">
        <v>-0.12370070803867686</v>
      </c>
      <c r="M12" s="41">
        <v>-0.12696092212538657</v>
      </c>
      <c r="N12" s="41">
        <v>3.7343277859298394E-3</v>
      </c>
      <c r="O12" s="42">
        <v>0.96975770373286563</v>
      </c>
      <c r="P12" s="42">
        <v>-1.5326998291668124</v>
      </c>
      <c r="Q12" s="42">
        <v>2.9650635425319621E-2</v>
      </c>
      <c r="R12" s="42">
        <v>2.6802478289423996E-2</v>
      </c>
    </row>
    <row r="13" spans="1:18" ht="22.5" x14ac:dyDescent="0.2">
      <c r="A13" s="13" t="s">
        <v>3237</v>
      </c>
      <c r="B13" s="11" t="s">
        <v>3221</v>
      </c>
      <c r="C13" s="43">
        <v>359352</v>
      </c>
      <c r="D13" s="44">
        <v>312001023.95561731</v>
      </c>
      <c r="E13" s="43">
        <v>348051</v>
      </c>
      <c r="F13" s="44">
        <v>300823427.19961971</v>
      </c>
      <c r="G13" s="43">
        <v>324298</v>
      </c>
      <c r="H13" s="44">
        <v>284078668.65710527</v>
      </c>
      <c r="I13" s="45">
        <v>-3.5825513052122643E-2</v>
      </c>
      <c r="J13" s="45">
        <v>-3.1448273559072995E-2</v>
      </c>
      <c r="K13" s="45">
        <v>-4.5193657432571286E-3</v>
      </c>
      <c r="L13" s="45">
        <v>-5.5663080160984257E-2</v>
      </c>
      <c r="M13" s="45">
        <v>-6.8245745594754798E-2</v>
      </c>
      <c r="N13" s="45">
        <v>1.3504274731540901E-2</v>
      </c>
      <c r="O13" s="46">
        <v>0.85011273755413197</v>
      </c>
      <c r="P13" s="46">
        <v>-1.0117531974755829</v>
      </c>
      <c r="Q13" s="46">
        <v>5.1607102505100269E-2</v>
      </c>
      <c r="R13" s="46">
        <v>4.2371309737593843E-2</v>
      </c>
    </row>
    <row r="14" spans="1:18" ht="22.5" x14ac:dyDescent="0.2">
      <c r="A14" s="13" t="s">
        <v>3238</v>
      </c>
      <c r="B14" s="11" t="s">
        <v>3222</v>
      </c>
      <c r="C14" s="43">
        <v>677173</v>
      </c>
      <c r="D14" s="44">
        <v>641163745.28093016</v>
      </c>
      <c r="E14" s="43">
        <v>678170</v>
      </c>
      <c r="F14" s="44">
        <v>636805631.91503203</v>
      </c>
      <c r="G14" s="43">
        <v>672134</v>
      </c>
      <c r="H14" s="44">
        <v>631946955.54922211</v>
      </c>
      <c r="I14" s="45">
        <v>-6.7971924457278787E-3</v>
      </c>
      <c r="J14" s="45">
        <v>1.4722973302243297E-3</v>
      </c>
      <c r="K14" s="45">
        <v>-8.2573325273174372E-3</v>
      </c>
      <c r="L14" s="45">
        <v>-7.629763498162973E-3</v>
      </c>
      <c r="M14" s="45">
        <v>-8.900423197723285E-3</v>
      </c>
      <c r="N14" s="45">
        <v>1.2820706711024637E-3</v>
      </c>
      <c r="O14" s="46">
        <v>0.21602662753659496</v>
      </c>
      <c r="P14" s="46">
        <v>-0.29357134867762985</v>
      </c>
      <c r="Q14" s="46">
        <v>0.10695992030528423</v>
      </c>
      <c r="R14" s="46">
        <v>9.4257060263915088E-2</v>
      </c>
    </row>
    <row r="15" spans="1:18" ht="45" x14ac:dyDescent="0.2">
      <c r="A15" s="13" t="s">
        <v>3239</v>
      </c>
      <c r="B15" s="11" t="s">
        <v>3223</v>
      </c>
      <c r="C15" s="43">
        <v>321419</v>
      </c>
      <c r="D15" s="44">
        <v>361223892.61921263</v>
      </c>
      <c r="E15" s="43">
        <v>327174</v>
      </c>
      <c r="F15" s="44">
        <v>372983651.86192089</v>
      </c>
      <c r="G15" s="43">
        <v>316172</v>
      </c>
      <c r="H15" s="44">
        <v>361371624.902435</v>
      </c>
      <c r="I15" s="45">
        <v>3.2555319520641231E-2</v>
      </c>
      <c r="J15" s="45">
        <v>1.7904977614888976E-2</v>
      </c>
      <c r="K15" s="45">
        <v>1.4392641973399366E-2</v>
      </c>
      <c r="L15" s="45">
        <v>-3.1132804082750196E-2</v>
      </c>
      <c r="M15" s="45">
        <v>-3.3627366477776352E-2</v>
      </c>
      <c r="N15" s="45">
        <v>2.5813669680752349E-3</v>
      </c>
      <c r="O15" s="46">
        <v>0.39375827636806127</v>
      </c>
      <c r="P15" s="46">
        <v>-0.70162286160194032</v>
      </c>
      <c r="Q15" s="46">
        <v>5.0313972991639054E-2</v>
      </c>
      <c r="R15" s="46">
        <v>5.3899819798158159E-2</v>
      </c>
    </row>
    <row r="16" spans="1:18" ht="45" x14ac:dyDescent="0.2">
      <c r="A16" s="13" t="s">
        <v>3240</v>
      </c>
      <c r="B16" s="11" t="s">
        <v>3224</v>
      </c>
      <c r="C16" s="43">
        <v>715577</v>
      </c>
      <c r="D16" s="44">
        <v>654466638.80821788</v>
      </c>
      <c r="E16" s="43">
        <v>720961</v>
      </c>
      <c r="F16" s="44">
        <v>658813154.27621937</v>
      </c>
      <c r="G16" s="43">
        <v>714616</v>
      </c>
      <c r="H16" s="44">
        <v>653994601.16534102</v>
      </c>
      <c r="I16" s="45">
        <v>6.641309442321581E-3</v>
      </c>
      <c r="J16" s="45">
        <v>7.523998116205524E-3</v>
      </c>
      <c r="K16" s="45">
        <v>-8.7609692229093008E-4</v>
      </c>
      <c r="L16" s="45">
        <v>-7.3139904381115048E-3</v>
      </c>
      <c r="M16" s="45">
        <v>-8.800753438812918E-3</v>
      </c>
      <c r="N16" s="45">
        <v>1.4999638123812881E-3</v>
      </c>
      <c r="O16" s="46">
        <v>0.22708564475144052</v>
      </c>
      <c r="P16" s="46">
        <v>-0.29114701802113974</v>
      </c>
      <c r="Q16" s="46">
        <v>0.11372028555151353</v>
      </c>
      <c r="R16" s="46">
        <v>9.7545542379807018E-2</v>
      </c>
    </row>
    <row r="17" spans="1:18" ht="22.5" x14ac:dyDescent="0.2">
      <c r="A17" s="13" t="s">
        <v>3241</v>
      </c>
      <c r="B17" s="11" t="s">
        <v>3225</v>
      </c>
      <c r="C17" s="43">
        <v>1657814</v>
      </c>
      <c r="D17" s="44">
        <v>1991238663.4767513</v>
      </c>
      <c r="E17" s="43">
        <v>1695179</v>
      </c>
      <c r="F17" s="44">
        <v>2041524346.447432</v>
      </c>
      <c r="G17" s="43">
        <v>1715908</v>
      </c>
      <c r="H17" s="44">
        <v>2081873557.3198755</v>
      </c>
      <c r="I17" s="45">
        <v>2.5253468553528727E-2</v>
      </c>
      <c r="J17" s="45">
        <v>2.2538716647344033E-2</v>
      </c>
      <c r="K17" s="45">
        <v>2.6549135616945772E-3</v>
      </c>
      <c r="L17" s="45">
        <v>1.9764256518741648E-2</v>
      </c>
      <c r="M17" s="45">
        <v>1.2228207168682481E-2</v>
      </c>
      <c r="N17" s="45">
        <v>7.4450102226832852E-3</v>
      </c>
      <c r="O17" s="46">
        <v>-0.74188468558748788</v>
      </c>
      <c r="P17" s="46">
        <v>2.4379833851985202</v>
      </c>
      <c r="Q17" s="46">
        <v>0.27306070356684775</v>
      </c>
      <c r="R17" s="46">
        <v>0.31051859595336939</v>
      </c>
    </row>
    <row r="18" spans="1:18" ht="33.75" x14ac:dyDescent="0.2">
      <c r="A18" s="13" t="s">
        <v>3242</v>
      </c>
      <c r="B18" s="11" t="s">
        <v>3226</v>
      </c>
      <c r="C18" s="43">
        <v>1054294</v>
      </c>
      <c r="D18" s="44">
        <v>1095404493.1438334</v>
      </c>
      <c r="E18" s="43">
        <v>1079744</v>
      </c>
      <c r="F18" s="44">
        <v>1123643729.1790712</v>
      </c>
      <c r="G18" s="43">
        <v>1081972</v>
      </c>
      <c r="H18" s="44">
        <v>1131708698.8198168</v>
      </c>
      <c r="I18" s="45">
        <v>2.5779733616201082E-2</v>
      </c>
      <c r="J18" s="45">
        <v>2.4139376682405476E-2</v>
      </c>
      <c r="K18" s="45">
        <v>1.6016930616508554E-3</v>
      </c>
      <c r="L18" s="45">
        <v>7.1775149287202165E-3</v>
      </c>
      <c r="M18" s="45">
        <v>2.0634520775294884E-3</v>
      </c>
      <c r="N18" s="45">
        <v>5.1035319575702441E-3</v>
      </c>
      <c r="O18" s="46">
        <v>-7.9739450986006224E-2</v>
      </c>
      <c r="P18" s="46">
        <v>0.48730226839942298</v>
      </c>
      <c r="Q18" s="46">
        <v>0.17217941495676306</v>
      </c>
      <c r="R18" s="46">
        <v>0.16879824182893433</v>
      </c>
    </row>
    <row r="19" spans="1:18" ht="22.5" x14ac:dyDescent="0.2">
      <c r="A19" s="13" t="s">
        <v>3243</v>
      </c>
      <c r="B19" s="11" t="s">
        <v>3227</v>
      </c>
      <c r="C19" s="43">
        <v>1231578</v>
      </c>
      <c r="D19" s="44">
        <v>1332610370.4925287</v>
      </c>
      <c r="E19" s="43">
        <v>1249222</v>
      </c>
      <c r="F19" s="44">
        <v>1348297163.6362844</v>
      </c>
      <c r="G19" s="43">
        <v>1272556</v>
      </c>
      <c r="H19" s="44">
        <v>1379833788.790097</v>
      </c>
      <c r="I19" s="45">
        <v>1.1771477613488693E-2</v>
      </c>
      <c r="J19" s="45">
        <v>1.43263358065831E-2</v>
      </c>
      <c r="K19" s="45">
        <v>-2.5187733995516988E-3</v>
      </c>
      <c r="L19" s="45">
        <v>2.3389966251030358E-2</v>
      </c>
      <c r="M19" s="45">
        <v>1.8678825701116376E-2</v>
      </c>
      <c r="N19" s="45">
        <v>4.6247555471387505E-3</v>
      </c>
      <c r="O19" s="46">
        <v>-0.83511685336960018</v>
      </c>
      <c r="P19" s="46">
        <v>1.9055085957762368</v>
      </c>
      <c r="Q19" s="46">
        <v>0.20250796469753246</v>
      </c>
      <c r="R19" s="46">
        <v>0.20580695174192387</v>
      </c>
    </row>
    <row r="20" spans="1:18" x14ac:dyDescent="0.2">
      <c r="A20" s="121" t="s">
        <v>3260</v>
      </c>
      <c r="B20" s="122"/>
      <c r="C20" s="47">
        <v>6253975</v>
      </c>
      <c r="D20" s="48">
        <v>6612289165.2642088</v>
      </c>
      <c r="E20" s="47">
        <v>6311921</v>
      </c>
      <c r="F20" s="48">
        <v>6687955011.4491386</v>
      </c>
      <c r="G20" s="47">
        <v>6283980</v>
      </c>
      <c r="H20" s="48">
        <v>6704505251.6548586</v>
      </c>
      <c r="I20" s="49">
        <v>1.144321494323312E-2</v>
      </c>
      <c r="J20" s="49">
        <v>9.2654671628844051E-3</v>
      </c>
      <c r="K20" s="49">
        <v>2.1577551706692968E-3</v>
      </c>
      <c r="L20" s="49">
        <v>2.4746339019008834E-3</v>
      </c>
      <c r="M20" s="49">
        <v>-4.4267030591796062E-3</v>
      </c>
      <c r="N20" s="49">
        <v>6.9320229683607877E-3</v>
      </c>
      <c r="O20" s="50">
        <v>1</v>
      </c>
      <c r="P20" s="50">
        <v>0.99999999430339126</v>
      </c>
      <c r="Q20" s="50">
        <v>1</v>
      </c>
      <c r="R20" s="50">
        <v>0.99999999999326705</v>
      </c>
    </row>
    <row r="21" spans="1:18" x14ac:dyDescent="0.2">
      <c r="A21" s="30" t="s">
        <v>3105</v>
      </c>
      <c r="B21" s="30"/>
      <c r="H21" s="4"/>
      <c r="R21" s="5"/>
    </row>
    <row r="22" spans="1:18" x14ac:dyDescent="0.2">
      <c r="R22" s="5"/>
    </row>
    <row r="23" spans="1:18" x14ac:dyDescent="0.2">
      <c r="A23" s="166" t="s">
        <v>3244</v>
      </c>
      <c r="B23" s="166"/>
      <c r="C23" s="166"/>
      <c r="D23" s="34"/>
      <c r="E23" s="177" t="s">
        <v>3245</v>
      </c>
      <c r="F23" s="177"/>
      <c r="G23" s="177"/>
      <c r="H23" s="177"/>
      <c r="J23" s="174" t="s">
        <v>3106</v>
      </c>
      <c r="K23" s="174"/>
      <c r="L23" s="174"/>
      <c r="M23" s="174"/>
      <c r="N23" s="174"/>
      <c r="O23" s="174"/>
      <c r="P23" s="174"/>
      <c r="Q23" s="174"/>
      <c r="R23" s="174"/>
    </row>
    <row r="24" spans="1:18" s="151" customFormat="1" x14ac:dyDescent="0.2">
      <c r="H24" s="152"/>
      <c r="I24" s="152"/>
      <c r="J24" s="152"/>
      <c r="K24" s="152"/>
      <c r="L24" s="152"/>
      <c r="M24" s="152"/>
      <c r="N24" s="152"/>
      <c r="O24" s="152"/>
      <c r="P24" s="152"/>
      <c r="Q24" s="152"/>
    </row>
    <row r="25" spans="1:18" s="151" customFormat="1" x14ac:dyDescent="0.2">
      <c r="H25" s="152"/>
      <c r="I25" s="152"/>
      <c r="J25" s="152"/>
      <c r="K25" s="152"/>
      <c r="L25" s="152"/>
      <c r="M25" s="152"/>
      <c r="N25" s="152"/>
      <c r="O25" s="152"/>
      <c r="P25" s="152"/>
      <c r="Q25" s="152"/>
    </row>
    <row r="26" spans="1:18" s="151" customFormat="1" x14ac:dyDescent="0.2">
      <c r="H26" s="152"/>
      <c r="I26" s="152"/>
      <c r="J26" s="152"/>
      <c r="K26" s="152"/>
      <c r="L26" s="152"/>
      <c r="M26" s="152"/>
      <c r="N26" s="152"/>
      <c r="O26" s="152"/>
      <c r="P26" s="152"/>
      <c r="Q26" s="152"/>
    </row>
    <row r="27" spans="1:18" s="151" customFormat="1" x14ac:dyDescent="0.2">
      <c r="H27" s="152"/>
      <c r="I27" s="152"/>
      <c r="J27" s="152"/>
      <c r="K27" s="152"/>
      <c r="L27" s="152"/>
      <c r="M27" s="152"/>
      <c r="N27" s="152"/>
      <c r="O27" s="152"/>
      <c r="P27" s="152"/>
      <c r="Q27" s="152"/>
    </row>
    <row r="28" spans="1:18" s="151" customFormat="1" x14ac:dyDescent="0.2">
      <c r="H28" s="152"/>
      <c r="I28" s="152"/>
      <c r="J28" s="152"/>
      <c r="K28" s="152"/>
      <c r="L28" s="152"/>
      <c r="M28" s="152"/>
      <c r="N28" s="152"/>
      <c r="O28" s="152"/>
      <c r="P28" s="152"/>
      <c r="Q28" s="152"/>
    </row>
    <row r="29" spans="1:18" s="151" customFormat="1" x14ac:dyDescent="0.2">
      <c r="H29" s="152"/>
      <c r="I29" s="152"/>
      <c r="J29" s="152"/>
      <c r="K29" s="152"/>
      <c r="L29" s="152"/>
      <c r="M29" s="152"/>
      <c r="N29" s="152"/>
      <c r="O29" s="152"/>
      <c r="P29" s="152"/>
      <c r="Q29" s="152"/>
    </row>
    <row r="30" spans="1:18" s="151" customFormat="1" x14ac:dyDescent="0.2">
      <c r="H30" s="152"/>
      <c r="I30" s="152"/>
      <c r="J30" s="152"/>
      <c r="K30" s="152"/>
      <c r="L30" s="152"/>
      <c r="M30" s="152"/>
      <c r="N30" s="152"/>
      <c r="O30" s="152"/>
      <c r="P30" s="152"/>
      <c r="Q30" s="152"/>
    </row>
  </sheetData>
  <mergeCells count="4">
    <mergeCell ref="E23:H23"/>
    <mergeCell ref="A11:B11"/>
    <mergeCell ref="A23:C23"/>
    <mergeCell ref="J23:R23"/>
  </mergeCells>
  <pageMargins left="0.70866141732283472" right="0.70866141732283472" top="0.74803149606299213" bottom="0.74803149606299213" header="0.31496062992125984" footer="0.31496062992125984"/>
  <pageSetup paperSize="9" scale="58" orientation="landscape" r:id="rId1"/>
  <headerFooter>
    <oddHeader>&amp;CPartie 1 &amp;K2092C6Analyse de l’activité de MCO&amp;REx OQN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11:Q59"/>
  <sheetViews>
    <sheetView view="pageBreakPreview" zoomScale="60" zoomScaleNormal="100" workbookViewId="0">
      <selection activeCell="A32" sqref="A32"/>
    </sheetView>
  </sheetViews>
  <sheetFormatPr baseColWidth="10" defaultColWidth="9.140625" defaultRowHeight="12.75" x14ac:dyDescent="0.2"/>
  <cols>
    <col min="1" max="1" width="29.85546875" style="6" customWidth="1"/>
    <col min="2" max="7" width="10.7109375" style="6" customWidth="1"/>
    <col min="8" max="13" width="9.7109375" style="7" customWidth="1"/>
    <col min="14" max="15" width="10.7109375" style="7" customWidth="1"/>
    <col min="16" max="17" width="9.7109375" style="7" customWidth="1"/>
    <col min="18" max="18" width="5.7109375" style="6" customWidth="1"/>
    <col min="19" max="16384" width="9.140625" style="6"/>
  </cols>
  <sheetData>
    <row r="11" spans="1:17" ht="56.25" x14ac:dyDescent="0.2">
      <c r="A11" s="52" t="s">
        <v>3270</v>
      </c>
      <c r="B11" s="3" t="s">
        <v>3090</v>
      </c>
      <c r="C11" s="3" t="s">
        <v>3091</v>
      </c>
      <c r="D11" s="3" t="s">
        <v>3092</v>
      </c>
      <c r="E11" s="3" t="s">
        <v>3093</v>
      </c>
      <c r="F11" s="3" t="s">
        <v>3094</v>
      </c>
      <c r="G11" s="3" t="s">
        <v>3095</v>
      </c>
      <c r="H11" s="3" t="s">
        <v>3096</v>
      </c>
      <c r="I11" s="3" t="s">
        <v>3097</v>
      </c>
      <c r="J11" s="3" t="s">
        <v>3098</v>
      </c>
      <c r="K11" s="3" t="s">
        <v>3099</v>
      </c>
      <c r="L11" s="3" t="s">
        <v>3100</v>
      </c>
      <c r="M11" s="3" t="s">
        <v>3101</v>
      </c>
      <c r="N11" s="104" t="s">
        <v>3218</v>
      </c>
      <c r="O11" s="3" t="s">
        <v>3102</v>
      </c>
      <c r="P11" s="3" t="s">
        <v>3103</v>
      </c>
      <c r="Q11" s="3" t="s">
        <v>3104</v>
      </c>
    </row>
    <row r="12" spans="1:17" x14ac:dyDescent="0.2">
      <c r="A12" s="2" t="s">
        <v>9</v>
      </c>
      <c r="B12" s="39">
        <v>1454808</v>
      </c>
      <c r="C12" s="40">
        <v>967663248.80830133</v>
      </c>
      <c r="D12" s="39">
        <v>1509379</v>
      </c>
      <c r="E12" s="40">
        <v>1016510264.184487</v>
      </c>
      <c r="F12" s="39">
        <v>1573600</v>
      </c>
      <c r="G12" s="40">
        <v>1080998119.9526939</v>
      </c>
      <c r="H12" s="41">
        <v>5.0479353676335062E-2</v>
      </c>
      <c r="I12" s="41">
        <v>3.7510791802079724E-2</v>
      </c>
      <c r="J12" s="41">
        <v>1.2499688655507756E-2</v>
      </c>
      <c r="K12" s="41">
        <v>6.3440437386968695E-2</v>
      </c>
      <c r="L12" s="41">
        <v>4.2547961777658232E-2</v>
      </c>
      <c r="M12" s="41">
        <v>2.0039822027647168E-2</v>
      </c>
      <c r="N12" s="42">
        <v>-2.2984503060019326</v>
      </c>
      <c r="O12" s="42">
        <v>3.896490600695762</v>
      </c>
      <c r="P12" s="42">
        <v>0.25041454619524567</v>
      </c>
      <c r="Q12" s="42">
        <v>0.1612345847113171</v>
      </c>
    </row>
    <row r="13" spans="1:17" x14ac:dyDescent="0.2">
      <c r="A13" s="2" t="s">
        <v>8</v>
      </c>
      <c r="B13" s="43">
        <v>1592075</v>
      </c>
      <c r="C13" s="44">
        <v>3155927936.7125459</v>
      </c>
      <c r="D13" s="43">
        <v>1566534</v>
      </c>
      <c r="E13" s="44">
        <v>3165305254.0770779</v>
      </c>
      <c r="F13" s="43">
        <v>1501670</v>
      </c>
      <c r="G13" s="44">
        <v>3127459734.8006763</v>
      </c>
      <c r="H13" s="45">
        <v>2.9713344387388386E-3</v>
      </c>
      <c r="I13" s="45">
        <v>-1.6042585933451627E-2</v>
      </c>
      <c r="J13" s="45">
        <v>1.9323926117502083E-2</v>
      </c>
      <c r="K13" s="45">
        <v>-1.1956356887745509E-2</v>
      </c>
      <c r="L13" s="45">
        <v>-4.140605949184633E-2</v>
      </c>
      <c r="M13" s="45">
        <v>3.0721770042161339E-2</v>
      </c>
      <c r="N13" s="46">
        <v>2.3214630829247342</v>
      </c>
      <c r="O13" s="46">
        <v>-2.2867051227287063</v>
      </c>
      <c r="P13" s="46">
        <v>0.23896797889235802</v>
      </c>
      <c r="Q13" s="46">
        <v>0.46647136774300763</v>
      </c>
    </row>
    <row r="14" spans="1:17" x14ac:dyDescent="0.2">
      <c r="A14" s="1" t="s">
        <v>13</v>
      </c>
      <c r="B14" s="53">
        <f t="shared" ref="B14:G14" si="0">SUM(B12:B13)</f>
        <v>3046883</v>
      </c>
      <c r="C14" s="54">
        <f t="shared" si="0"/>
        <v>4123591185.5208473</v>
      </c>
      <c r="D14" s="53">
        <f t="shared" si="0"/>
        <v>3075913</v>
      </c>
      <c r="E14" s="54">
        <f t="shared" si="0"/>
        <v>4181815518.2615647</v>
      </c>
      <c r="F14" s="53">
        <f t="shared" si="0"/>
        <v>3075270</v>
      </c>
      <c r="G14" s="54">
        <f t="shared" si="0"/>
        <v>4208457854.7533703</v>
      </c>
      <c r="H14" s="55">
        <f>E14/C14-1</f>
        <v>1.4119812105807261E-2</v>
      </c>
      <c r="I14" s="55">
        <f>D14/B14-1</f>
        <v>9.527769855291357E-3</v>
      </c>
      <c r="J14" s="55">
        <f>(1+H14)/(1+I14)-1</f>
        <v>4.5487032527833371E-3</v>
      </c>
      <c r="K14" s="55">
        <f>G14/E14-1</f>
        <v>6.3709975668369001E-3</v>
      </c>
      <c r="L14" s="55">
        <f>F14/D14-1</f>
        <v>-2.0904362379559061E-4</v>
      </c>
      <c r="M14" s="55">
        <f>(1+K14)/(1+L14)-1</f>
        <v>6.5814169938906986E-3</v>
      </c>
      <c r="N14" s="56">
        <f>SUM(N12:N13)</f>
        <v>2.3012776922801681E-2</v>
      </c>
      <c r="O14" s="56">
        <f>SUM(O12:O13)</f>
        <v>1.6097854779670557</v>
      </c>
      <c r="P14" s="56">
        <f>SUM(P12:P13)</f>
        <v>0.48938252508760371</v>
      </c>
      <c r="Q14" s="56">
        <f>SUM(Q12:Q13)</f>
        <v>0.6277059524543247</v>
      </c>
    </row>
    <row r="15" spans="1:17" x14ac:dyDescent="0.2">
      <c r="A15" s="2" t="s">
        <v>11</v>
      </c>
      <c r="B15" s="43">
        <v>184923</v>
      </c>
      <c r="C15" s="44">
        <v>56666297.871905535</v>
      </c>
      <c r="D15" s="43">
        <v>202353</v>
      </c>
      <c r="E15" s="44">
        <v>62362901.81550619</v>
      </c>
      <c r="F15" s="43">
        <v>193822</v>
      </c>
      <c r="G15" s="44">
        <v>60559272.983202204</v>
      </c>
      <c r="H15" s="45">
        <v>0.1005289591438964</v>
      </c>
      <c r="I15" s="45">
        <v>9.4255446861666745E-2</v>
      </c>
      <c r="J15" s="45">
        <v>5.7331332461923925E-3</v>
      </c>
      <c r="K15" s="45">
        <v>-2.8921502685039003E-2</v>
      </c>
      <c r="L15" s="45">
        <v>-4.2158999372383904E-2</v>
      </c>
      <c r="M15" s="45">
        <v>1.3820139959211547E-2</v>
      </c>
      <c r="N15" s="46">
        <v>0.30532192834902117</v>
      </c>
      <c r="O15" s="46">
        <v>-0.10897901176117455</v>
      </c>
      <c r="P15" s="46">
        <v>3.0843828274437539E-2</v>
      </c>
      <c r="Q15" s="46">
        <v>9.0326236925307429E-3</v>
      </c>
    </row>
    <row r="16" spans="1:17" x14ac:dyDescent="0.2">
      <c r="A16" s="2" t="s">
        <v>12</v>
      </c>
      <c r="B16" s="43">
        <v>723335</v>
      </c>
      <c r="C16" s="44">
        <v>907314628.7687372</v>
      </c>
      <c r="D16" s="43">
        <v>716927</v>
      </c>
      <c r="E16" s="44">
        <v>913946652.57930672</v>
      </c>
      <c r="F16" s="43">
        <v>698739</v>
      </c>
      <c r="G16" s="44">
        <v>913262797.97378707</v>
      </c>
      <c r="H16" s="45">
        <v>7.3095083009622041E-3</v>
      </c>
      <c r="I16" s="45">
        <v>-8.8589657627516985E-3</v>
      </c>
      <c r="J16" s="45">
        <v>1.6312990286146994E-2</v>
      </c>
      <c r="K16" s="45">
        <v>-7.4824345993248402E-4</v>
      </c>
      <c r="L16" s="45">
        <v>-2.5369389073085544E-2</v>
      </c>
      <c r="M16" s="45">
        <v>2.5262027825841922E-2</v>
      </c>
      <c r="N16" s="46">
        <v>0.65094305858773849</v>
      </c>
      <c r="O16" s="46">
        <v>-4.1319920020716827E-2</v>
      </c>
      <c r="P16" s="46">
        <v>0.11119370208052858</v>
      </c>
      <c r="Q16" s="46">
        <v>0.13621628497378227</v>
      </c>
    </row>
    <row r="17" spans="1:17" x14ac:dyDescent="0.2">
      <c r="A17" s="1" t="s">
        <v>14</v>
      </c>
      <c r="B17" s="53">
        <f t="shared" ref="B17:G17" si="1">SUM(B15:B16)</f>
        <v>908258</v>
      </c>
      <c r="C17" s="54">
        <f t="shared" si="1"/>
        <v>963980926.64064276</v>
      </c>
      <c r="D17" s="53">
        <f t="shared" si="1"/>
        <v>919280</v>
      </c>
      <c r="E17" s="54">
        <f t="shared" si="1"/>
        <v>976309554.39481294</v>
      </c>
      <c r="F17" s="53">
        <f t="shared" si="1"/>
        <v>892561</v>
      </c>
      <c r="G17" s="54">
        <f t="shared" si="1"/>
        <v>973822070.95698929</v>
      </c>
      <c r="H17" s="55">
        <f>E17/C17-1</f>
        <v>1.2789285984250665E-2</v>
      </c>
      <c r="I17" s="55">
        <f>D17/B17-1</f>
        <v>1.2135318378698523E-2</v>
      </c>
      <c r="J17" s="55">
        <f>(1+H17)/(1+I17)-1</f>
        <v>6.4612665290608717E-4</v>
      </c>
      <c r="K17" s="55">
        <f>G17/E17-1</f>
        <v>-2.5478429731905505E-3</v>
      </c>
      <c r="L17" s="55">
        <f>F17/D17-1</f>
        <v>-2.9065137934035312E-2</v>
      </c>
      <c r="M17" s="55">
        <f>(1+K17)/(1+L17)-1</f>
        <v>2.7311095725228052E-2</v>
      </c>
      <c r="N17" s="56">
        <f>SUM(N15:N16)</f>
        <v>0.95626498693675965</v>
      </c>
      <c r="O17" s="56">
        <f>SUM(O15:O16)</f>
        <v>-0.15029893178189138</v>
      </c>
      <c r="P17" s="56">
        <f>SUM(P15:P16)</f>
        <v>0.14203753035496611</v>
      </c>
      <c r="Q17" s="56">
        <f>SUM(Q15:Q16)</f>
        <v>0.14524890866631301</v>
      </c>
    </row>
    <row r="18" spans="1:17" x14ac:dyDescent="0.2">
      <c r="A18" s="2" t="s">
        <v>16</v>
      </c>
      <c r="B18" s="43">
        <v>294341</v>
      </c>
      <c r="C18" s="44">
        <v>381284238.52783012</v>
      </c>
      <c r="D18" s="43">
        <v>285273</v>
      </c>
      <c r="E18" s="44">
        <v>369679085.0733307</v>
      </c>
      <c r="F18" s="43">
        <v>273431</v>
      </c>
      <c r="G18" s="44">
        <v>351263047.0035367</v>
      </c>
      <c r="H18" s="45">
        <v>-3.0437013340252086E-2</v>
      </c>
      <c r="I18" s="45">
        <v>-3.0807804553222282E-2</v>
      </c>
      <c r="J18" s="45">
        <v>3.8257758854454344E-4</v>
      </c>
      <c r="K18" s="45">
        <v>-4.9816283401969946E-2</v>
      </c>
      <c r="L18" s="45">
        <v>-4.1511113915442398E-2</v>
      </c>
      <c r="M18" s="45">
        <v>-8.6648573677826635E-3</v>
      </c>
      <c r="N18" s="46">
        <v>0.42382162413657348</v>
      </c>
      <c r="O18" s="46">
        <v>-1.1127353884882134</v>
      </c>
      <c r="P18" s="46">
        <v>4.351239182810894E-2</v>
      </c>
      <c r="Q18" s="46">
        <v>5.2392090663881598E-2</v>
      </c>
    </row>
    <row r="19" spans="1:17" x14ac:dyDescent="0.2">
      <c r="A19" s="2" t="s">
        <v>17</v>
      </c>
      <c r="B19" s="43">
        <v>223004</v>
      </c>
      <c r="C19" s="44">
        <v>173860765.57909232</v>
      </c>
      <c r="D19" s="43">
        <v>218271</v>
      </c>
      <c r="E19" s="44">
        <v>169935832.87619388</v>
      </c>
      <c r="F19" s="43">
        <v>208457</v>
      </c>
      <c r="G19" s="44">
        <v>162601561.38628739</v>
      </c>
      <c r="H19" s="45">
        <v>-2.2575149084529494E-2</v>
      </c>
      <c r="I19" s="45">
        <v>-2.1223834550052913E-2</v>
      </c>
      <c r="J19" s="45">
        <v>-1.3806165108805988E-3</v>
      </c>
      <c r="K19" s="45">
        <v>-4.3159064017121371E-2</v>
      </c>
      <c r="L19" s="45">
        <v>-4.4962454929880748E-2</v>
      </c>
      <c r="M19" s="45">
        <v>1.8882932111606281E-3</v>
      </c>
      <c r="N19" s="46">
        <v>0.35124011309545111</v>
      </c>
      <c r="O19" s="46">
        <v>-0.44315196377580118</v>
      </c>
      <c r="P19" s="46">
        <v>3.317276630415756E-2</v>
      </c>
      <c r="Q19" s="46">
        <v>2.4252581701693501E-2</v>
      </c>
    </row>
    <row r="20" spans="1:17" x14ac:dyDescent="0.2">
      <c r="A20" s="1" t="s">
        <v>15</v>
      </c>
      <c r="B20" s="53">
        <f t="shared" ref="B20:G20" si="2">SUM(B18:B19)</f>
        <v>517345</v>
      </c>
      <c r="C20" s="54">
        <f t="shared" si="2"/>
        <v>555145004.10692239</v>
      </c>
      <c r="D20" s="53">
        <f t="shared" si="2"/>
        <v>503544</v>
      </c>
      <c r="E20" s="54">
        <f t="shared" si="2"/>
        <v>539614917.94952464</v>
      </c>
      <c r="F20" s="53">
        <f t="shared" si="2"/>
        <v>481888</v>
      </c>
      <c r="G20" s="54">
        <f t="shared" si="2"/>
        <v>513864608.38982409</v>
      </c>
      <c r="H20" s="55">
        <f>E20/C20-1</f>
        <v>-2.7974828274608066E-2</v>
      </c>
      <c r="I20" s="55">
        <f>D20/B20-1</f>
        <v>-2.6676589123312278E-2</v>
      </c>
      <c r="J20" s="55">
        <f>(1+H20)/(1+I20)-1</f>
        <v>-1.3338209445988847E-3</v>
      </c>
      <c r="K20" s="55">
        <f>G20/E20-1</f>
        <v>-4.7719788136230235E-2</v>
      </c>
      <c r="L20" s="55">
        <f>F20/D20-1</f>
        <v>-4.3007165212970433E-2</v>
      </c>
      <c r="M20" s="55">
        <f>(1+K20)/(1+L20)-1</f>
        <v>-4.9244077405329323E-3</v>
      </c>
      <c r="N20" s="56">
        <f>SUM(N18:N19)</f>
        <v>0.77506173723202454</v>
      </c>
      <c r="O20" s="56">
        <f>SUM(O18:O19)</f>
        <v>-1.5558873522640146</v>
      </c>
      <c r="P20" s="56">
        <f>SUM(P18:P19)</f>
        <v>7.6685158132266507E-2</v>
      </c>
      <c r="Q20" s="56">
        <f>SUM(Q18:Q19)</f>
        <v>7.6644672365575095E-2</v>
      </c>
    </row>
    <row r="21" spans="1:17" x14ac:dyDescent="0.2">
      <c r="A21" s="2" t="s">
        <v>10</v>
      </c>
      <c r="B21" s="43">
        <v>1781489</v>
      </c>
      <c r="C21" s="44">
        <v>969572048.99649394</v>
      </c>
      <c r="D21" s="43">
        <v>1813184</v>
      </c>
      <c r="E21" s="44">
        <v>990215020.84361243</v>
      </c>
      <c r="F21" s="43">
        <v>1834261</v>
      </c>
      <c r="G21" s="44">
        <v>1008360717.5600325</v>
      </c>
      <c r="H21" s="45">
        <v>2.1290807494382651E-2</v>
      </c>
      <c r="I21" s="45">
        <v>1.7791297055440702E-2</v>
      </c>
      <c r="J21" s="45">
        <v>3.4383379471473303E-3</v>
      </c>
      <c r="K21" s="45">
        <v>1.8325006523291124E-2</v>
      </c>
      <c r="L21" s="45">
        <v>1.1624302883766898E-2</v>
      </c>
      <c r="M21" s="45">
        <v>6.6237076555229427E-3</v>
      </c>
      <c r="N21" s="46">
        <v>-0.75433950109158587</v>
      </c>
      <c r="O21" s="46">
        <v>1.0964008006832291</v>
      </c>
      <c r="P21" s="46">
        <v>0.29189478642516364</v>
      </c>
      <c r="Q21" s="46">
        <v>0.15040046650785333</v>
      </c>
    </row>
    <row r="22" spans="1:17" x14ac:dyDescent="0.2">
      <c r="A22" s="1" t="s">
        <v>3260</v>
      </c>
      <c r="B22" s="47">
        <v>6253975</v>
      </c>
      <c r="C22" s="48">
        <v>6612289165.2642088</v>
      </c>
      <c r="D22" s="47">
        <v>6311921</v>
      </c>
      <c r="E22" s="48">
        <v>6687955011.4491386</v>
      </c>
      <c r="F22" s="47">
        <v>6283980</v>
      </c>
      <c r="G22" s="48">
        <v>6704505251.6548586</v>
      </c>
      <c r="H22" s="49">
        <v>1.144321494323312E-2</v>
      </c>
      <c r="I22" s="49">
        <v>9.2654671628844051E-3</v>
      </c>
      <c r="J22" s="49">
        <v>2.1577551706692968E-3</v>
      </c>
      <c r="K22" s="49">
        <v>2.4746339019008834E-3</v>
      </c>
      <c r="L22" s="49">
        <v>-4.4267030591796062E-3</v>
      </c>
      <c r="M22" s="49">
        <v>6.9320229683607877E-3</v>
      </c>
      <c r="N22" s="50">
        <v>1</v>
      </c>
      <c r="O22" s="50">
        <v>0.99999999430339126</v>
      </c>
      <c r="P22" s="50">
        <v>1</v>
      </c>
      <c r="Q22" s="50">
        <v>0.99999999999326705</v>
      </c>
    </row>
    <row r="23" spans="1:17" x14ac:dyDescent="0.2">
      <c r="A23" s="30" t="s">
        <v>3105</v>
      </c>
    </row>
    <row r="24" spans="1:17" x14ac:dyDescent="0.2">
      <c r="A24" s="29" t="s">
        <v>3322</v>
      </c>
      <c r="B24" s="29"/>
      <c r="C24" s="29"/>
      <c r="D24" s="29"/>
      <c r="E24" s="29"/>
      <c r="F24" s="29"/>
      <c r="G24" s="29"/>
      <c r="H24" s="29"/>
    </row>
    <row r="25" spans="1:17" x14ac:dyDescent="0.2">
      <c r="A25" s="29" t="s">
        <v>3323</v>
      </c>
      <c r="B25" s="29"/>
      <c r="C25" s="29"/>
      <c r="D25" s="29"/>
      <c r="E25" s="29"/>
      <c r="F25" s="29"/>
      <c r="G25" s="29"/>
      <c r="H25" s="29"/>
    </row>
    <row r="26" spans="1:17" s="149" customFormat="1" x14ac:dyDescent="0.2">
      <c r="H26" s="150"/>
      <c r="I26" s="150"/>
      <c r="J26" s="150"/>
      <c r="K26" s="150"/>
      <c r="L26" s="150"/>
      <c r="M26" s="150"/>
      <c r="N26" s="150"/>
      <c r="O26" s="150"/>
      <c r="P26" s="150"/>
      <c r="Q26" s="150"/>
    </row>
    <row r="27" spans="1:17" s="149" customFormat="1" x14ac:dyDescent="0.2">
      <c r="A27" s="182" t="s">
        <v>3244</v>
      </c>
      <c r="B27" s="182"/>
      <c r="C27" s="182"/>
      <c r="D27" s="182"/>
      <c r="E27" s="153"/>
      <c r="F27" s="180" t="s">
        <v>3245</v>
      </c>
      <c r="G27" s="180"/>
      <c r="H27" s="180"/>
      <c r="I27" s="180"/>
      <c r="J27" s="154"/>
      <c r="K27" s="181" t="s">
        <v>3106</v>
      </c>
      <c r="L27" s="181"/>
      <c r="M27" s="181"/>
      <c r="N27" s="181"/>
      <c r="O27" s="181"/>
      <c r="P27" s="181"/>
      <c r="Q27" s="181"/>
    </row>
    <row r="28" spans="1:17" s="149" customFormat="1" x14ac:dyDescent="0.2">
      <c r="H28" s="150"/>
      <c r="I28" s="150"/>
      <c r="J28" s="150"/>
      <c r="K28" s="150"/>
      <c r="L28" s="150"/>
      <c r="M28" s="150"/>
      <c r="N28" s="150"/>
      <c r="O28" s="150"/>
      <c r="P28" s="150"/>
      <c r="Q28" s="150"/>
    </row>
    <row r="29" spans="1:17" s="149" customFormat="1" x14ac:dyDescent="0.2">
      <c r="H29" s="150"/>
      <c r="I29" s="150"/>
      <c r="J29" s="150"/>
      <c r="K29" s="150"/>
      <c r="L29" s="150"/>
      <c r="M29" s="150"/>
      <c r="N29" s="150"/>
      <c r="O29" s="150"/>
      <c r="P29" s="150"/>
      <c r="Q29" s="150"/>
    </row>
    <row r="30" spans="1:17" s="149" customFormat="1" x14ac:dyDescent="0.2">
      <c r="H30" s="150"/>
      <c r="I30" s="150"/>
      <c r="J30" s="150"/>
      <c r="K30" s="150"/>
      <c r="L30" s="150"/>
      <c r="M30" s="150"/>
      <c r="N30" s="150"/>
      <c r="O30" s="150"/>
      <c r="P30" s="150"/>
      <c r="Q30" s="150"/>
    </row>
    <row r="31" spans="1:17" s="149" customFormat="1" x14ac:dyDescent="0.2">
      <c r="H31" s="150"/>
      <c r="I31" s="150"/>
      <c r="J31" s="150"/>
      <c r="K31" s="150"/>
      <c r="L31" s="150"/>
      <c r="M31" s="150"/>
      <c r="N31" s="150"/>
      <c r="O31" s="150"/>
      <c r="P31" s="150"/>
      <c r="Q31" s="150"/>
    </row>
    <row r="32" spans="1:17" s="149" customFormat="1" x14ac:dyDescent="0.2">
      <c r="H32" s="150"/>
      <c r="I32" s="150"/>
      <c r="J32" s="150"/>
      <c r="K32" s="150"/>
      <c r="L32" s="150"/>
      <c r="M32" s="150"/>
      <c r="N32" s="150"/>
      <c r="O32" s="150"/>
      <c r="P32" s="150"/>
      <c r="Q32" s="150"/>
    </row>
    <row r="33" spans="8:17" s="149" customFormat="1" x14ac:dyDescent="0.2">
      <c r="H33" s="150"/>
      <c r="I33" s="150"/>
      <c r="J33" s="150"/>
      <c r="K33" s="150"/>
      <c r="L33" s="150"/>
      <c r="M33" s="150"/>
      <c r="N33" s="150"/>
      <c r="O33" s="150"/>
      <c r="P33" s="150"/>
      <c r="Q33" s="150"/>
    </row>
    <row r="51" spans="1:4" x14ac:dyDescent="0.2">
      <c r="A51" s="175" t="s">
        <v>3270</v>
      </c>
      <c r="B51" s="168" t="s">
        <v>3130</v>
      </c>
      <c r="C51" s="169"/>
      <c r="D51" s="170"/>
    </row>
    <row r="52" spans="1:4" x14ac:dyDescent="0.2">
      <c r="A52" s="176"/>
      <c r="B52" s="67">
        <v>2011</v>
      </c>
      <c r="C52" s="68">
        <v>2012</v>
      </c>
      <c r="D52" s="68">
        <v>2013</v>
      </c>
    </row>
    <row r="53" spans="1:4" x14ac:dyDescent="0.2">
      <c r="A53" s="81" t="s">
        <v>9</v>
      </c>
      <c r="B53" s="58">
        <v>1.1599999999999999</v>
      </c>
      <c r="C53" s="59">
        <v>1.1599999999999999</v>
      </c>
      <c r="D53" s="60">
        <v>1.17</v>
      </c>
    </row>
    <row r="54" spans="1:4" x14ac:dyDescent="0.2">
      <c r="A54" s="81" t="s">
        <v>8</v>
      </c>
      <c r="B54" s="61">
        <v>1.1000000000000001</v>
      </c>
      <c r="C54" s="62">
        <v>1.1000000000000001</v>
      </c>
      <c r="D54" s="63">
        <v>1.1000000000000001</v>
      </c>
    </row>
    <row r="55" spans="1:4" x14ac:dyDescent="0.2">
      <c r="A55" s="81" t="s">
        <v>3132</v>
      </c>
      <c r="B55" s="61">
        <v>1.22</v>
      </c>
      <c r="C55" s="62">
        <v>1.23</v>
      </c>
      <c r="D55" s="63">
        <v>1.21</v>
      </c>
    </row>
    <row r="56" spans="1:4" x14ac:dyDescent="0.2">
      <c r="A56" s="81" t="s">
        <v>3137</v>
      </c>
      <c r="B56" s="61">
        <v>1.24</v>
      </c>
      <c r="C56" s="62">
        <v>1.25</v>
      </c>
      <c r="D56" s="63">
        <v>1.25</v>
      </c>
    </row>
    <row r="57" spans="1:4" x14ac:dyDescent="0.2">
      <c r="A57" s="81" t="s">
        <v>3133</v>
      </c>
      <c r="B57" s="61">
        <v>1.1399999999999999</v>
      </c>
      <c r="C57" s="62">
        <v>1.1399999999999999</v>
      </c>
      <c r="D57" s="63">
        <v>1.1399999999999999</v>
      </c>
    </row>
    <row r="58" spans="1:4" x14ac:dyDescent="0.2">
      <c r="A58" s="81" t="s">
        <v>3134</v>
      </c>
      <c r="B58" s="61">
        <v>1.01</v>
      </c>
      <c r="C58" s="62">
        <v>1.01</v>
      </c>
      <c r="D58" s="63">
        <v>1.01</v>
      </c>
    </row>
    <row r="59" spans="1:4" x14ac:dyDescent="0.2">
      <c r="A59" s="81" t="s">
        <v>10</v>
      </c>
      <c r="B59" s="69">
        <v>1.07</v>
      </c>
      <c r="C59" s="70">
        <v>1.07</v>
      </c>
      <c r="D59" s="71">
        <v>1.07</v>
      </c>
    </row>
  </sheetData>
  <mergeCells count="5">
    <mergeCell ref="F27:I27"/>
    <mergeCell ref="K27:Q27"/>
    <mergeCell ref="B51:D51"/>
    <mergeCell ref="A27:D27"/>
    <mergeCell ref="A51:A52"/>
  </mergeCells>
  <pageMargins left="0.70866141732283472" right="0.70866141732283472" top="0.74803149606299213" bottom="0.74803149606299213" header="0.31496062992125984" footer="0.31496062992125984"/>
  <pageSetup paperSize="9" scale="61" orientation="landscape" r:id="rId1"/>
  <headerFooter>
    <oddHeader>&amp;CPartie 1 &amp;K2092C6Analyse de l’activité de MCO&amp;REx OQN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1:S72"/>
  <sheetViews>
    <sheetView view="pageBreakPreview" zoomScale="60" zoomScaleNormal="100" workbookViewId="0">
      <selection activeCell="O77" sqref="O77"/>
    </sheetView>
  </sheetViews>
  <sheetFormatPr baseColWidth="10" defaultColWidth="9.140625" defaultRowHeight="12.75" x14ac:dyDescent="0.2"/>
  <cols>
    <col min="1" max="1" width="21.7109375" style="6" customWidth="1"/>
    <col min="2" max="7" width="10.7109375" style="6" customWidth="1"/>
    <col min="8" max="13" width="9.7109375" style="7" customWidth="1"/>
    <col min="14" max="15" width="10.7109375" style="7" customWidth="1"/>
    <col min="16" max="17" width="9.7109375" style="7" customWidth="1"/>
    <col min="18" max="22" width="9.7109375" style="6" customWidth="1"/>
    <col min="23" max="16384" width="9.140625" style="6"/>
  </cols>
  <sheetData>
    <row r="11" spans="1:19" ht="56.25" x14ac:dyDescent="0.2">
      <c r="A11" s="52" t="s">
        <v>3271</v>
      </c>
      <c r="B11" s="3" t="s">
        <v>3090</v>
      </c>
      <c r="C11" s="3" t="s">
        <v>3091</v>
      </c>
      <c r="D11" s="3" t="s">
        <v>3092</v>
      </c>
      <c r="E11" s="3" t="s">
        <v>3093</v>
      </c>
      <c r="F11" s="3" t="s">
        <v>3094</v>
      </c>
      <c r="G11" s="3" t="s">
        <v>3095</v>
      </c>
      <c r="H11" s="3" t="s">
        <v>3096</v>
      </c>
      <c r="I11" s="3" t="s">
        <v>3097</v>
      </c>
      <c r="J11" s="3" t="s">
        <v>3098</v>
      </c>
      <c r="K11" s="3" t="s">
        <v>3099</v>
      </c>
      <c r="L11" s="3" t="s">
        <v>3100</v>
      </c>
      <c r="M11" s="3" t="s">
        <v>3101</v>
      </c>
      <c r="N11" s="104" t="s">
        <v>3218</v>
      </c>
      <c r="O11" s="3" t="s">
        <v>3102</v>
      </c>
      <c r="P11" s="3" t="s">
        <v>3103</v>
      </c>
      <c r="Q11" s="3" t="s">
        <v>3104</v>
      </c>
    </row>
    <row r="12" spans="1:19" x14ac:dyDescent="0.2">
      <c r="A12" s="2">
        <v>1</v>
      </c>
      <c r="B12" s="39">
        <v>1735672</v>
      </c>
      <c r="C12" s="40">
        <v>2377810327.5</v>
      </c>
      <c r="D12" s="39">
        <v>1690820</v>
      </c>
      <c r="E12" s="40">
        <v>2351033664.5999999</v>
      </c>
      <c r="F12" s="39">
        <v>1596214</v>
      </c>
      <c r="G12" s="40">
        <v>2278472730.5</v>
      </c>
      <c r="H12" s="41">
        <v>-1.1261059E-2</v>
      </c>
      <c r="I12" s="41">
        <v>-2.5841288E-2</v>
      </c>
      <c r="J12" s="41">
        <v>1.4966995199999999E-2</v>
      </c>
      <c r="K12" s="41">
        <v>-3.0863418E-2</v>
      </c>
      <c r="L12" s="41">
        <v>-5.5952732999999998E-2</v>
      </c>
      <c r="M12" s="41">
        <v>2.6576333800000001E-2</v>
      </c>
      <c r="N12" s="42">
        <v>3.3859203321</v>
      </c>
      <c r="O12" s="42">
        <v>-4.3842828129999996</v>
      </c>
      <c r="P12" s="42">
        <v>0.2540132209</v>
      </c>
      <c r="Q12" s="42">
        <v>0.33984203829999998</v>
      </c>
      <c r="R12" s="7"/>
      <c r="S12" s="7"/>
    </row>
    <row r="13" spans="1:19" x14ac:dyDescent="0.2">
      <c r="A13" s="2">
        <v>2</v>
      </c>
      <c r="B13" s="43">
        <v>380739</v>
      </c>
      <c r="C13" s="44">
        <v>1036767752.6</v>
      </c>
      <c r="D13" s="43">
        <v>383257</v>
      </c>
      <c r="E13" s="44">
        <v>1043242838.5</v>
      </c>
      <c r="F13" s="43">
        <v>380863</v>
      </c>
      <c r="G13" s="44">
        <v>1048308985.2</v>
      </c>
      <c r="H13" s="45">
        <v>6.2454544999999998E-3</v>
      </c>
      <c r="I13" s="45">
        <v>6.6134543999999996E-3</v>
      </c>
      <c r="J13" s="45">
        <v>-3.6558199999999998E-4</v>
      </c>
      <c r="K13" s="45">
        <v>4.8561528999999997E-3</v>
      </c>
      <c r="L13" s="45">
        <v>-6.246461E-3</v>
      </c>
      <c r="M13" s="45">
        <v>1.1172402099999999E-2</v>
      </c>
      <c r="N13" s="46">
        <v>8.5680541099999993E-2</v>
      </c>
      <c r="O13" s="46">
        <v>0.3061071407</v>
      </c>
      <c r="P13" s="46">
        <v>6.0608563400000003E-2</v>
      </c>
      <c r="Q13" s="46">
        <v>0.15635888789999999</v>
      </c>
    </row>
    <row r="14" spans="1:19" x14ac:dyDescent="0.2">
      <c r="A14" s="2">
        <v>3</v>
      </c>
      <c r="B14" s="43">
        <v>138486</v>
      </c>
      <c r="C14" s="44">
        <v>510379767.31</v>
      </c>
      <c r="D14" s="43">
        <v>146009</v>
      </c>
      <c r="E14" s="44">
        <v>537943821.69000006</v>
      </c>
      <c r="F14" s="43">
        <v>152901</v>
      </c>
      <c r="G14" s="44">
        <v>563774485.45000005</v>
      </c>
      <c r="H14" s="45">
        <v>5.40069496E-2</v>
      </c>
      <c r="I14" s="45">
        <v>5.4323180700000001E-2</v>
      </c>
      <c r="J14" s="45">
        <v>-2.9993799999999997E-4</v>
      </c>
      <c r="K14" s="45">
        <v>4.8017400199999997E-2</v>
      </c>
      <c r="L14" s="45">
        <v>4.7202569700000002E-2</v>
      </c>
      <c r="M14" s="45">
        <v>7.7810209999999995E-4</v>
      </c>
      <c r="N14" s="46">
        <v>-0.246662611</v>
      </c>
      <c r="O14" s="46">
        <v>1.5607425205000001</v>
      </c>
      <c r="P14" s="46">
        <v>2.4331872500000001E-2</v>
      </c>
      <c r="Q14" s="46">
        <v>8.4088902100000001E-2</v>
      </c>
    </row>
    <row r="15" spans="1:19" x14ac:dyDescent="0.2">
      <c r="A15" s="2">
        <v>4</v>
      </c>
      <c r="B15" s="43">
        <v>39224</v>
      </c>
      <c r="C15" s="44">
        <v>238817368.25</v>
      </c>
      <c r="D15" s="43">
        <v>41271</v>
      </c>
      <c r="E15" s="44">
        <v>250942827.87</v>
      </c>
      <c r="F15" s="43">
        <v>43989</v>
      </c>
      <c r="G15" s="44">
        <v>265105696.62</v>
      </c>
      <c r="H15" s="45">
        <v>5.07729388E-2</v>
      </c>
      <c r="I15" s="45">
        <v>5.2187436300000001E-2</v>
      </c>
      <c r="J15" s="45">
        <v>-1.3443400000000001E-3</v>
      </c>
      <c r="K15" s="45">
        <v>5.6438627399999997E-2</v>
      </c>
      <c r="L15" s="45">
        <v>6.5857381699999995E-2</v>
      </c>
      <c r="M15" s="45">
        <v>-8.8367870000000005E-3</v>
      </c>
      <c r="N15" s="46">
        <v>-9.7276403999999997E-2</v>
      </c>
      <c r="O15" s="46">
        <v>0.85575003729999999</v>
      </c>
      <c r="P15" s="46">
        <v>7.0001814000000004E-3</v>
      </c>
      <c r="Q15" s="46">
        <v>3.9541425800000002E-2</v>
      </c>
    </row>
    <row r="16" spans="1:19" x14ac:dyDescent="0.2">
      <c r="A16" s="2" t="s">
        <v>3161</v>
      </c>
      <c r="B16" s="43">
        <v>2598665</v>
      </c>
      <c r="C16" s="44">
        <v>1401645062.8</v>
      </c>
      <c r="D16" s="43">
        <v>2676308</v>
      </c>
      <c r="E16" s="44">
        <v>1458376489.7</v>
      </c>
      <c r="F16" s="43">
        <v>2746654</v>
      </c>
      <c r="G16" s="44">
        <v>1522743074.3</v>
      </c>
      <c r="H16" s="45">
        <v>4.0474888000000001E-2</v>
      </c>
      <c r="I16" s="45">
        <v>2.9878033500000001E-2</v>
      </c>
      <c r="J16" s="45">
        <v>1.02894266E-2</v>
      </c>
      <c r="K16" s="45">
        <v>4.4135780499999999E-2</v>
      </c>
      <c r="L16" s="45">
        <v>2.62847176E-2</v>
      </c>
      <c r="M16" s="45">
        <v>1.7393869900000001E-2</v>
      </c>
      <c r="N16" s="46">
        <v>-2.5176622169999998</v>
      </c>
      <c r="O16" s="46">
        <v>3.8891631449999999</v>
      </c>
      <c r="P16" s="46">
        <v>0.43708827839999997</v>
      </c>
      <c r="Q16" s="46">
        <v>0.2271223628</v>
      </c>
    </row>
    <row r="17" spans="1:17" x14ac:dyDescent="0.2">
      <c r="A17" s="2" t="s">
        <v>3162</v>
      </c>
      <c r="B17" s="43">
        <v>337103</v>
      </c>
      <c r="C17" s="44">
        <v>122634973.27</v>
      </c>
      <c r="D17" s="43">
        <v>354694</v>
      </c>
      <c r="E17" s="44">
        <v>130428871.39</v>
      </c>
      <c r="F17" s="43">
        <v>350019</v>
      </c>
      <c r="G17" s="44">
        <v>129367877.29000001</v>
      </c>
      <c r="H17" s="45">
        <v>6.3553633299999995E-2</v>
      </c>
      <c r="I17" s="45">
        <v>5.2182864000000002E-2</v>
      </c>
      <c r="J17" s="45">
        <v>1.0806837499999999E-2</v>
      </c>
      <c r="K17" s="45">
        <v>-8.134657E-3</v>
      </c>
      <c r="L17" s="45">
        <v>-1.3180374999999999E-2</v>
      </c>
      <c r="M17" s="45">
        <v>5.1131112000000001E-3</v>
      </c>
      <c r="N17" s="46">
        <v>0.16731684620000001</v>
      </c>
      <c r="O17" s="46">
        <v>-6.4107473999999998E-2</v>
      </c>
      <c r="P17" s="46">
        <v>5.5700209100000002E-2</v>
      </c>
      <c r="Q17" s="46">
        <v>1.9295663500000001E-2</v>
      </c>
    </row>
    <row r="18" spans="1:17" x14ac:dyDescent="0.2">
      <c r="A18" s="1" t="s">
        <v>18</v>
      </c>
      <c r="B18" s="53">
        <f t="shared" ref="B18:G18" si="0">SUM(B12:B17)</f>
        <v>5229889</v>
      </c>
      <c r="C18" s="54">
        <f t="shared" si="0"/>
        <v>5688055251.7300005</v>
      </c>
      <c r="D18" s="53">
        <f t="shared" si="0"/>
        <v>5292359</v>
      </c>
      <c r="E18" s="54">
        <f t="shared" si="0"/>
        <v>5771968513.75</v>
      </c>
      <c r="F18" s="53">
        <f t="shared" si="0"/>
        <v>5270640</v>
      </c>
      <c r="G18" s="54">
        <f t="shared" si="0"/>
        <v>5807772849.3599997</v>
      </c>
      <c r="H18" s="55">
        <f>E18/C18-1</f>
        <v>1.4752539893925443E-2</v>
      </c>
      <c r="I18" s="55">
        <f>D18/B18-1</f>
        <v>1.1944804182268509E-2</v>
      </c>
      <c r="J18" s="55">
        <f>(1+H18)/(1+I18)-1</f>
        <v>2.7745937328329529E-3</v>
      </c>
      <c r="K18" s="55">
        <f>G18/E18-1</f>
        <v>6.2031411856642293E-3</v>
      </c>
      <c r="L18" s="55">
        <f>F18/D18-1</f>
        <v>-4.1038410281690751E-3</v>
      </c>
      <c r="M18" s="55">
        <f>(1+K18)/(1+L18)-1</f>
        <v>1.0349454730776753E-2</v>
      </c>
      <c r="N18" s="56">
        <f>SUM(N12:N17)</f>
        <v>0.77731648739999992</v>
      </c>
      <c r="O18" s="56">
        <f>SUM(O12:O17)</f>
        <v>2.1633725565000002</v>
      </c>
      <c r="P18" s="56">
        <f>SUM(P12:P17)</f>
        <v>0.83874232569999996</v>
      </c>
      <c r="Q18" s="56">
        <f>SUM(Q12:Q17)</f>
        <v>0.86624928039999993</v>
      </c>
    </row>
    <row r="19" spans="1:17" x14ac:dyDescent="0.2">
      <c r="A19" s="2" t="s">
        <v>3163</v>
      </c>
      <c r="B19" s="43">
        <v>393868</v>
      </c>
      <c r="C19" s="44">
        <v>450855446.17000002</v>
      </c>
      <c r="D19" s="43">
        <v>380034</v>
      </c>
      <c r="E19" s="44">
        <v>434808049.27999997</v>
      </c>
      <c r="F19" s="43">
        <v>359014</v>
      </c>
      <c r="G19" s="44">
        <v>410666330.44</v>
      </c>
      <c r="H19" s="45">
        <v>-3.5593220000000002E-2</v>
      </c>
      <c r="I19" s="45">
        <v>-3.5123441999999998E-2</v>
      </c>
      <c r="J19" s="45">
        <v>-4.86878E-4</v>
      </c>
      <c r="K19" s="45">
        <v>-5.5522704999999999E-2</v>
      </c>
      <c r="L19" s="45">
        <v>-5.5310840999999999E-2</v>
      </c>
      <c r="M19" s="45">
        <v>-2.2426799999999999E-4</v>
      </c>
      <c r="N19" s="46">
        <v>0.75229948820000003</v>
      </c>
      <c r="O19" s="46">
        <v>-1.4586929500000001</v>
      </c>
      <c r="P19" s="46">
        <v>5.7131626800000002E-2</v>
      </c>
      <c r="Q19" s="46">
        <v>6.1252294499999999E-2</v>
      </c>
    </row>
    <row r="20" spans="1:17" x14ac:dyDescent="0.2">
      <c r="A20" s="2" t="s">
        <v>3164</v>
      </c>
      <c r="B20" s="43">
        <v>58836</v>
      </c>
      <c r="C20" s="44">
        <v>64045270.273999996</v>
      </c>
      <c r="D20" s="43">
        <v>60832</v>
      </c>
      <c r="E20" s="44">
        <v>65884955.689000003</v>
      </c>
      <c r="F20" s="43">
        <v>61109</v>
      </c>
      <c r="G20" s="44">
        <v>65835397.098999999</v>
      </c>
      <c r="H20" s="45">
        <v>2.8724766200000001E-2</v>
      </c>
      <c r="I20" s="45">
        <v>3.3924807899999999E-2</v>
      </c>
      <c r="J20" s="45">
        <v>-5.0294199999999997E-3</v>
      </c>
      <c r="K20" s="45">
        <v>-7.5219900000000005E-4</v>
      </c>
      <c r="L20" s="45">
        <v>4.5535245000000004E-3</v>
      </c>
      <c r="M20" s="45">
        <v>-5.2816729999999997E-3</v>
      </c>
      <c r="N20" s="46">
        <v>-9.9137470000000005E-3</v>
      </c>
      <c r="O20" s="46">
        <v>-2.9944329999999999E-3</v>
      </c>
      <c r="P20" s="46">
        <v>9.7245695000000004E-3</v>
      </c>
      <c r="Q20" s="46">
        <v>9.8195756999999995E-3</v>
      </c>
    </row>
    <row r="21" spans="1:17" x14ac:dyDescent="0.2">
      <c r="A21" s="2" t="s">
        <v>3165</v>
      </c>
      <c r="B21" s="43">
        <v>4496</v>
      </c>
      <c r="C21" s="44">
        <v>10578620.537</v>
      </c>
      <c r="D21" s="43">
        <v>4564</v>
      </c>
      <c r="E21" s="44">
        <v>10572468.142000001</v>
      </c>
      <c r="F21" s="43">
        <v>4379</v>
      </c>
      <c r="G21" s="44">
        <v>9982899.3800000008</v>
      </c>
      <c r="H21" s="45">
        <v>-5.8158799999999996E-4</v>
      </c>
      <c r="I21" s="45">
        <v>1.5124555200000001E-2</v>
      </c>
      <c r="J21" s="45">
        <v>-1.5472134E-2</v>
      </c>
      <c r="K21" s="45">
        <v>-5.5764533999999998E-2</v>
      </c>
      <c r="L21" s="45">
        <v>-4.0534619000000001E-2</v>
      </c>
      <c r="M21" s="45">
        <v>-1.5873334999999999E-2</v>
      </c>
      <c r="N21" s="46">
        <v>6.6210944000000002E-3</v>
      </c>
      <c r="O21" s="46">
        <v>-3.5622973000000002E-2</v>
      </c>
      <c r="P21" s="46">
        <v>6.9685139999999999E-4</v>
      </c>
      <c r="Q21" s="46">
        <v>1.4889838E-3</v>
      </c>
    </row>
    <row r="22" spans="1:17" x14ac:dyDescent="0.2">
      <c r="A22" s="2" t="s">
        <v>3166</v>
      </c>
      <c r="B22" s="43">
        <v>455</v>
      </c>
      <c r="C22" s="44">
        <v>1035675.8192</v>
      </c>
      <c r="D22" s="43">
        <v>501</v>
      </c>
      <c r="E22" s="44">
        <v>1138533.9517999999</v>
      </c>
      <c r="F22" s="43">
        <v>541</v>
      </c>
      <c r="G22" s="44">
        <v>1199016.3276</v>
      </c>
      <c r="H22" s="45">
        <v>9.9314989000000006E-2</v>
      </c>
      <c r="I22" s="45">
        <v>0.1010989011</v>
      </c>
      <c r="J22" s="45">
        <v>-1.6201200000000001E-3</v>
      </c>
      <c r="K22" s="45">
        <v>5.3123032200000003E-2</v>
      </c>
      <c r="L22" s="45">
        <v>7.9840319399999998E-2</v>
      </c>
      <c r="M22" s="45">
        <v>-2.4741887000000001E-2</v>
      </c>
      <c r="N22" s="46">
        <v>-1.4315879999999999E-3</v>
      </c>
      <c r="O22" s="46">
        <v>3.6544711999999999E-3</v>
      </c>
      <c r="P22" s="46">
        <v>8.6091899999999995E-5</v>
      </c>
      <c r="Q22" s="46">
        <v>1.788374E-4</v>
      </c>
    </row>
    <row r="23" spans="1:17" x14ac:dyDescent="0.2">
      <c r="A23" s="2" t="s">
        <v>3167</v>
      </c>
      <c r="B23" s="43">
        <v>2067</v>
      </c>
      <c r="C23" s="44">
        <v>1203749.0266</v>
      </c>
      <c r="D23" s="43">
        <v>2031</v>
      </c>
      <c r="E23" s="44">
        <v>1158784.0247</v>
      </c>
      <c r="F23" s="43">
        <v>2012</v>
      </c>
      <c r="G23" s="44">
        <v>1164742.4247999999</v>
      </c>
      <c r="H23" s="45">
        <v>-3.7354133999999997E-2</v>
      </c>
      <c r="I23" s="45">
        <v>-1.7416546000000001E-2</v>
      </c>
      <c r="J23" s="45">
        <v>-2.0290987E-2</v>
      </c>
      <c r="K23" s="45">
        <v>5.1419418999999996E-3</v>
      </c>
      <c r="L23" s="45">
        <v>-9.3549979999999998E-3</v>
      </c>
      <c r="M23" s="45">
        <v>1.46338389E-2</v>
      </c>
      <c r="N23" s="46">
        <v>6.800043E-4</v>
      </c>
      <c r="O23" s="46">
        <v>3.6001890000000002E-4</v>
      </c>
      <c r="P23" s="46">
        <v>3.2017919999999999E-4</v>
      </c>
      <c r="Q23" s="46">
        <v>1.737253E-4</v>
      </c>
    </row>
    <row r="24" spans="1:17" x14ac:dyDescent="0.2">
      <c r="A24" s="1" t="s">
        <v>3107</v>
      </c>
      <c r="B24" s="53">
        <f t="shared" ref="B24:G24" si="1">SUM(B19:B23)</f>
        <v>459722</v>
      </c>
      <c r="C24" s="54">
        <f t="shared" si="1"/>
        <v>527718761.82679999</v>
      </c>
      <c r="D24" s="53">
        <f t="shared" si="1"/>
        <v>447962</v>
      </c>
      <c r="E24" s="54">
        <f t="shared" si="1"/>
        <v>513562791.08749998</v>
      </c>
      <c r="F24" s="53">
        <f t="shared" si="1"/>
        <v>427055</v>
      </c>
      <c r="G24" s="54">
        <f t="shared" si="1"/>
        <v>488848385.67139995</v>
      </c>
      <c r="H24" s="55">
        <f>E24/C24-1</f>
        <v>-2.6824838840856069E-2</v>
      </c>
      <c r="I24" s="55">
        <f>D24/B24-1</f>
        <v>-2.558067701784994E-2</v>
      </c>
      <c r="J24" s="55">
        <f>(1+H24)/(1+I24)-1</f>
        <v>-1.276823841299124E-3</v>
      </c>
      <c r="K24" s="55">
        <f>G24/E24-1</f>
        <v>-4.8123434651030306E-2</v>
      </c>
      <c r="L24" s="55">
        <f>F24/D24-1</f>
        <v>-4.6671369446515509E-2</v>
      </c>
      <c r="M24" s="55">
        <f>(1+K24)/(1+L24)-1</f>
        <v>-1.523152833112551E-3</v>
      </c>
      <c r="N24" s="56">
        <f>SUM(N19:N23)</f>
        <v>0.74825525190000008</v>
      </c>
      <c r="O24" s="56">
        <f>SUM(O19:O23)</f>
        <v>-1.4932958659000002</v>
      </c>
      <c r="P24" s="56">
        <f>SUM(P19:P23)</f>
        <v>6.7959318800000015E-2</v>
      </c>
      <c r="Q24" s="56">
        <f>SUM(Q19:Q23)</f>
        <v>7.2913416699999997E-2</v>
      </c>
    </row>
    <row r="25" spans="1:17" x14ac:dyDescent="0.2">
      <c r="A25" s="2" t="s">
        <v>3168</v>
      </c>
      <c r="B25" s="43">
        <v>564364</v>
      </c>
      <c r="C25" s="133">
        <v>396515151.66000003</v>
      </c>
      <c r="D25" s="133">
        <v>571600</v>
      </c>
      <c r="E25" s="133">
        <v>402423706.58999997</v>
      </c>
      <c r="F25" s="133">
        <v>586285</v>
      </c>
      <c r="G25" s="44">
        <v>407884016.54000002</v>
      </c>
      <c r="H25" s="45">
        <v>1.4901208399999999E-2</v>
      </c>
      <c r="I25" s="45">
        <v>1.28215124E-2</v>
      </c>
      <c r="J25" s="45">
        <v>2.0533688000000001E-3</v>
      </c>
      <c r="K25" s="45">
        <v>1.3568559399999999E-2</v>
      </c>
      <c r="L25" s="45">
        <v>2.56910427E-2</v>
      </c>
      <c r="M25" s="45">
        <v>-1.1818845E-2</v>
      </c>
      <c r="N25" s="46">
        <v>-0.52557173999999995</v>
      </c>
      <c r="O25" s="46">
        <v>0.32992330330000003</v>
      </c>
      <c r="P25" s="46">
        <v>9.3298355499999999E-2</v>
      </c>
      <c r="Q25" s="46">
        <v>6.0837302900000001E-2</v>
      </c>
    </row>
    <row r="26" spans="1:17" x14ac:dyDescent="0.2">
      <c r="A26" s="1" t="s">
        <v>3260</v>
      </c>
      <c r="B26" s="47">
        <v>6253975</v>
      </c>
      <c r="C26" s="134">
        <v>6612289165.3000002</v>
      </c>
      <c r="D26" s="48">
        <v>6311921</v>
      </c>
      <c r="E26" s="48">
        <v>6687955011.3999996</v>
      </c>
      <c r="F26" s="141">
        <v>6283980</v>
      </c>
      <c r="G26" s="48">
        <v>6704505251.6999998</v>
      </c>
      <c r="H26" s="49">
        <v>1.14432149E-2</v>
      </c>
      <c r="I26" s="49">
        <v>9.2654672000000004E-3</v>
      </c>
      <c r="J26" s="49">
        <v>2.1577552E-3</v>
      </c>
      <c r="K26" s="49">
        <v>2.4746338999999998E-3</v>
      </c>
      <c r="L26" s="49">
        <v>-4.4267029999999997E-3</v>
      </c>
      <c r="M26" s="49">
        <v>6.9320229999999998E-3</v>
      </c>
      <c r="N26" s="50">
        <v>1</v>
      </c>
      <c r="O26" s="50">
        <v>0.99999999429999997</v>
      </c>
      <c r="P26" s="50">
        <v>1</v>
      </c>
      <c r="Q26" s="50">
        <v>1</v>
      </c>
    </row>
    <row r="27" spans="1:17" x14ac:dyDescent="0.2">
      <c r="A27" s="30" t="s">
        <v>3105</v>
      </c>
      <c r="D27" s="7"/>
      <c r="E27" s="7"/>
    </row>
    <row r="28" spans="1:17" x14ac:dyDescent="0.2">
      <c r="D28" s="7"/>
      <c r="E28" s="7"/>
    </row>
    <row r="29" spans="1:17" x14ac:dyDescent="0.2">
      <c r="A29" s="166" t="s">
        <v>3244</v>
      </c>
      <c r="B29" s="166"/>
      <c r="C29" s="166"/>
      <c r="D29" s="166"/>
      <c r="E29" s="128"/>
      <c r="G29" s="166" t="s">
        <v>3245</v>
      </c>
      <c r="H29" s="166"/>
      <c r="I29" s="166"/>
      <c r="J29" s="166"/>
    </row>
    <row r="30" spans="1:17" x14ac:dyDescent="0.2">
      <c r="H30" s="6"/>
    </row>
    <row r="31" spans="1:17" x14ac:dyDescent="0.2">
      <c r="H31" s="6"/>
    </row>
    <row r="32" spans="1:17" x14ac:dyDescent="0.2">
      <c r="H32" s="6"/>
    </row>
    <row r="33" spans="8:8" x14ac:dyDescent="0.2">
      <c r="H33" s="6"/>
    </row>
    <row r="34" spans="8:8" x14ac:dyDescent="0.2">
      <c r="H34" s="6"/>
    </row>
    <row r="35" spans="8:8" x14ac:dyDescent="0.2">
      <c r="H35" s="6"/>
    </row>
    <row r="36" spans="8:8" x14ac:dyDescent="0.2">
      <c r="H36" s="6"/>
    </row>
    <row r="37" spans="8:8" x14ac:dyDescent="0.2">
      <c r="H37" s="6"/>
    </row>
    <row r="38" spans="8:8" x14ac:dyDescent="0.2">
      <c r="H38" s="6"/>
    </row>
    <row r="39" spans="8:8" x14ac:dyDescent="0.2">
      <c r="H39" s="6"/>
    </row>
    <row r="40" spans="8:8" x14ac:dyDescent="0.2">
      <c r="H40" s="6"/>
    </row>
    <row r="41" spans="8:8" x14ac:dyDescent="0.2">
      <c r="H41" s="6"/>
    </row>
    <row r="42" spans="8:8" x14ac:dyDescent="0.2">
      <c r="H42" s="6"/>
    </row>
    <row r="43" spans="8:8" x14ac:dyDescent="0.2">
      <c r="H43" s="6"/>
    </row>
    <row r="44" spans="8:8" x14ac:dyDescent="0.2">
      <c r="H44" s="6"/>
    </row>
    <row r="45" spans="8:8" x14ac:dyDescent="0.2">
      <c r="H45" s="6"/>
    </row>
    <row r="46" spans="8:8" x14ac:dyDescent="0.2">
      <c r="H46" s="6"/>
    </row>
    <row r="47" spans="8:8" x14ac:dyDescent="0.2">
      <c r="H47" s="6"/>
    </row>
    <row r="48" spans="8:8" x14ac:dyDescent="0.2">
      <c r="H48" s="6"/>
    </row>
    <row r="49" spans="1:15" x14ac:dyDescent="0.2">
      <c r="H49" s="6"/>
    </row>
    <row r="52" spans="1:15" x14ac:dyDescent="0.2">
      <c r="A52" s="174" t="s">
        <v>3108</v>
      </c>
      <c r="B52" s="174"/>
      <c r="C52" s="174"/>
      <c r="D52" s="174"/>
      <c r="E52" s="174"/>
      <c r="F52" s="174"/>
      <c r="G52" s="174"/>
      <c r="I52" s="174" t="s">
        <v>3106</v>
      </c>
      <c r="J52" s="174"/>
      <c r="K52" s="174"/>
      <c r="L52" s="174"/>
      <c r="M52" s="174"/>
      <c r="N52" s="174"/>
      <c r="O52" s="174"/>
    </row>
    <row r="53" spans="1:15" x14ac:dyDescent="0.2">
      <c r="A53" s="7"/>
      <c r="B53" s="7"/>
      <c r="C53" s="7"/>
      <c r="D53" s="7"/>
      <c r="E53" s="7"/>
      <c r="F53" s="7"/>
      <c r="G53" s="7"/>
      <c r="K53" s="6"/>
      <c r="L53" s="6"/>
      <c r="M53" s="6"/>
      <c r="N53" s="6"/>
      <c r="O53" s="6"/>
    </row>
    <row r="54" spans="1:15" x14ac:dyDescent="0.2">
      <c r="A54" s="7"/>
      <c r="B54" s="7"/>
      <c r="C54" s="7"/>
      <c r="D54" s="7"/>
      <c r="E54" s="7"/>
      <c r="F54" s="7"/>
      <c r="G54" s="7"/>
      <c r="K54" s="6"/>
      <c r="L54" s="6"/>
      <c r="M54" s="6"/>
      <c r="N54" s="6"/>
      <c r="O54" s="6"/>
    </row>
    <row r="55" spans="1:15" x14ac:dyDescent="0.2">
      <c r="A55" s="7"/>
      <c r="B55" s="7"/>
      <c r="C55" s="7"/>
      <c r="D55" s="7"/>
      <c r="E55" s="7"/>
      <c r="F55" s="7"/>
      <c r="G55" s="7"/>
      <c r="K55" s="6"/>
      <c r="L55" s="6"/>
      <c r="M55" s="6"/>
      <c r="N55" s="6"/>
      <c r="O55" s="6"/>
    </row>
    <row r="56" spans="1:15" x14ac:dyDescent="0.2">
      <c r="A56" s="7"/>
      <c r="B56" s="7"/>
      <c r="C56" s="7"/>
      <c r="D56" s="7"/>
      <c r="E56" s="7"/>
      <c r="F56" s="7"/>
      <c r="G56" s="7"/>
      <c r="K56" s="6"/>
      <c r="L56" s="6"/>
      <c r="M56" s="6"/>
      <c r="N56" s="6"/>
      <c r="O56" s="6"/>
    </row>
    <row r="57" spans="1:15" x14ac:dyDescent="0.2">
      <c r="A57" s="7"/>
      <c r="B57" s="7"/>
      <c r="C57" s="7"/>
      <c r="D57" s="7"/>
      <c r="E57" s="7"/>
      <c r="F57" s="7"/>
      <c r="G57" s="7"/>
      <c r="K57" s="6"/>
      <c r="L57" s="6"/>
      <c r="M57" s="6"/>
      <c r="N57" s="6"/>
      <c r="O57" s="6"/>
    </row>
    <row r="58" spans="1:15" x14ac:dyDescent="0.2">
      <c r="A58" s="7"/>
      <c r="B58" s="7"/>
      <c r="C58" s="7"/>
      <c r="D58" s="7"/>
      <c r="E58" s="7"/>
      <c r="F58" s="7"/>
      <c r="G58" s="7"/>
      <c r="K58" s="6"/>
      <c r="L58" s="6"/>
      <c r="M58" s="6"/>
      <c r="N58" s="6"/>
      <c r="O58" s="6"/>
    </row>
    <row r="59" spans="1:15" x14ac:dyDescent="0.2">
      <c r="A59" s="7"/>
      <c r="B59" s="7"/>
      <c r="C59" s="7"/>
      <c r="D59" s="7"/>
      <c r="E59" s="7"/>
      <c r="F59" s="7"/>
      <c r="G59" s="7"/>
      <c r="K59" s="6"/>
      <c r="L59" s="6"/>
      <c r="M59" s="6"/>
      <c r="N59" s="6"/>
      <c r="O59" s="6"/>
    </row>
    <row r="60" spans="1:15" x14ac:dyDescent="0.2">
      <c r="A60" s="7"/>
      <c r="B60" s="7"/>
      <c r="C60" s="7"/>
      <c r="D60" s="7"/>
      <c r="E60" s="7"/>
      <c r="F60" s="7"/>
      <c r="G60" s="7"/>
      <c r="K60" s="6"/>
      <c r="L60" s="6"/>
      <c r="M60" s="6"/>
      <c r="N60" s="6"/>
      <c r="O60" s="6"/>
    </row>
    <row r="61" spans="1:15" x14ac:dyDescent="0.2">
      <c r="A61" s="7"/>
      <c r="B61" s="7"/>
      <c r="C61" s="7"/>
      <c r="D61" s="7"/>
      <c r="E61" s="7"/>
      <c r="F61" s="7"/>
      <c r="G61" s="7"/>
      <c r="K61" s="6"/>
      <c r="L61" s="6"/>
      <c r="M61" s="6"/>
      <c r="N61" s="6"/>
      <c r="O61" s="6"/>
    </row>
    <row r="62" spans="1:15" x14ac:dyDescent="0.2">
      <c r="A62" s="7"/>
      <c r="B62" s="7"/>
      <c r="C62" s="7"/>
      <c r="D62" s="7"/>
      <c r="E62" s="7"/>
      <c r="F62" s="7"/>
      <c r="G62" s="7"/>
      <c r="K62" s="6"/>
      <c r="L62" s="6"/>
      <c r="M62" s="6"/>
      <c r="N62" s="6"/>
      <c r="O62" s="6"/>
    </row>
    <row r="63" spans="1:15" x14ac:dyDescent="0.2">
      <c r="A63" s="7"/>
      <c r="B63" s="7"/>
      <c r="C63" s="7"/>
      <c r="D63" s="7"/>
      <c r="E63" s="7"/>
      <c r="F63" s="7"/>
      <c r="G63" s="7"/>
      <c r="K63" s="6"/>
      <c r="L63" s="6"/>
      <c r="M63" s="6"/>
      <c r="N63" s="6"/>
      <c r="O63" s="6"/>
    </row>
    <row r="64" spans="1:15" x14ac:dyDescent="0.2">
      <c r="A64" s="7"/>
      <c r="B64" s="7"/>
      <c r="C64" s="7"/>
      <c r="D64" s="7"/>
      <c r="E64" s="7"/>
      <c r="F64" s="7"/>
      <c r="G64" s="7"/>
      <c r="K64" s="6"/>
      <c r="L64" s="6"/>
      <c r="M64" s="6"/>
      <c r="N64" s="6"/>
      <c r="O64" s="6"/>
    </row>
    <row r="65" spans="1:15" x14ac:dyDescent="0.2">
      <c r="A65" s="7"/>
      <c r="B65" s="7"/>
      <c r="C65" s="7"/>
      <c r="D65" s="7"/>
      <c r="E65" s="7"/>
      <c r="F65" s="7"/>
      <c r="G65" s="7"/>
      <c r="K65" s="6"/>
      <c r="L65" s="6"/>
      <c r="M65" s="6"/>
      <c r="N65" s="6"/>
      <c r="O65" s="6"/>
    </row>
    <row r="66" spans="1:15" x14ac:dyDescent="0.2">
      <c r="A66" s="7"/>
      <c r="B66" s="7"/>
      <c r="C66" s="7"/>
      <c r="D66" s="7"/>
      <c r="E66" s="7"/>
      <c r="F66" s="7"/>
      <c r="G66" s="7"/>
      <c r="K66" s="6"/>
      <c r="L66" s="6"/>
      <c r="M66" s="6"/>
      <c r="N66" s="6"/>
      <c r="O66" s="6"/>
    </row>
    <row r="67" spans="1:15" x14ac:dyDescent="0.2">
      <c r="A67" s="7"/>
      <c r="B67" s="7"/>
      <c r="C67" s="7"/>
      <c r="D67" s="7"/>
      <c r="E67" s="7"/>
      <c r="F67" s="7"/>
      <c r="G67" s="7"/>
      <c r="K67" s="6"/>
      <c r="L67" s="6"/>
      <c r="M67" s="6"/>
      <c r="N67" s="6"/>
      <c r="O67" s="6"/>
    </row>
    <row r="68" spans="1:15" x14ac:dyDescent="0.2">
      <c r="A68" s="7"/>
      <c r="B68" s="7"/>
      <c r="C68" s="7"/>
      <c r="D68" s="7"/>
      <c r="E68" s="7"/>
      <c r="F68" s="7"/>
      <c r="G68" s="7"/>
      <c r="K68" s="6"/>
      <c r="L68" s="6"/>
      <c r="M68" s="6"/>
      <c r="N68" s="6"/>
      <c r="O68" s="6"/>
    </row>
    <row r="69" spans="1:15" x14ac:dyDescent="0.2">
      <c r="A69" s="7"/>
      <c r="B69" s="7"/>
      <c r="C69" s="7"/>
      <c r="D69" s="7"/>
      <c r="E69" s="7"/>
      <c r="F69" s="7"/>
      <c r="G69" s="7"/>
      <c r="K69" s="6"/>
      <c r="L69" s="6"/>
      <c r="M69" s="6"/>
      <c r="N69" s="6"/>
      <c r="O69" s="6"/>
    </row>
    <row r="70" spans="1:15" x14ac:dyDescent="0.2">
      <c r="A70" s="7"/>
      <c r="B70" s="7"/>
      <c r="C70" s="7"/>
      <c r="D70" s="7"/>
      <c r="E70" s="7"/>
      <c r="F70" s="7"/>
      <c r="G70" s="7"/>
      <c r="K70" s="6"/>
      <c r="L70" s="6"/>
      <c r="M70" s="6"/>
      <c r="N70" s="6"/>
      <c r="O70" s="6"/>
    </row>
    <row r="71" spans="1:15" x14ac:dyDescent="0.2">
      <c r="A71" s="7"/>
      <c r="B71" s="7"/>
      <c r="C71" s="7"/>
      <c r="D71" s="7"/>
      <c r="E71" s="7"/>
      <c r="F71" s="7"/>
      <c r="G71" s="7"/>
      <c r="K71" s="6"/>
      <c r="L71" s="6"/>
      <c r="M71" s="6"/>
      <c r="N71" s="6"/>
      <c r="O71" s="6"/>
    </row>
    <row r="72" spans="1:15" x14ac:dyDescent="0.2">
      <c r="A72" s="7"/>
      <c r="B72" s="7"/>
      <c r="C72" s="7"/>
      <c r="D72" s="7"/>
      <c r="E72" s="7"/>
      <c r="F72" s="7"/>
      <c r="G72" s="7"/>
      <c r="K72" s="6"/>
      <c r="L72" s="6"/>
      <c r="M72" s="6"/>
      <c r="N72" s="6"/>
      <c r="O72" s="6"/>
    </row>
  </sheetData>
  <mergeCells count="4">
    <mergeCell ref="G29:J29"/>
    <mergeCell ref="A52:G52"/>
    <mergeCell ref="I52:O52"/>
    <mergeCell ref="A29:D29"/>
  </mergeCells>
  <pageMargins left="0.70866141732283472" right="0.70866141732283472" top="0.74803149606299213" bottom="0.74803149606299213" header="0.31496062992125984" footer="0.31496062992125984"/>
  <pageSetup paperSize="9" scale="61" orientation="landscape" r:id="rId1"/>
  <headerFooter>
    <oddHeader>&amp;CPartie 1 &amp;K2092C6Analyse de l’activité de MCO&amp;REx OQN</oddHeader>
  </headerFooter>
  <rowBreaks count="1" manualBreakCount="1">
    <brk id="28" max="1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1:R86"/>
  <sheetViews>
    <sheetView view="pageBreakPreview" topLeftCell="A22" zoomScale="60" zoomScaleNormal="100" workbookViewId="0">
      <selection activeCell="U53" sqref="U53"/>
    </sheetView>
  </sheetViews>
  <sheetFormatPr baseColWidth="10" defaultColWidth="9.140625" defaultRowHeight="12.75" x14ac:dyDescent="0.2"/>
  <cols>
    <col min="1" max="1" width="7.7109375" style="6" customWidth="1"/>
    <col min="2" max="2" width="30.140625" style="6" bestFit="1" customWidth="1"/>
    <col min="3" max="7" width="10.7109375" style="6" customWidth="1"/>
    <col min="8" max="8" width="10.7109375" style="7" customWidth="1"/>
    <col min="9" max="14" width="9.7109375" style="7" customWidth="1"/>
    <col min="15" max="16" width="10.7109375" style="7" customWidth="1"/>
    <col min="17" max="17" width="9.7109375" style="7" customWidth="1"/>
    <col min="18" max="18" width="9.7109375" style="6" customWidth="1"/>
    <col min="19" max="16384" width="9.140625" style="6"/>
  </cols>
  <sheetData>
    <row r="11" spans="1:18" ht="56.25" x14ac:dyDescent="0.2">
      <c r="A11" s="178" t="s">
        <v>3272</v>
      </c>
      <c r="B11" s="179"/>
      <c r="C11" s="3" t="s">
        <v>3090</v>
      </c>
      <c r="D11" s="3" t="s">
        <v>3091</v>
      </c>
      <c r="E11" s="3" t="s">
        <v>3092</v>
      </c>
      <c r="F11" s="3" t="s">
        <v>3093</v>
      </c>
      <c r="G11" s="3" t="s">
        <v>3094</v>
      </c>
      <c r="H11" s="3" t="s">
        <v>3095</v>
      </c>
      <c r="I11" s="3" t="s">
        <v>3096</v>
      </c>
      <c r="J11" s="3" t="s">
        <v>3097</v>
      </c>
      <c r="K11" s="3" t="s">
        <v>3098</v>
      </c>
      <c r="L11" s="3" t="s">
        <v>3099</v>
      </c>
      <c r="M11" s="3" t="s">
        <v>3100</v>
      </c>
      <c r="N11" s="3" t="s">
        <v>3101</v>
      </c>
      <c r="O11" s="104" t="s">
        <v>3218</v>
      </c>
      <c r="P11" s="3" t="s">
        <v>3102</v>
      </c>
      <c r="Q11" s="3" t="s">
        <v>3103</v>
      </c>
      <c r="R11" s="3" t="s">
        <v>3104</v>
      </c>
    </row>
    <row r="12" spans="1:18" x14ac:dyDescent="0.2">
      <c r="A12" s="88" t="s">
        <v>3110</v>
      </c>
      <c r="B12" s="3" t="str">
        <f>VLOOKUP(A12,[1]cmd11!$A$2:$B$28,2,FALSE)</f>
        <v>Affections du système nerveux</v>
      </c>
      <c r="C12" s="39">
        <v>192485</v>
      </c>
      <c r="D12" s="40">
        <v>178750909.28999999</v>
      </c>
      <c r="E12" s="39">
        <v>192246</v>
      </c>
      <c r="F12" s="40">
        <v>177387006.37</v>
      </c>
      <c r="G12" s="39">
        <v>191633</v>
      </c>
      <c r="H12" s="40">
        <v>176718316.27000001</v>
      </c>
      <c r="I12" s="41">
        <v>-7.6301870000000001E-3</v>
      </c>
      <c r="J12" s="41">
        <v>-1.2416549999999999E-3</v>
      </c>
      <c r="K12" s="41">
        <v>-6.3964740000000001E-3</v>
      </c>
      <c r="L12" s="41">
        <v>-3.7696679999999999E-3</v>
      </c>
      <c r="M12" s="41">
        <v>-3.1886229999999998E-3</v>
      </c>
      <c r="N12" s="41">
        <v>-5.8290399999999997E-4</v>
      </c>
      <c r="O12" s="42">
        <v>2.1939085899999999E-2</v>
      </c>
      <c r="P12" s="42">
        <v>-4.0403649E-2</v>
      </c>
      <c r="Q12" s="42">
        <v>3.04954822E-2</v>
      </c>
      <c r="R12" s="42">
        <v>2.6358144199999999E-2</v>
      </c>
    </row>
    <row r="13" spans="1:18" x14ac:dyDescent="0.2">
      <c r="A13" s="88" t="s">
        <v>3169</v>
      </c>
      <c r="B13" s="3" t="str">
        <f>VLOOKUP(A13,[1]cmd11!$A$2:$B$28,2,FALSE)</f>
        <v xml:space="preserve">Affections de l'oeil </v>
      </c>
      <c r="C13" s="43">
        <v>619692</v>
      </c>
      <c r="D13" s="44">
        <v>507565947.83999997</v>
      </c>
      <c r="E13" s="43">
        <v>636810</v>
      </c>
      <c r="F13" s="44">
        <v>521272119.43000001</v>
      </c>
      <c r="G13" s="43">
        <v>643145</v>
      </c>
      <c r="H13" s="44">
        <v>527422699.80000001</v>
      </c>
      <c r="I13" s="45">
        <v>2.70037256E-2</v>
      </c>
      <c r="J13" s="45">
        <v>2.7623399999999999E-2</v>
      </c>
      <c r="K13" s="45">
        <v>-6.0301699999999996E-4</v>
      </c>
      <c r="L13" s="45">
        <v>1.1799173899999999E-2</v>
      </c>
      <c r="M13" s="45">
        <v>9.9480222E-3</v>
      </c>
      <c r="N13" s="45">
        <v>1.8329177999999999E-3</v>
      </c>
      <c r="O13" s="46">
        <v>-0.22672774800000001</v>
      </c>
      <c r="P13" s="46">
        <v>0.37163088010000001</v>
      </c>
      <c r="Q13" s="46">
        <v>0.1023467611</v>
      </c>
      <c r="R13" s="46">
        <v>7.8666908300000005E-2</v>
      </c>
    </row>
    <row r="14" spans="1:18" ht="22.5" x14ac:dyDescent="0.2">
      <c r="A14" s="88" t="s">
        <v>3170</v>
      </c>
      <c r="B14" s="3" t="str">
        <f>VLOOKUP(A14,[1]cmd11!$A$2:$B$28,2,FALSE)</f>
        <v xml:space="preserve"> Affections des oreilles, du nez, de la gorge, de la bouche et des dents</v>
      </c>
      <c r="C14" s="43">
        <v>544987</v>
      </c>
      <c r="D14" s="44">
        <v>308313031.79000002</v>
      </c>
      <c r="E14" s="43">
        <v>546098</v>
      </c>
      <c r="F14" s="44">
        <v>310803136.48000002</v>
      </c>
      <c r="G14" s="43">
        <v>532119</v>
      </c>
      <c r="H14" s="44">
        <v>304070966.79000002</v>
      </c>
      <c r="I14" s="45">
        <v>8.0765469999999999E-3</v>
      </c>
      <c r="J14" s="45">
        <v>2.0385807000000001E-3</v>
      </c>
      <c r="K14" s="45">
        <v>6.0256824000000002E-3</v>
      </c>
      <c r="L14" s="45">
        <v>-2.1660558999999999E-2</v>
      </c>
      <c r="M14" s="45">
        <v>-2.5597970000000001E-2</v>
      </c>
      <c r="N14" s="45">
        <v>4.0408479999999997E-3</v>
      </c>
      <c r="O14" s="46">
        <v>0.5003042124</v>
      </c>
      <c r="P14" s="46">
        <v>-0.40677171899999998</v>
      </c>
      <c r="Q14" s="46">
        <v>8.4678659099999998E-2</v>
      </c>
      <c r="R14" s="46">
        <v>4.5353229699999997E-2</v>
      </c>
    </row>
    <row r="15" spans="1:18" x14ac:dyDescent="0.2">
      <c r="A15" s="88" t="s">
        <v>3171</v>
      </c>
      <c r="B15" s="3" t="str">
        <f>VLOOKUP(A15,[1]cmd11!$A$2:$B$28,2,FALSE)</f>
        <v>Affections de l'appareil respiratoire</v>
      </c>
      <c r="C15" s="43">
        <v>106443</v>
      </c>
      <c r="D15" s="44">
        <v>158899362.19999999</v>
      </c>
      <c r="E15" s="43">
        <v>110554</v>
      </c>
      <c r="F15" s="44">
        <v>166159900.25999999</v>
      </c>
      <c r="G15" s="43">
        <v>109005</v>
      </c>
      <c r="H15" s="44">
        <v>167104007.91</v>
      </c>
      <c r="I15" s="45">
        <v>4.5692682200000001E-2</v>
      </c>
      <c r="J15" s="45">
        <v>3.8621609699999997E-2</v>
      </c>
      <c r="K15" s="45">
        <v>6.8081315E-3</v>
      </c>
      <c r="L15" s="45">
        <v>5.6819224E-3</v>
      </c>
      <c r="M15" s="45">
        <v>-1.4011252E-2</v>
      </c>
      <c r="N15" s="45">
        <v>1.9973021800000001E-2</v>
      </c>
      <c r="O15" s="46">
        <v>5.5438244900000003E-2</v>
      </c>
      <c r="P15" s="46">
        <v>5.7044951300000001E-2</v>
      </c>
      <c r="Q15" s="46">
        <v>1.73464906E-2</v>
      </c>
      <c r="R15" s="46">
        <v>2.49241371E-2</v>
      </c>
    </row>
    <row r="16" spans="1:18" x14ac:dyDescent="0.2">
      <c r="A16" s="88" t="s">
        <v>3111</v>
      </c>
      <c r="B16" s="3" t="str">
        <f>VLOOKUP(A16,[1]cmd11!$A$2:$B$28,2,FALSE)</f>
        <v xml:space="preserve">Affections de l'appareil circulatoire </v>
      </c>
      <c r="C16" s="43">
        <v>534780</v>
      </c>
      <c r="D16" s="44">
        <v>877094457.37</v>
      </c>
      <c r="E16" s="43">
        <v>535334</v>
      </c>
      <c r="F16" s="44">
        <v>887764683.88999999</v>
      </c>
      <c r="G16" s="43">
        <v>530520</v>
      </c>
      <c r="H16" s="44">
        <v>900609922.11000001</v>
      </c>
      <c r="I16" s="45">
        <v>1.21654246E-2</v>
      </c>
      <c r="J16" s="45">
        <v>1.03594E-3</v>
      </c>
      <c r="K16" s="45">
        <v>1.1117967100000001E-2</v>
      </c>
      <c r="L16" s="45">
        <v>1.44691926E-2</v>
      </c>
      <c r="M16" s="45">
        <v>-8.9925170000000002E-3</v>
      </c>
      <c r="N16" s="45">
        <v>2.3674603700000001E-2</v>
      </c>
      <c r="O16" s="46">
        <v>0.1722916145</v>
      </c>
      <c r="P16" s="46">
        <v>0.77613605519999995</v>
      </c>
      <c r="Q16" s="46">
        <v>8.4424202500000003E-2</v>
      </c>
      <c r="R16" s="46">
        <v>0.13432906510000001</v>
      </c>
    </row>
    <row r="17" spans="1:18" x14ac:dyDescent="0.2">
      <c r="A17" s="88" t="s">
        <v>3112</v>
      </c>
      <c r="B17" s="3" t="str">
        <f>VLOOKUP(A17,[1]cmd11!$A$2:$B$28,2,FALSE)</f>
        <v xml:space="preserve"> Affections du tube digestif</v>
      </c>
      <c r="C17" s="43">
        <v>1475769</v>
      </c>
      <c r="D17" s="44">
        <v>1055815239.1</v>
      </c>
      <c r="E17" s="43">
        <v>1483253</v>
      </c>
      <c r="F17" s="44">
        <v>1054567427.9</v>
      </c>
      <c r="G17" s="43">
        <v>1482557</v>
      </c>
      <c r="H17" s="44">
        <v>1048615740</v>
      </c>
      <c r="I17" s="45">
        <v>-1.1818460000000001E-3</v>
      </c>
      <c r="J17" s="45">
        <v>5.0712544E-3</v>
      </c>
      <c r="K17" s="45">
        <v>-6.2215489999999998E-3</v>
      </c>
      <c r="L17" s="45">
        <v>-5.6437240000000001E-3</v>
      </c>
      <c r="M17" s="45">
        <v>-4.6923899999999998E-4</v>
      </c>
      <c r="N17" s="45">
        <v>-5.1769149999999998E-3</v>
      </c>
      <c r="O17" s="46">
        <v>2.4909631000000002E-2</v>
      </c>
      <c r="P17" s="46">
        <v>-0.35961338100000001</v>
      </c>
      <c r="Q17" s="46">
        <v>0.23592643520000001</v>
      </c>
      <c r="R17" s="46">
        <v>0.1564046415</v>
      </c>
    </row>
    <row r="18" spans="1:18" ht="22.5" x14ac:dyDescent="0.2">
      <c r="A18" s="88" t="s">
        <v>3172</v>
      </c>
      <c r="B18" s="3" t="str">
        <f>VLOOKUP(A18,[1]cmd11!$A$2:$B$28,2,FALSE)</f>
        <v xml:space="preserve"> Affections du système hépatobiliaire et du pancréas</v>
      </c>
      <c r="C18" s="43">
        <v>118019</v>
      </c>
      <c r="D18" s="44">
        <v>186469650.66</v>
      </c>
      <c r="E18" s="43">
        <v>120796</v>
      </c>
      <c r="F18" s="44">
        <v>189266668.72999999</v>
      </c>
      <c r="G18" s="43">
        <v>119977</v>
      </c>
      <c r="H18" s="44">
        <v>186942565.84</v>
      </c>
      <c r="I18" s="45">
        <v>1.4999856900000001E-2</v>
      </c>
      <c r="J18" s="45">
        <v>2.3530109600000002E-2</v>
      </c>
      <c r="K18" s="45">
        <v>-8.3341490000000008E-3</v>
      </c>
      <c r="L18" s="45">
        <v>-1.2279515E-2</v>
      </c>
      <c r="M18" s="45">
        <v>-6.7800259999999998E-3</v>
      </c>
      <c r="N18" s="45">
        <v>-5.5370300000000001E-3</v>
      </c>
      <c r="O18" s="46">
        <v>2.9311764099999998E-2</v>
      </c>
      <c r="P18" s="46">
        <v>-0.14042713900000001</v>
      </c>
      <c r="Q18" s="46">
        <v>1.90925178E-2</v>
      </c>
      <c r="R18" s="46">
        <v>2.78831262E-2</v>
      </c>
    </row>
    <row r="19" spans="1:18" ht="22.5" x14ac:dyDescent="0.2">
      <c r="A19" s="88" t="s">
        <v>3113</v>
      </c>
      <c r="B19" s="3" t="str">
        <f>VLOOKUP(A19,[1]cmd11!$A$2:$B$28,2,FALSE)</f>
        <v>Affections et traumatismes de l'appareil musculosquelettique et du tissu conjonctif</v>
      </c>
      <c r="C19" s="43">
        <v>872278</v>
      </c>
      <c r="D19" s="44">
        <v>1347155583.3</v>
      </c>
      <c r="E19" s="43">
        <v>882253</v>
      </c>
      <c r="F19" s="44">
        <v>1377570010.5</v>
      </c>
      <c r="G19" s="43">
        <v>895056</v>
      </c>
      <c r="H19" s="44">
        <v>1405382926.5</v>
      </c>
      <c r="I19" s="45">
        <v>2.2576774099999999E-2</v>
      </c>
      <c r="J19" s="45">
        <v>1.1435574400000001E-2</v>
      </c>
      <c r="K19" s="45">
        <v>1.10152341E-2</v>
      </c>
      <c r="L19" s="45">
        <v>2.0189838500000001E-2</v>
      </c>
      <c r="M19" s="45">
        <v>1.4511710400000001E-2</v>
      </c>
      <c r="N19" s="45">
        <v>5.5969074000000001E-3</v>
      </c>
      <c r="O19" s="46">
        <v>-0.45821552599999998</v>
      </c>
      <c r="P19" s="46">
        <v>1.6805143322</v>
      </c>
      <c r="Q19" s="46">
        <v>0.14243457170000001</v>
      </c>
      <c r="R19" s="46">
        <v>0.2096176934</v>
      </c>
    </row>
    <row r="20" spans="1:18" ht="22.5" x14ac:dyDescent="0.2">
      <c r="A20" s="88" t="s">
        <v>3173</v>
      </c>
      <c r="B20" s="3" t="str">
        <f>VLOOKUP(A20,[1]cmd11!$A$2:$B$28,2,FALSE)</f>
        <v>Affections de la peau, des tissus sous-cutanés et des seins</v>
      </c>
      <c r="C20" s="43">
        <v>284935</v>
      </c>
      <c r="D20" s="44">
        <v>234341441.86000001</v>
      </c>
      <c r="E20" s="43">
        <v>296700</v>
      </c>
      <c r="F20" s="44">
        <v>241264783.44999999</v>
      </c>
      <c r="G20" s="43">
        <v>292431</v>
      </c>
      <c r="H20" s="44">
        <v>234187567.59</v>
      </c>
      <c r="I20" s="45">
        <v>2.95438209E-2</v>
      </c>
      <c r="J20" s="45">
        <v>4.1290118799999997E-2</v>
      </c>
      <c r="K20" s="45">
        <v>-1.1280524E-2</v>
      </c>
      <c r="L20" s="45">
        <v>-2.9333812000000001E-2</v>
      </c>
      <c r="M20" s="45">
        <v>-1.4388270999999999E-2</v>
      </c>
      <c r="N20" s="45">
        <v>-1.5163721E-2</v>
      </c>
      <c r="O20" s="46">
        <v>0.1527862281</v>
      </c>
      <c r="P20" s="46">
        <v>-0.42762012700000002</v>
      </c>
      <c r="Q20" s="46">
        <v>4.6535953300000002E-2</v>
      </c>
      <c r="R20" s="46">
        <v>3.4929880599999998E-2</v>
      </c>
    </row>
    <row r="21" spans="1:18" ht="22.5" x14ac:dyDescent="0.2">
      <c r="A21" s="88" t="s">
        <v>3174</v>
      </c>
      <c r="B21" s="3" t="str">
        <f>VLOOKUP(A21,[1]cmd11!$A$2:$B$28,2,FALSE)</f>
        <v>Affections endocriniennes, métaboliques et nutritionnelles</v>
      </c>
      <c r="C21" s="43">
        <v>76259</v>
      </c>
      <c r="D21" s="44">
        <v>149175247.75999999</v>
      </c>
      <c r="E21" s="43">
        <v>82743</v>
      </c>
      <c r="F21" s="44">
        <v>170733246.38</v>
      </c>
      <c r="G21" s="43">
        <v>83490</v>
      </c>
      <c r="H21" s="44">
        <v>183110840.13</v>
      </c>
      <c r="I21" s="45">
        <v>0.1445145823</v>
      </c>
      <c r="J21" s="45">
        <v>8.5026029700000005E-2</v>
      </c>
      <c r="K21" s="45">
        <v>5.4826843799999997E-2</v>
      </c>
      <c r="L21" s="45">
        <v>7.2496681300000004E-2</v>
      </c>
      <c r="M21" s="45">
        <v>9.0279539999999995E-3</v>
      </c>
      <c r="N21" s="45">
        <v>6.2900861200000005E-2</v>
      </c>
      <c r="O21" s="46">
        <v>-2.6734905999999999E-2</v>
      </c>
      <c r="P21" s="46">
        <v>0.74788000210000005</v>
      </c>
      <c r="Q21" s="46">
        <v>1.3286165799999999E-2</v>
      </c>
      <c r="R21" s="46">
        <v>2.7311611100000001E-2</v>
      </c>
    </row>
    <row r="22" spans="1:18" x14ac:dyDescent="0.2">
      <c r="A22" s="88" t="s">
        <v>19</v>
      </c>
      <c r="B22" s="3" t="str">
        <f>VLOOKUP(A22,[1]cmd11!$A$2:$B$28,2,FALSE)</f>
        <v>Affections du rein et des voies urinaires</v>
      </c>
      <c r="C22" s="43">
        <v>229056</v>
      </c>
      <c r="D22" s="44">
        <v>271579892.66000003</v>
      </c>
      <c r="E22" s="43">
        <v>231376</v>
      </c>
      <c r="F22" s="44">
        <v>275459398.94999999</v>
      </c>
      <c r="G22" s="43">
        <v>236372</v>
      </c>
      <c r="H22" s="44">
        <v>282052566.57999998</v>
      </c>
      <c r="I22" s="45">
        <v>1.4284954000000001E-2</v>
      </c>
      <c r="J22" s="45">
        <v>1.01285275E-2</v>
      </c>
      <c r="K22" s="45">
        <v>4.1147502000000004E-3</v>
      </c>
      <c r="L22" s="45">
        <v>2.3935170299999999E-2</v>
      </c>
      <c r="M22" s="45">
        <v>2.1592559300000001E-2</v>
      </c>
      <c r="N22" s="45">
        <v>2.2930972000000001E-3</v>
      </c>
      <c r="O22" s="46">
        <v>-0.17880534000000001</v>
      </c>
      <c r="P22" s="46">
        <v>0.39837292470000002</v>
      </c>
      <c r="Q22" s="46">
        <v>3.7615014699999998E-2</v>
      </c>
      <c r="R22" s="46">
        <v>4.2069109600000001E-2</v>
      </c>
    </row>
    <row r="23" spans="1:18" x14ac:dyDescent="0.2">
      <c r="A23" s="88" t="s">
        <v>3175</v>
      </c>
      <c r="B23" s="3" t="str">
        <f>VLOOKUP(A23,[1]cmd11!$A$2:$B$28,2,FALSE)</f>
        <v xml:space="preserve"> Affections de l'appareil génital masculin</v>
      </c>
      <c r="C23" s="43">
        <v>183065</v>
      </c>
      <c r="D23" s="44">
        <v>201898830.46000001</v>
      </c>
      <c r="E23" s="43">
        <v>175495</v>
      </c>
      <c r="F23" s="44">
        <v>189300752.55000001</v>
      </c>
      <c r="G23" s="43">
        <v>177224</v>
      </c>
      <c r="H23" s="44">
        <v>188075276.66</v>
      </c>
      <c r="I23" s="45">
        <v>-6.2397974000000002E-2</v>
      </c>
      <c r="J23" s="45">
        <v>-4.1351433E-2</v>
      </c>
      <c r="K23" s="45">
        <v>-2.1954385999999999E-2</v>
      </c>
      <c r="L23" s="45">
        <v>-6.473698E-3</v>
      </c>
      <c r="M23" s="45">
        <v>9.8521324999999993E-3</v>
      </c>
      <c r="N23" s="45">
        <v>-1.6166554999999999E-2</v>
      </c>
      <c r="O23" s="46">
        <v>-6.1880391E-2</v>
      </c>
      <c r="P23" s="46">
        <v>-7.4045806000000006E-2</v>
      </c>
      <c r="Q23" s="46">
        <v>2.8202508599999999E-2</v>
      </c>
      <c r="R23" s="46">
        <v>2.8052073899999998E-2</v>
      </c>
    </row>
    <row r="24" spans="1:18" x14ac:dyDescent="0.2">
      <c r="A24" s="88" t="s">
        <v>3176</v>
      </c>
      <c r="B24" s="3" t="str">
        <f>VLOOKUP(A24,[1]cmd11!$A$2:$B$28,2,FALSE)</f>
        <v xml:space="preserve">Affections de l'appareil génital féminin </v>
      </c>
      <c r="C24" s="43">
        <v>237952</v>
      </c>
      <c r="D24" s="44">
        <v>244279430.03</v>
      </c>
      <c r="E24" s="43">
        <v>241003</v>
      </c>
      <c r="F24" s="44">
        <v>242995316.03999999</v>
      </c>
      <c r="G24" s="43">
        <v>231559</v>
      </c>
      <c r="H24" s="44">
        <v>237906874.41999999</v>
      </c>
      <c r="I24" s="45">
        <v>-5.256742E-3</v>
      </c>
      <c r="J24" s="45">
        <v>1.28219137E-2</v>
      </c>
      <c r="K24" s="45">
        <v>-1.7849786999999999E-2</v>
      </c>
      <c r="L24" s="45">
        <v>-2.0940493000000001E-2</v>
      </c>
      <c r="M24" s="45">
        <v>-3.9186234E-2</v>
      </c>
      <c r="N24" s="45">
        <v>1.89898836E-2</v>
      </c>
      <c r="O24" s="46">
        <v>0.33799792420000002</v>
      </c>
      <c r="P24" s="46">
        <v>-0.30745424399999999</v>
      </c>
      <c r="Q24" s="46">
        <v>3.6849098800000001E-2</v>
      </c>
      <c r="R24" s="46">
        <v>3.5484627900000003E-2</v>
      </c>
    </row>
    <row r="25" spans="1:18" ht="33.75" x14ac:dyDescent="0.2">
      <c r="A25" s="88" t="s">
        <v>3177</v>
      </c>
      <c r="B25" s="3" t="str">
        <f>VLOOKUP(A25,[1]cmd11!$A$2:$B$28,2,FALSE)</f>
        <v>Grossesses pathologiques, accouchements et affections du post-partum</v>
      </c>
      <c r="C25" s="131">
        <v>294341</v>
      </c>
      <c r="D25" s="43">
        <v>381284238.52999997</v>
      </c>
      <c r="E25" s="43">
        <v>285273</v>
      </c>
      <c r="F25" s="137">
        <v>369679085.06999999</v>
      </c>
      <c r="G25" s="43">
        <v>273431</v>
      </c>
      <c r="H25" s="44">
        <v>351263047</v>
      </c>
      <c r="I25" s="45">
        <v>-3.0437012999999999E-2</v>
      </c>
      <c r="J25" s="45">
        <v>-3.0807805000000001E-2</v>
      </c>
      <c r="K25" s="45">
        <v>3.8257759999999998E-4</v>
      </c>
      <c r="L25" s="45">
        <v>-4.9816283000000003E-2</v>
      </c>
      <c r="M25" s="45">
        <v>-4.1511114000000002E-2</v>
      </c>
      <c r="N25" s="45">
        <v>-8.6648569999999998E-3</v>
      </c>
      <c r="O25" s="46">
        <v>0.42382162410000002</v>
      </c>
      <c r="P25" s="46">
        <v>-1.1127353879999999</v>
      </c>
      <c r="Q25" s="46">
        <v>4.3512391800000001E-2</v>
      </c>
      <c r="R25" s="46">
        <v>5.2392090699999998E-2</v>
      </c>
    </row>
    <row r="26" spans="1:18" ht="22.5" x14ac:dyDescent="0.2">
      <c r="A26" s="88" t="s">
        <v>3178</v>
      </c>
      <c r="B26" s="3" t="str">
        <f>VLOOKUP(A26,[1]cmd11!$A$2:$B$28,2,FALSE)</f>
        <v xml:space="preserve"> Nouveau-nés, prématurés et affections de la période périnatale</v>
      </c>
      <c r="C26" s="131">
        <v>223004</v>
      </c>
      <c r="D26" s="43">
        <v>173860765.58000001</v>
      </c>
      <c r="E26" s="43">
        <v>218271</v>
      </c>
      <c r="F26" s="137">
        <v>169935832.88</v>
      </c>
      <c r="G26" s="43">
        <v>208457</v>
      </c>
      <c r="H26" s="44">
        <v>162601561.38999999</v>
      </c>
      <c r="I26" s="45">
        <v>-2.2575148999999999E-2</v>
      </c>
      <c r="J26" s="45">
        <v>-2.1223835E-2</v>
      </c>
      <c r="K26" s="45">
        <v>-1.380617E-3</v>
      </c>
      <c r="L26" s="45">
        <v>-4.3159063999999997E-2</v>
      </c>
      <c r="M26" s="45">
        <v>-4.4962454999999998E-2</v>
      </c>
      <c r="N26" s="45">
        <v>1.8882931999999999E-3</v>
      </c>
      <c r="O26" s="46">
        <v>0.35124011309999997</v>
      </c>
      <c r="P26" s="46">
        <v>-0.44315196400000001</v>
      </c>
      <c r="Q26" s="46">
        <v>3.3172766300000003E-2</v>
      </c>
      <c r="R26" s="46">
        <v>2.4252581700000001E-2</v>
      </c>
    </row>
    <row r="27" spans="1:18" ht="22.5" x14ac:dyDescent="0.2">
      <c r="A27" s="88" t="s">
        <v>3179</v>
      </c>
      <c r="B27" s="3" t="str">
        <f>VLOOKUP(A27,[1]cmd11!$A$2:$B$28,2,FALSE)</f>
        <v>Affections du sang et des organes hématopoïétiques.</v>
      </c>
      <c r="C27" s="131">
        <v>33895</v>
      </c>
      <c r="D27" s="43">
        <v>41840957.120999999</v>
      </c>
      <c r="E27" s="43">
        <v>34848</v>
      </c>
      <c r="F27" s="137">
        <v>43112549.368000001</v>
      </c>
      <c r="G27" s="43">
        <v>34652</v>
      </c>
      <c r="H27" s="44">
        <v>44010073.141000003</v>
      </c>
      <c r="I27" s="45">
        <v>3.0391088899999998E-2</v>
      </c>
      <c r="J27" s="45">
        <v>2.8116241300000001E-2</v>
      </c>
      <c r="K27" s="45">
        <v>2.2126365000000002E-3</v>
      </c>
      <c r="L27" s="45">
        <v>2.08181559E-2</v>
      </c>
      <c r="M27" s="45">
        <v>-5.6244260000000001E-3</v>
      </c>
      <c r="N27" s="45">
        <v>2.65921475E-2</v>
      </c>
      <c r="O27" s="46">
        <v>7.0147810999999999E-3</v>
      </c>
      <c r="P27" s="46">
        <v>5.4230256300000002E-2</v>
      </c>
      <c r="Q27" s="46">
        <v>5.5143396000000003E-3</v>
      </c>
      <c r="R27" s="46">
        <v>6.5642536999999997E-3</v>
      </c>
    </row>
    <row r="28" spans="1:18" ht="22.5" x14ac:dyDescent="0.2">
      <c r="A28" s="88" t="s">
        <v>3180</v>
      </c>
      <c r="B28" s="3" t="str">
        <f>VLOOKUP(A28,[1]cmd11!$A$2:$B$28,2,FALSE)</f>
        <v>Affections myéloprolifératives et tumeurs de siège imprécis ou diffus</v>
      </c>
      <c r="C28" s="131">
        <v>35322</v>
      </c>
      <c r="D28" s="43">
        <v>49946867.667999998</v>
      </c>
      <c r="E28" s="43">
        <v>36529</v>
      </c>
      <c r="F28" s="137">
        <v>50517016.818999998</v>
      </c>
      <c r="G28" s="43">
        <v>34381</v>
      </c>
      <c r="H28" s="44">
        <v>49876421.204999998</v>
      </c>
      <c r="I28" s="45">
        <v>1.14151133E-2</v>
      </c>
      <c r="J28" s="45">
        <v>3.4171338000000002E-2</v>
      </c>
      <c r="K28" s="45">
        <v>-2.2004308E-2</v>
      </c>
      <c r="L28" s="45">
        <v>-1.2680789E-2</v>
      </c>
      <c r="M28" s="45">
        <v>-5.8802594999999999E-2</v>
      </c>
      <c r="N28" s="45">
        <v>4.9003329499999998E-2</v>
      </c>
      <c r="O28" s="46">
        <v>7.6876274999999994E-2</v>
      </c>
      <c r="P28" s="46">
        <v>-3.8706122000000003E-2</v>
      </c>
      <c r="Q28" s="46">
        <v>5.4712140999999999E-3</v>
      </c>
      <c r="R28" s="46">
        <v>7.4392395999999996E-3</v>
      </c>
    </row>
    <row r="29" spans="1:18" x14ac:dyDescent="0.2">
      <c r="A29" s="88" t="s">
        <v>3181</v>
      </c>
      <c r="B29" s="3" t="str">
        <f>VLOOKUP(A29,[1]cmd11!$A$2:$B$28,2,FALSE)</f>
        <v xml:space="preserve">Maladies infectieuses et parasitaires </v>
      </c>
      <c r="C29" s="43">
        <v>7944</v>
      </c>
      <c r="D29" s="44">
        <v>13001024.796</v>
      </c>
      <c r="E29" s="43">
        <v>8023</v>
      </c>
      <c r="F29" s="44">
        <v>13079954.312000001</v>
      </c>
      <c r="G29" s="43">
        <v>8397</v>
      </c>
      <c r="H29" s="44">
        <v>13742941.290999999</v>
      </c>
      <c r="I29" s="45">
        <v>6.0710225999999999E-3</v>
      </c>
      <c r="J29" s="45">
        <v>9.9446123000000008E-3</v>
      </c>
      <c r="K29" s="45">
        <v>-3.835448E-3</v>
      </c>
      <c r="L29" s="45">
        <v>5.0687255000000001E-2</v>
      </c>
      <c r="M29" s="45">
        <v>4.6615979100000003E-2</v>
      </c>
      <c r="N29" s="45">
        <v>3.8899424000000001E-3</v>
      </c>
      <c r="O29" s="46">
        <v>-1.3385348E-2</v>
      </c>
      <c r="P29" s="46">
        <v>4.0059054599999998E-2</v>
      </c>
      <c r="Q29" s="46">
        <v>1.336255E-3</v>
      </c>
      <c r="R29" s="46">
        <v>2.0498068999999998E-3</v>
      </c>
    </row>
    <row r="30" spans="1:18" x14ac:dyDescent="0.2">
      <c r="A30" s="88" t="s">
        <v>3182</v>
      </c>
      <c r="B30" s="3" t="str">
        <f>VLOOKUP(A30,[1]cmd11!$A$2:$B$28,2,FALSE)</f>
        <v>Maladies et troubles mentaux</v>
      </c>
      <c r="C30" s="43">
        <v>7199</v>
      </c>
      <c r="D30" s="44">
        <v>9073804.0327000003</v>
      </c>
      <c r="E30" s="43">
        <v>7239</v>
      </c>
      <c r="F30" s="44">
        <v>9078576.8250999991</v>
      </c>
      <c r="G30" s="43">
        <v>7691</v>
      </c>
      <c r="H30" s="44">
        <v>9517819.2564000003</v>
      </c>
      <c r="I30" s="45">
        <v>5.2599690000000002E-4</v>
      </c>
      <c r="J30" s="45">
        <v>5.5563273000000003E-3</v>
      </c>
      <c r="K30" s="45">
        <v>-5.0025349999999998E-3</v>
      </c>
      <c r="L30" s="45">
        <v>4.8382300400000001E-2</v>
      </c>
      <c r="M30" s="45">
        <v>6.2439563500000003E-2</v>
      </c>
      <c r="N30" s="45">
        <v>-1.3231118E-2</v>
      </c>
      <c r="O30" s="46">
        <v>-1.6176943999999999E-2</v>
      </c>
      <c r="P30" s="46">
        <v>2.6539942800000001E-2</v>
      </c>
      <c r="Q30" s="46">
        <v>1.2239059E-3</v>
      </c>
      <c r="R30" s="46">
        <v>1.4196154999999999E-3</v>
      </c>
    </row>
    <row r="31" spans="1:18" ht="33.75" x14ac:dyDescent="0.2">
      <c r="A31" s="88" t="s">
        <v>3183</v>
      </c>
      <c r="B31" s="3" t="str">
        <f>VLOOKUP(A31,[1]cmd11!$A$2:$B$28,2,FALSE)</f>
        <v>Troubles mentaux organiques liés à l'absorption de drogues ou induits par celles-ci</v>
      </c>
      <c r="C31" s="43">
        <v>10150</v>
      </c>
      <c r="D31" s="44">
        <v>10813783.586999999</v>
      </c>
      <c r="E31" s="43">
        <v>11514</v>
      </c>
      <c r="F31" s="44">
        <v>11517293.175000001</v>
      </c>
      <c r="G31" s="43">
        <v>11310</v>
      </c>
      <c r="H31" s="44">
        <v>11175321.456</v>
      </c>
      <c r="I31" s="45">
        <v>6.5056747400000003E-2</v>
      </c>
      <c r="J31" s="45">
        <v>0.1343842365</v>
      </c>
      <c r="K31" s="45">
        <v>-6.1114644000000003E-2</v>
      </c>
      <c r="L31" s="45">
        <v>-2.9692021999999998E-2</v>
      </c>
      <c r="M31" s="45">
        <v>-1.7717561E-2</v>
      </c>
      <c r="N31" s="45">
        <v>-1.2190444999999999E-2</v>
      </c>
      <c r="O31" s="46">
        <v>7.3010986999999996E-3</v>
      </c>
      <c r="P31" s="46">
        <v>-2.0662644000000001E-2</v>
      </c>
      <c r="Q31" s="46">
        <v>1.7998147999999999E-3</v>
      </c>
      <c r="R31" s="46">
        <v>1.6668376E-3</v>
      </c>
    </row>
    <row r="32" spans="1:18" ht="22.5" x14ac:dyDescent="0.2">
      <c r="A32" s="88" t="s">
        <v>3184</v>
      </c>
      <c r="B32" s="3" t="str">
        <f>VLOOKUP(A32,[1]cmd11!$A$2:$B$28,2,FALSE)</f>
        <v xml:space="preserve">Traumatismes, allergies et empoisonnements </v>
      </c>
      <c r="C32" s="43">
        <v>26503</v>
      </c>
      <c r="D32" s="44">
        <v>35212276.479000002</v>
      </c>
      <c r="E32" s="43">
        <v>25102</v>
      </c>
      <c r="F32" s="44">
        <v>34320030.660999998</v>
      </c>
      <c r="G32" s="43">
        <v>26918</v>
      </c>
      <c r="H32" s="44">
        <v>37497394.641000003</v>
      </c>
      <c r="I32" s="45">
        <v>-2.5339054999999999E-2</v>
      </c>
      <c r="J32" s="45">
        <v>-5.2861940000000003E-2</v>
      </c>
      <c r="K32" s="45">
        <v>2.9059000099999999E-2</v>
      </c>
      <c r="L32" s="45">
        <v>9.2580452800000004E-2</v>
      </c>
      <c r="M32" s="45">
        <v>7.2344833100000006E-2</v>
      </c>
      <c r="N32" s="45">
        <v>1.8870440799999999E-2</v>
      </c>
      <c r="O32" s="46">
        <v>-6.4994095000000002E-2</v>
      </c>
      <c r="P32" s="46">
        <v>0.19198295139999999</v>
      </c>
      <c r="Q32" s="46">
        <v>4.2835909999999998E-3</v>
      </c>
      <c r="R32" s="46">
        <v>5.5928653000000004E-3</v>
      </c>
    </row>
    <row r="33" spans="1:18" x14ac:dyDescent="0.2">
      <c r="A33" s="88" t="s">
        <v>3185</v>
      </c>
      <c r="B33" s="3" t="str">
        <f>VLOOKUP(A33,[1]cmd11!$A$2:$B$28,2,FALSE)</f>
        <v>Brûlures</v>
      </c>
      <c r="C33" s="43">
        <v>394</v>
      </c>
      <c r="D33" s="44">
        <v>468408.37849999999</v>
      </c>
      <c r="E33" s="43">
        <v>406</v>
      </c>
      <c r="F33" s="44">
        <v>502875.84980000003</v>
      </c>
      <c r="G33" s="43">
        <v>337</v>
      </c>
      <c r="H33" s="44">
        <v>434614.31819999998</v>
      </c>
      <c r="I33" s="45">
        <v>7.3584233099999993E-2</v>
      </c>
      <c r="J33" s="45">
        <v>3.04568528E-2</v>
      </c>
      <c r="K33" s="45">
        <v>4.1852679400000002E-2</v>
      </c>
      <c r="L33" s="45">
        <v>-0.135742314</v>
      </c>
      <c r="M33" s="45">
        <v>-0.16995073899999999</v>
      </c>
      <c r="N33" s="45">
        <v>4.1212523600000002E-2</v>
      </c>
      <c r="O33" s="46">
        <v>2.4694893000000002E-3</v>
      </c>
      <c r="P33" s="46">
        <v>-4.1245040000000002E-3</v>
      </c>
      <c r="Q33" s="46">
        <v>5.3628400000000003E-5</v>
      </c>
      <c r="R33" s="46">
        <v>6.4824200000000002E-5</v>
      </c>
    </row>
    <row r="34" spans="1:18" ht="33.75" x14ac:dyDescent="0.2">
      <c r="A34" s="88" t="s">
        <v>3186</v>
      </c>
      <c r="B34" s="3" t="str">
        <f>VLOOKUP(A34,[1]cmd11!$A$2:$B$28,2,FALSE)</f>
        <v>Facteurs influant sur l'état de santé et autres motifs de recours aux services de santé</v>
      </c>
      <c r="C34" s="43">
        <v>139130</v>
      </c>
      <c r="D34" s="44">
        <v>173645197.46000001</v>
      </c>
      <c r="E34" s="43">
        <v>149720</v>
      </c>
      <c r="F34" s="44">
        <v>180097225.09999999</v>
      </c>
      <c r="G34" s="43">
        <v>152962</v>
      </c>
      <c r="H34" s="44">
        <v>180480650.31999999</v>
      </c>
      <c r="I34" s="45">
        <v>3.7156384000000001E-2</v>
      </c>
      <c r="J34" s="45">
        <v>7.6115862899999998E-2</v>
      </c>
      <c r="K34" s="45">
        <v>-3.6203796000000003E-2</v>
      </c>
      <c r="L34" s="45">
        <v>2.1289901999999999E-3</v>
      </c>
      <c r="M34" s="45">
        <v>2.16537537E-2</v>
      </c>
      <c r="N34" s="45">
        <v>-1.911094E-2</v>
      </c>
      <c r="O34" s="46">
        <v>-0.116030207</v>
      </c>
      <c r="P34" s="46">
        <v>2.3167350699999999E-2</v>
      </c>
      <c r="Q34" s="46">
        <v>2.4341579700000001E-2</v>
      </c>
      <c r="R34" s="46">
        <v>2.6919309299999999E-2</v>
      </c>
    </row>
    <row r="35" spans="1:18" x14ac:dyDescent="0.2">
      <c r="A35" s="88" t="s">
        <v>3187</v>
      </c>
      <c r="B35" s="3" t="str">
        <f>VLOOKUP(A35,[1]cmd11!$A$2:$B$28,2,FALSE)</f>
        <v>Maladies dues à une infection par le VIH</v>
      </c>
      <c r="C35" s="43">
        <v>144</v>
      </c>
      <c r="D35" s="44">
        <v>370809.3737</v>
      </c>
      <c r="E35" s="43">
        <v>137</v>
      </c>
      <c r="F35" s="44">
        <v>436838.36780000001</v>
      </c>
      <c r="G35" s="43">
        <v>152</v>
      </c>
      <c r="H35" s="44">
        <v>425381.15019999997</v>
      </c>
      <c r="I35" s="45">
        <v>0.1780672194</v>
      </c>
      <c r="J35" s="45">
        <v>-4.8611110999999999E-2</v>
      </c>
      <c r="K35" s="45">
        <v>0.23826043499999999</v>
      </c>
      <c r="L35" s="45">
        <v>-2.6227589999999999E-2</v>
      </c>
      <c r="M35" s="45">
        <v>0.1094890511</v>
      </c>
      <c r="N35" s="45">
        <v>-0.122323551</v>
      </c>
      <c r="O35" s="46">
        <v>-5.3684499999999999E-4</v>
      </c>
      <c r="P35" s="46">
        <v>-6.9226900000000002E-4</v>
      </c>
      <c r="Q35" s="46">
        <v>2.4188500000000001E-5</v>
      </c>
      <c r="R35" s="46">
        <v>6.3447099999999998E-5</v>
      </c>
    </row>
    <row r="36" spans="1:18" x14ac:dyDescent="0.2">
      <c r="A36" s="88" t="s">
        <v>3188</v>
      </c>
      <c r="B36" s="3" t="str">
        <f>VLOOKUP(A36,[1]cmd11!$A$2:$B$28,2,FALSE)</f>
        <v>Traumatismes multiples graves</v>
      </c>
      <c r="C36" s="43">
        <v>229</v>
      </c>
      <c r="D36" s="44">
        <v>1432007.9582</v>
      </c>
      <c r="E36" s="43">
        <v>198</v>
      </c>
      <c r="F36" s="44">
        <v>1133282.0456000001</v>
      </c>
      <c r="G36" s="43">
        <v>204</v>
      </c>
      <c r="H36" s="44">
        <v>1279755.7737</v>
      </c>
      <c r="I36" s="45">
        <v>-0.20860632200000001</v>
      </c>
      <c r="J36" s="45">
        <v>-0.13537117900000001</v>
      </c>
      <c r="K36" s="45">
        <v>-8.4701251000000005E-2</v>
      </c>
      <c r="L36" s="45">
        <v>0.1292473737</v>
      </c>
      <c r="M36" s="45">
        <v>3.0303030299999999E-2</v>
      </c>
      <c r="N36" s="45">
        <v>9.6034215699999995E-2</v>
      </c>
      <c r="O36" s="46">
        <v>-2.1473799999999999E-4</v>
      </c>
      <c r="P36" s="46">
        <v>8.8502478000000006E-3</v>
      </c>
      <c r="Q36" s="46">
        <v>3.2463499999999998E-5</v>
      </c>
      <c r="R36" s="46">
        <v>1.9087999999999999E-4</v>
      </c>
    </row>
    <row r="37" spans="1:18" x14ac:dyDescent="0.2">
      <c r="A37" s="89" t="s">
        <v>3260</v>
      </c>
      <c r="B37" s="90"/>
      <c r="C37" s="47">
        <v>6253975</v>
      </c>
      <c r="D37" s="48">
        <v>6612289165.3000002</v>
      </c>
      <c r="E37" s="47">
        <v>6311921</v>
      </c>
      <c r="F37" s="48">
        <v>6687955011.3999996</v>
      </c>
      <c r="G37" s="47">
        <v>6283980</v>
      </c>
      <c r="H37" s="48">
        <v>6704505251.6999998</v>
      </c>
      <c r="I37" s="49">
        <v>1.14432149E-2</v>
      </c>
      <c r="J37" s="49">
        <v>9.2654672000000004E-3</v>
      </c>
      <c r="K37" s="49">
        <v>2.1577552E-3</v>
      </c>
      <c r="L37" s="49">
        <v>2.4746338999999998E-3</v>
      </c>
      <c r="M37" s="49">
        <v>-4.4267029999999997E-3</v>
      </c>
      <c r="N37" s="49">
        <v>6.9320229999999998E-3</v>
      </c>
      <c r="O37" s="50">
        <v>1</v>
      </c>
      <c r="P37" s="50">
        <v>0.99999999429999997</v>
      </c>
      <c r="Q37" s="50">
        <v>1</v>
      </c>
      <c r="R37" s="50">
        <v>1</v>
      </c>
    </row>
    <row r="38" spans="1:18" x14ac:dyDescent="0.2">
      <c r="A38" s="30" t="s">
        <v>3105</v>
      </c>
    </row>
    <row r="41" spans="1:18" x14ac:dyDescent="0.2">
      <c r="A41" s="51"/>
      <c r="B41" s="166" t="s">
        <v>3274</v>
      </c>
      <c r="C41" s="166"/>
      <c r="D41" s="166"/>
      <c r="E41" s="166"/>
      <c r="F41" s="166"/>
      <c r="G41" s="166"/>
      <c r="H41" s="34"/>
      <c r="I41" s="166" t="s">
        <v>3275</v>
      </c>
      <c r="J41" s="166"/>
      <c r="K41" s="166"/>
      <c r="L41" s="166"/>
      <c r="M41" s="166"/>
      <c r="N41" s="166"/>
      <c r="O41" s="166"/>
      <c r="P41" s="166"/>
    </row>
    <row r="42" spans="1:18" x14ac:dyDescent="0.2">
      <c r="I42" s="6"/>
      <c r="J42" s="6"/>
      <c r="K42" s="6"/>
      <c r="L42" s="6"/>
      <c r="M42" s="6"/>
      <c r="N42" s="6"/>
    </row>
    <row r="43" spans="1:18" x14ac:dyDescent="0.2">
      <c r="I43" s="6"/>
      <c r="J43" s="6"/>
      <c r="K43" s="6"/>
      <c r="L43" s="6"/>
      <c r="M43" s="6"/>
      <c r="N43" s="6"/>
    </row>
    <row r="44" spans="1:18" x14ac:dyDescent="0.2">
      <c r="I44" s="6"/>
      <c r="J44" s="6"/>
      <c r="K44" s="6"/>
      <c r="L44" s="6"/>
      <c r="M44" s="6"/>
      <c r="N44" s="6"/>
    </row>
    <row r="45" spans="1:18" x14ac:dyDescent="0.2">
      <c r="I45" s="6"/>
      <c r="J45" s="6"/>
      <c r="K45" s="6"/>
      <c r="L45" s="6"/>
      <c r="M45" s="6"/>
      <c r="N45" s="6"/>
    </row>
    <row r="46" spans="1:18" x14ac:dyDescent="0.2">
      <c r="I46" s="6"/>
      <c r="J46" s="6"/>
      <c r="K46" s="6"/>
      <c r="L46" s="6"/>
      <c r="M46" s="6"/>
      <c r="N46" s="6"/>
    </row>
    <row r="47" spans="1:18" x14ac:dyDescent="0.2">
      <c r="I47" s="6"/>
      <c r="J47" s="6"/>
      <c r="K47" s="6"/>
      <c r="L47" s="6"/>
      <c r="M47" s="6"/>
      <c r="N47" s="6"/>
    </row>
    <row r="48" spans="1:18" x14ac:dyDescent="0.2">
      <c r="I48" s="6"/>
      <c r="J48" s="6"/>
      <c r="K48" s="6"/>
      <c r="L48" s="6"/>
      <c r="M48" s="6"/>
      <c r="N48" s="6"/>
    </row>
    <row r="49" spans="1:14" x14ac:dyDescent="0.2">
      <c r="I49" s="6"/>
      <c r="J49" s="6"/>
      <c r="K49" s="6"/>
      <c r="L49" s="6"/>
      <c r="M49" s="6"/>
      <c r="N49" s="6"/>
    </row>
    <row r="50" spans="1:14" x14ac:dyDescent="0.2">
      <c r="I50" s="6"/>
      <c r="J50" s="6"/>
      <c r="K50" s="6"/>
      <c r="L50" s="6"/>
      <c r="M50" s="6"/>
      <c r="N50" s="6"/>
    </row>
    <row r="51" spans="1:14" x14ac:dyDescent="0.2">
      <c r="I51" s="6"/>
      <c r="J51" s="6"/>
      <c r="K51" s="6"/>
      <c r="L51" s="6"/>
      <c r="M51" s="6"/>
      <c r="N51" s="6"/>
    </row>
    <row r="52" spans="1:14" x14ac:dyDescent="0.2">
      <c r="I52" s="6"/>
      <c r="J52" s="6"/>
      <c r="K52" s="6"/>
      <c r="L52" s="6"/>
      <c r="M52" s="6"/>
      <c r="N52" s="6"/>
    </row>
    <row r="53" spans="1:14" x14ac:dyDescent="0.2">
      <c r="I53" s="6"/>
      <c r="J53" s="6"/>
      <c r="K53" s="6"/>
      <c r="L53" s="6"/>
      <c r="M53" s="6"/>
      <c r="N53" s="6"/>
    </row>
    <row r="54" spans="1:14" x14ac:dyDescent="0.2">
      <c r="I54" s="6"/>
      <c r="J54" s="6"/>
      <c r="K54" s="6"/>
      <c r="L54" s="6"/>
      <c r="M54" s="6"/>
      <c r="N54" s="6"/>
    </row>
    <row r="55" spans="1:14" x14ac:dyDescent="0.2">
      <c r="I55" s="6"/>
      <c r="J55" s="6"/>
      <c r="K55" s="6"/>
      <c r="L55" s="6"/>
      <c r="M55" s="6"/>
      <c r="N55" s="6"/>
    </row>
    <row r="56" spans="1:14" x14ac:dyDescent="0.2">
      <c r="I56" s="6"/>
      <c r="J56" s="6"/>
      <c r="K56" s="6"/>
      <c r="L56" s="6"/>
      <c r="M56" s="6"/>
      <c r="N56" s="6"/>
    </row>
    <row r="57" spans="1:14" x14ac:dyDescent="0.2">
      <c r="I57" s="6"/>
      <c r="J57" s="6"/>
      <c r="K57" s="6"/>
      <c r="L57" s="6"/>
      <c r="M57" s="6"/>
      <c r="N57" s="6"/>
    </row>
    <row r="58" spans="1:14" x14ac:dyDescent="0.2">
      <c r="I58" s="6"/>
      <c r="J58" s="6"/>
      <c r="K58" s="6"/>
      <c r="L58" s="6"/>
      <c r="M58" s="6"/>
      <c r="N58" s="6"/>
    </row>
    <row r="59" spans="1:14" x14ac:dyDescent="0.2">
      <c r="I59" s="6"/>
      <c r="J59" s="6"/>
      <c r="K59" s="6"/>
      <c r="L59" s="6"/>
      <c r="M59" s="6"/>
      <c r="N59" s="6"/>
    </row>
    <row r="60" spans="1:14" x14ac:dyDescent="0.2">
      <c r="I60" s="6"/>
      <c r="J60" s="6"/>
      <c r="K60" s="6"/>
      <c r="L60" s="6"/>
      <c r="M60" s="6"/>
      <c r="N60" s="6"/>
    </row>
    <row r="61" spans="1:14" x14ac:dyDescent="0.2">
      <c r="I61" s="6"/>
      <c r="J61" s="6"/>
      <c r="K61" s="6"/>
      <c r="L61" s="6"/>
      <c r="M61" s="6"/>
      <c r="N61" s="6"/>
    </row>
    <row r="64" spans="1:14" x14ac:dyDescent="0.2">
      <c r="A64" s="51"/>
    </row>
    <row r="65" spans="4:12" x14ac:dyDescent="0.2">
      <c r="D65" s="166" t="s">
        <v>3276</v>
      </c>
      <c r="E65" s="166"/>
      <c r="F65" s="166"/>
      <c r="G65" s="166"/>
      <c r="H65" s="166"/>
      <c r="I65" s="166"/>
      <c r="J65" s="166"/>
      <c r="K65" s="166"/>
      <c r="L65" s="166"/>
    </row>
    <row r="66" spans="4:12" x14ac:dyDescent="0.2">
      <c r="H66" s="6"/>
      <c r="I66" s="6"/>
      <c r="J66" s="6"/>
      <c r="K66" s="6"/>
    </row>
    <row r="67" spans="4:12" x14ac:dyDescent="0.2">
      <c r="H67" s="6"/>
      <c r="I67" s="6"/>
      <c r="J67" s="6"/>
      <c r="K67" s="6"/>
    </row>
    <row r="68" spans="4:12" x14ac:dyDescent="0.2">
      <c r="H68" s="6"/>
      <c r="I68" s="6"/>
      <c r="J68" s="6"/>
      <c r="K68" s="6"/>
    </row>
    <row r="69" spans="4:12" x14ac:dyDescent="0.2">
      <c r="H69" s="6"/>
      <c r="I69" s="6"/>
      <c r="J69" s="6"/>
      <c r="K69" s="6"/>
    </row>
    <row r="70" spans="4:12" x14ac:dyDescent="0.2">
      <c r="H70" s="6"/>
      <c r="I70" s="6"/>
      <c r="J70" s="6"/>
      <c r="K70" s="6"/>
    </row>
    <row r="71" spans="4:12" x14ac:dyDescent="0.2">
      <c r="H71" s="6"/>
      <c r="I71" s="6"/>
      <c r="J71" s="6"/>
      <c r="K71" s="6"/>
    </row>
    <row r="72" spans="4:12" x14ac:dyDescent="0.2">
      <c r="H72" s="6"/>
      <c r="I72" s="6"/>
      <c r="J72" s="6"/>
      <c r="K72" s="6"/>
    </row>
    <row r="73" spans="4:12" x14ac:dyDescent="0.2">
      <c r="H73" s="6"/>
      <c r="I73" s="6"/>
      <c r="J73" s="6"/>
      <c r="K73" s="6"/>
    </row>
    <row r="74" spans="4:12" x14ac:dyDescent="0.2">
      <c r="H74" s="6"/>
      <c r="I74" s="6"/>
      <c r="J74" s="6"/>
      <c r="K74" s="6"/>
    </row>
    <row r="75" spans="4:12" x14ac:dyDescent="0.2">
      <c r="H75" s="6"/>
      <c r="I75" s="6"/>
      <c r="J75" s="6"/>
      <c r="K75" s="6"/>
    </row>
    <row r="76" spans="4:12" x14ac:dyDescent="0.2">
      <c r="H76" s="6"/>
      <c r="I76" s="6"/>
      <c r="J76" s="6"/>
      <c r="K76" s="6"/>
    </row>
    <row r="77" spans="4:12" x14ac:dyDescent="0.2">
      <c r="H77" s="6"/>
      <c r="I77" s="6"/>
      <c r="J77" s="6"/>
      <c r="K77" s="6"/>
    </row>
    <row r="78" spans="4:12" x14ac:dyDescent="0.2">
      <c r="H78" s="6"/>
      <c r="I78" s="6"/>
      <c r="J78" s="6"/>
      <c r="K78" s="6"/>
    </row>
    <row r="79" spans="4:12" x14ac:dyDescent="0.2">
      <c r="H79" s="6"/>
      <c r="I79" s="6"/>
      <c r="J79" s="6"/>
      <c r="K79" s="6"/>
    </row>
    <row r="80" spans="4:12" x14ac:dyDescent="0.2">
      <c r="H80" s="6"/>
      <c r="I80" s="6"/>
      <c r="J80" s="6"/>
      <c r="K80" s="6"/>
    </row>
    <row r="81" spans="1:11" x14ac:dyDescent="0.2">
      <c r="H81" s="6"/>
      <c r="I81" s="6"/>
      <c r="J81" s="6"/>
      <c r="K81" s="6"/>
    </row>
    <row r="82" spans="1:11" x14ac:dyDescent="0.2">
      <c r="H82" s="6"/>
      <c r="I82" s="6"/>
      <c r="J82" s="6"/>
      <c r="K82" s="6"/>
    </row>
    <row r="83" spans="1:11" x14ac:dyDescent="0.2">
      <c r="H83" s="6"/>
      <c r="I83" s="6"/>
      <c r="J83" s="6"/>
      <c r="K83" s="6"/>
    </row>
    <row r="84" spans="1:11" x14ac:dyDescent="0.2">
      <c r="H84" s="6"/>
      <c r="I84" s="6"/>
      <c r="J84" s="6"/>
      <c r="K84" s="6"/>
    </row>
    <row r="85" spans="1:11" x14ac:dyDescent="0.2">
      <c r="H85" s="6"/>
      <c r="I85" s="6"/>
      <c r="J85" s="6"/>
      <c r="K85" s="6"/>
    </row>
    <row r="86" spans="1:11" x14ac:dyDescent="0.2">
      <c r="A86" s="51"/>
      <c r="H86" s="34"/>
      <c r="I86" s="34"/>
    </row>
  </sheetData>
  <mergeCells count="4">
    <mergeCell ref="D65:L65"/>
    <mergeCell ref="A11:B11"/>
    <mergeCell ref="B41:G41"/>
    <mergeCell ref="I41:P41"/>
  </mergeCells>
  <pageMargins left="0.70866141732283472" right="0.70866141732283472" top="0.74803149606299213" bottom="0.74803149606299213" header="0.31496062992125984" footer="0.31496062992125984"/>
  <pageSetup paperSize="9" scale="61" orientation="landscape" r:id="rId1"/>
  <headerFooter>
    <oddHeader>&amp;CPartie 1 &amp;K2092C6Analyse de l’activité de MCO&amp;REx OQN</oddHeader>
  </headerFooter>
  <rowBreaks count="2" manualBreakCount="2">
    <brk id="38" max="17" man="1"/>
    <brk id="106" max="1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1:S58"/>
  <sheetViews>
    <sheetView view="pageBreakPreview" topLeftCell="A28" zoomScale="60" zoomScaleNormal="100" workbookViewId="0">
      <selection activeCell="G29" sqref="G29"/>
    </sheetView>
  </sheetViews>
  <sheetFormatPr baseColWidth="10" defaultColWidth="9.140625" defaultRowHeight="12.75" customHeight="1" x14ac:dyDescent="0.2"/>
  <cols>
    <col min="1" max="1" width="7.7109375" style="12" customWidth="1"/>
    <col min="2" max="2" width="6.140625" style="12" customWidth="1"/>
    <col min="3" max="3" width="25.7109375" style="12" customWidth="1"/>
    <col min="4" max="9" width="10.7109375" style="12" customWidth="1"/>
    <col min="10" max="15" width="9.7109375" style="12" customWidth="1"/>
    <col min="16" max="17" width="10.7109375" style="12" customWidth="1"/>
    <col min="18" max="19" width="9.7109375" style="12" customWidth="1"/>
    <col min="20" max="16384" width="9.140625" style="12"/>
  </cols>
  <sheetData>
    <row r="11" spans="1:19" ht="12.75" customHeight="1" x14ac:dyDescent="0.2">
      <c r="A11" s="34" t="s">
        <v>3248</v>
      </c>
    </row>
    <row r="12" spans="1:19" ht="45" x14ac:dyDescent="0.2">
      <c r="A12" s="18" t="s">
        <v>3109</v>
      </c>
      <c r="B12" s="186" t="s">
        <v>3277</v>
      </c>
      <c r="C12" s="187"/>
      <c r="D12" s="11" t="s">
        <v>3090</v>
      </c>
      <c r="E12" s="11" t="s">
        <v>3091</v>
      </c>
      <c r="F12" s="11" t="s">
        <v>3092</v>
      </c>
      <c r="G12" s="11" t="s">
        <v>3093</v>
      </c>
      <c r="H12" s="11" t="s">
        <v>3094</v>
      </c>
      <c r="I12" s="11" t="s">
        <v>3095</v>
      </c>
      <c r="J12" s="11" t="s">
        <v>3096</v>
      </c>
      <c r="K12" s="11" t="s">
        <v>3097</v>
      </c>
      <c r="L12" s="11" t="s">
        <v>3098</v>
      </c>
      <c r="M12" s="11" t="s">
        <v>3099</v>
      </c>
      <c r="N12" s="11" t="s">
        <v>3100</v>
      </c>
      <c r="O12" s="11" t="s">
        <v>3101</v>
      </c>
      <c r="P12" s="3" t="s">
        <v>3219</v>
      </c>
      <c r="Q12" s="11" t="s">
        <v>3102</v>
      </c>
      <c r="R12" s="11" t="s">
        <v>3103</v>
      </c>
      <c r="S12" s="11" t="s">
        <v>3104</v>
      </c>
    </row>
    <row r="13" spans="1:19" ht="22.5" x14ac:dyDescent="0.2">
      <c r="A13" s="183" t="s">
        <v>3169</v>
      </c>
      <c r="B13" s="91" t="s">
        <v>2515</v>
      </c>
      <c r="C13" s="124" t="str">
        <f>VLOOKUP(B13,racines_hs!$A$5:$R$632,2,FALSE)</f>
        <v>Interventions sur le cristallin avec ou sans vitrectomie</v>
      </c>
      <c r="D13" s="19">
        <v>519644</v>
      </c>
      <c r="E13" s="20">
        <v>417141163.44</v>
      </c>
      <c r="F13" s="19">
        <v>537625</v>
      </c>
      <c r="G13" s="20">
        <v>431831840.35000002</v>
      </c>
      <c r="H13" s="19">
        <v>544440</v>
      </c>
      <c r="I13" s="20">
        <v>437232358.02999997</v>
      </c>
      <c r="J13" s="115">
        <v>3.5220000000000001E-2</v>
      </c>
      <c r="K13" s="115">
        <v>3.4599999999999999E-2</v>
      </c>
      <c r="L13" s="115">
        <v>5.9000000000000003E-4</v>
      </c>
      <c r="M13" s="115">
        <v>1.251E-2</v>
      </c>
      <c r="N13" s="115">
        <v>1.268E-2</v>
      </c>
      <c r="O13" s="115">
        <v>-1.7000000000000001E-4</v>
      </c>
      <c r="P13" s="21">
        <v>1.0757699999999999</v>
      </c>
      <c r="Q13" s="21">
        <v>0.87805</v>
      </c>
      <c r="R13" s="21">
        <v>0.84653</v>
      </c>
      <c r="S13" s="21">
        <v>0.82899999999999996</v>
      </c>
    </row>
    <row r="14" spans="1:19" ht="12" x14ac:dyDescent="0.2">
      <c r="A14" s="184"/>
      <c r="B14" s="91" t="s">
        <v>2519</v>
      </c>
      <c r="C14" s="124" t="str">
        <f>VLOOKUP(B14,racines_hs!$A$5:$R$632,2,FALSE)</f>
        <v>Allogreffes de cornée</v>
      </c>
      <c r="D14" s="22">
        <v>2384</v>
      </c>
      <c r="E14" s="23">
        <v>8221937.29</v>
      </c>
      <c r="F14" s="22">
        <v>2431</v>
      </c>
      <c r="G14" s="23">
        <v>8325581.2000000002</v>
      </c>
      <c r="H14" s="22">
        <v>2715</v>
      </c>
      <c r="I14" s="23">
        <v>9359179.7899999991</v>
      </c>
      <c r="J14" s="116">
        <v>1.261E-2</v>
      </c>
      <c r="K14" s="116">
        <v>1.9709999999999998E-2</v>
      </c>
      <c r="L14" s="116">
        <v>-6.9699999999999996E-3</v>
      </c>
      <c r="M14" s="116">
        <v>0.12415</v>
      </c>
      <c r="N14" s="116">
        <v>0.11681999999999999</v>
      </c>
      <c r="O14" s="116">
        <v>6.5599999999999999E-3</v>
      </c>
      <c r="P14" s="24">
        <v>4.4830000000000002E-2</v>
      </c>
      <c r="Q14" s="24">
        <v>0.16805</v>
      </c>
      <c r="R14" s="24">
        <v>4.2199999999999998E-3</v>
      </c>
      <c r="S14" s="24">
        <v>1.7749999999999998E-2</v>
      </c>
    </row>
    <row r="15" spans="1:19" ht="12" x14ac:dyDescent="0.2">
      <c r="A15" s="184"/>
      <c r="B15" s="91" t="s">
        <v>2513</v>
      </c>
      <c r="C15" s="124" t="str">
        <f>VLOOKUP(B15,racines_hs!$A$5:$R$632,2,FALSE)</f>
        <v>Interventions sur la rétine</v>
      </c>
      <c r="D15" s="22">
        <v>24103</v>
      </c>
      <c r="E15" s="23">
        <v>30090339.41</v>
      </c>
      <c r="F15" s="22">
        <v>24370</v>
      </c>
      <c r="G15" s="23">
        <v>30411152.18</v>
      </c>
      <c r="H15" s="22">
        <v>25280</v>
      </c>
      <c r="I15" s="23">
        <v>31416740.140000001</v>
      </c>
      <c r="J15" s="116">
        <v>1.0659999999999999E-2</v>
      </c>
      <c r="K15" s="116">
        <v>1.108E-2</v>
      </c>
      <c r="L15" s="116">
        <v>-4.0999999999999999E-4</v>
      </c>
      <c r="M15" s="116">
        <v>3.3070000000000002E-2</v>
      </c>
      <c r="N15" s="116">
        <v>3.7339999999999998E-2</v>
      </c>
      <c r="O15" s="116">
        <v>-4.1200000000000004E-3</v>
      </c>
      <c r="P15" s="24">
        <v>0.14365</v>
      </c>
      <c r="Q15" s="24">
        <v>0.16349</v>
      </c>
      <c r="R15" s="24">
        <v>3.9309999999999998E-2</v>
      </c>
      <c r="S15" s="24">
        <v>5.9569999999999998E-2</v>
      </c>
    </row>
    <row r="16" spans="1:19" ht="33.75" x14ac:dyDescent="0.2">
      <c r="A16" s="184"/>
      <c r="B16" s="91" t="s">
        <v>2518</v>
      </c>
      <c r="C16" s="124" t="str">
        <f>VLOOKUP(B16,racines_hs!$A$5:$R$632,2,FALSE)</f>
        <v>Autres interventions extraoculaires, âge supérieur à 17 ans</v>
      </c>
      <c r="D16" s="22">
        <v>39940</v>
      </c>
      <c r="E16" s="23">
        <v>25287285.359999999</v>
      </c>
      <c r="F16" s="22">
        <v>41071</v>
      </c>
      <c r="G16" s="23">
        <v>25847198.25</v>
      </c>
      <c r="H16" s="22">
        <v>42165</v>
      </c>
      <c r="I16" s="23">
        <v>26328165.030000001</v>
      </c>
      <c r="J16" s="116">
        <v>2.214E-2</v>
      </c>
      <c r="K16" s="116">
        <v>2.8320000000000001E-2</v>
      </c>
      <c r="L16" s="116">
        <v>-6.0099999999999997E-3</v>
      </c>
      <c r="M16" s="116">
        <v>1.8610000000000002E-2</v>
      </c>
      <c r="N16" s="116">
        <v>2.664E-2</v>
      </c>
      <c r="O16" s="116">
        <v>-7.8200000000000006E-3</v>
      </c>
      <c r="P16" s="24">
        <v>0.17269000000000001</v>
      </c>
      <c r="Q16" s="24">
        <v>7.8200000000000006E-2</v>
      </c>
      <c r="R16" s="24">
        <v>6.5559999999999993E-2</v>
      </c>
      <c r="S16" s="24">
        <v>4.9919999999999999E-2</v>
      </c>
    </row>
    <row r="17" spans="1:19" ht="33.75" x14ac:dyDescent="0.2">
      <c r="A17" s="185"/>
      <c r="B17" s="91" t="s">
        <v>2529</v>
      </c>
      <c r="C17" s="124" t="str">
        <f>VLOOKUP(B17,racines_hs!$A$5:$R$632,2,FALSE)</f>
        <v>Autres affections oculaires d'origine non diabétique, âge supérieur à 17 ans</v>
      </c>
      <c r="D17" s="31">
        <v>2893</v>
      </c>
      <c r="E17" s="32">
        <v>2395537.87</v>
      </c>
      <c r="F17" s="31">
        <v>2880</v>
      </c>
      <c r="G17" s="32">
        <v>2333662.9</v>
      </c>
      <c r="H17" s="31">
        <v>2723</v>
      </c>
      <c r="I17" s="32">
        <v>2417462.75</v>
      </c>
      <c r="J17" s="117">
        <v>-2.5829999999999999E-2</v>
      </c>
      <c r="K17" s="117">
        <v>-4.4900000000000001E-3</v>
      </c>
      <c r="L17" s="117">
        <v>-2.1430000000000001E-2</v>
      </c>
      <c r="M17" s="117">
        <v>3.5909999999999997E-2</v>
      </c>
      <c r="N17" s="117">
        <v>-5.4510000000000003E-2</v>
      </c>
      <c r="O17" s="117">
        <v>9.5640000000000003E-2</v>
      </c>
      <c r="P17" s="33">
        <v>-2.478E-2</v>
      </c>
      <c r="Q17" s="33">
        <v>1.362E-2</v>
      </c>
      <c r="R17" s="33">
        <v>4.2300000000000003E-3</v>
      </c>
      <c r="S17" s="33">
        <v>4.5799999999999999E-3</v>
      </c>
    </row>
    <row r="18" spans="1:19" ht="12.75" customHeight="1" x14ac:dyDescent="0.2">
      <c r="A18" s="30" t="s">
        <v>3105</v>
      </c>
    </row>
    <row r="21" spans="1:19" ht="12.75" customHeight="1" x14ac:dyDescent="0.2">
      <c r="A21" s="34" t="s">
        <v>3249</v>
      </c>
    </row>
    <row r="22" spans="1:19" ht="56.25" x14ac:dyDescent="0.2">
      <c r="A22" s="18" t="s">
        <v>3109</v>
      </c>
      <c r="B22" s="186" t="s">
        <v>3277</v>
      </c>
      <c r="C22" s="187"/>
      <c r="D22" s="11" t="s">
        <v>3090</v>
      </c>
      <c r="E22" s="11" t="s">
        <v>3091</v>
      </c>
      <c r="F22" s="11" t="s">
        <v>3092</v>
      </c>
      <c r="G22" s="11" t="s">
        <v>3093</v>
      </c>
      <c r="H22" s="11" t="s">
        <v>3094</v>
      </c>
      <c r="I22" s="11" t="s">
        <v>3095</v>
      </c>
      <c r="J22" s="11" t="s">
        <v>3096</v>
      </c>
      <c r="K22" s="11" t="s">
        <v>3097</v>
      </c>
      <c r="L22" s="11" t="s">
        <v>3098</v>
      </c>
      <c r="M22" s="11" t="s">
        <v>3099</v>
      </c>
      <c r="N22" s="11" t="s">
        <v>3100</v>
      </c>
      <c r="O22" s="11" t="s">
        <v>3101</v>
      </c>
      <c r="P22" s="104" t="s">
        <v>3218</v>
      </c>
      <c r="Q22" s="11" t="s">
        <v>3102</v>
      </c>
      <c r="R22" s="11" t="s">
        <v>3103</v>
      </c>
      <c r="S22" s="11" t="s">
        <v>3104</v>
      </c>
    </row>
    <row r="23" spans="1:19" ht="22.5" x14ac:dyDescent="0.2">
      <c r="A23" s="183" t="s">
        <v>3111</v>
      </c>
      <c r="B23" s="91" t="s">
        <v>2630</v>
      </c>
      <c r="C23" s="124" t="str">
        <f>VLOOKUP(B23,racines_hs!$A$5:$R$632,2,FALSE)</f>
        <v>Traitements majeurs de troubles du rythme par voie vasculaire</v>
      </c>
      <c r="D23" s="19">
        <v>3169</v>
      </c>
      <c r="E23" s="20">
        <v>20321389.870000001</v>
      </c>
      <c r="F23" s="19">
        <v>3831</v>
      </c>
      <c r="G23" s="20">
        <v>24355748.039999999</v>
      </c>
      <c r="H23" s="19">
        <v>4516</v>
      </c>
      <c r="I23" s="20">
        <v>28629818.809999999</v>
      </c>
      <c r="J23" s="115">
        <v>0.19853000000000001</v>
      </c>
      <c r="K23" s="115">
        <v>0.2089</v>
      </c>
      <c r="L23" s="115">
        <v>-8.5800000000000008E-3</v>
      </c>
      <c r="M23" s="115">
        <v>0.17549000000000001</v>
      </c>
      <c r="N23" s="115">
        <v>0.17879999999999999</v>
      </c>
      <c r="O23" s="115">
        <v>-2.82E-3</v>
      </c>
      <c r="P23" s="21">
        <v>-0.14229</v>
      </c>
      <c r="Q23" s="21">
        <v>0.33273999999999998</v>
      </c>
      <c r="R23" s="21">
        <v>8.5100000000000002E-3</v>
      </c>
      <c r="S23" s="21">
        <v>3.1789999999999999E-2</v>
      </c>
    </row>
    <row r="24" spans="1:19" ht="12" x14ac:dyDescent="0.2">
      <c r="A24" s="184"/>
      <c r="B24" s="91" t="s">
        <v>2618</v>
      </c>
      <c r="C24" s="124" t="str">
        <f>VLOOKUP(B24,racines_hs!$A$5:$R$632,2,FALSE)</f>
        <v>Poses d'un défibrillateur cardiaque</v>
      </c>
      <c r="D24" s="22">
        <v>3212</v>
      </c>
      <c r="E24" s="23">
        <v>52911464.810000002</v>
      </c>
      <c r="F24" s="22">
        <v>3353</v>
      </c>
      <c r="G24" s="23">
        <v>55299400.280000001</v>
      </c>
      <c r="H24" s="22">
        <v>3569</v>
      </c>
      <c r="I24" s="23">
        <v>58703250.770000003</v>
      </c>
      <c r="J24" s="116">
        <v>4.5130000000000003E-2</v>
      </c>
      <c r="K24" s="116">
        <v>4.3900000000000002E-2</v>
      </c>
      <c r="L24" s="116">
        <v>1.1800000000000001E-3</v>
      </c>
      <c r="M24" s="116">
        <v>6.1550000000000001E-2</v>
      </c>
      <c r="N24" s="116">
        <v>6.4420000000000005E-2</v>
      </c>
      <c r="O24" s="116">
        <v>-2.6900000000000001E-3</v>
      </c>
      <c r="P24" s="24">
        <v>-4.487E-2</v>
      </c>
      <c r="Q24" s="24">
        <v>0.26499</v>
      </c>
      <c r="R24" s="24">
        <v>6.7299999999999999E-3</v>
      </c>
      <c r="S24" s="24">
        <v>6.5180000000000002E-2</v>
      </c>
    </row>
    <row r="25" spans="1:19" ht="22.5" x14ac:dyDescent="0.2">
      <c r="A25" s="184"/>
      <c r="B25" s="91" t="s">
        <v>2623</v>
      </c>
      <c r="C25" s="132" t="str">
        <f>VLOOKUP(B25,racines_hs!$A$5:$R$632,2,FALSE)</f>
        <v>Endoprothèses vasculaires sans infarctus du myocarde</v>
      </c>
      <c r="D25" s="22">
        <v>65307</v>
      </c>
      <c r="E25" s="23">
        <v>133797235.90000001</v>
      </c>
      <c r="F25" s="138">
        <v>66754</v>
      </c>
      <c r="G25" s="23">
        <v>136038779.84999999</v>
      </c>
      <c r="H25" s="22">
        <v>68093</v>
      </c>
      <c r="I25" s="23">
        <v>138911030</v>
      </c>
      <c r="J25" s="116">
        <v>1.6750000000000001E-2</v>
      </c>
      <c r="K25" s="116">
        <v>2.2159999999999999E-2</v>
      </c>
      <c r="L25" s="116">
        <v>-5.2900000000000004E-3</v>
      </c>
      <c r="M25" s="116">
        <v>2.111E-2</v>
      </c>
      <c r="N25" s="116">
        <v>2.0060000000000001E-2</v>
      </c>
      <c r="O25" s="116">
        <v>1.0300000000000001E-3</v>
      </c>
      <c r="P25" s="24">
        <v>-0.27815000000000001</v>
      </c>
      <c r="Q25" s="24">
        <v>0.22359999999999999</v>
      </c>
      <c r="R25" s="24">
        <v>0.12834999999999999</v>
      </c>
      <c r="S25" s="24">
        <v>0.15423999999999999</v>
      </c>
    </row>
    <row r="26" spans="1:19" ht="45" x14ac:dyDescent="0.2">
      <c r="A26" s="184"/>
      <c r="B26" s="91" t="s">
        <v>2603</v>
      </c>
      <c r="C26" s="132" t="str">
        <f>VLOOKUP(B26,racines_hs!$A$5:$R$632,2,FALSE)</f>
        <v>Chirurgie de remplacement valvulaire avec circulation extracorporelle, sans cathétérisme cardiaque, ni coronarographie</v>
      </c>
      <c r="D26" s="22">
        <v>4825</v>
      </c>
      <c r="E26" s="23">
        <v>55711434.659999996</v>
      </c>
      <c r="F26" s="138">
        <v>4961</v>
      </c>
      <c r="G26" s="23">
        <v>57329809.359999999</v>
      </c>
      <c r="H26" s="22">
        <v>5158</v>
      </c>
      <c r="I26" s="23">
        <v>60162930.700000003</v>
      </c>
      <c r="J26" s="116">
        <v>2.9049999999999999E-2</v>
      </c>
      <c r="K26" s="116">
        <v>2.819E-2</v>
      </c>
      <c r="L26" s="116">
        <v>8.4000000000000003E-4</v>
      </c>
      <c r="M26" s="116">
        <v>4.9419999999999999E-2</v>
      </c>
      <c r="N26" s="116">
        <v>3.9710000000000002E-2</v>
      </c>
      <c r="O26" s="116">
        <v>9.3399999999999993E-3</v>
      </c>
      <c r="P26" s="24">
        <v>-4.0919999999999998E-2</v>
      </c>
      <c r="Q26" s="24">
        <v>0.22056000000000001</v>
      </c>
      <c r="R26" s="24">
        <v>9.7199999999999995E-3</v>
      </c>
      <c r="S26" s="24">
        <v>6.6799999999999998E-2</v>
      </c>
    </row>
    <row r="27" spans="1:19" ht="22.5" x14ac:dyDescent="0.2">
      <c r="A27" s="185"/>
      <c r="B27" s="91" t="s">
        <v>2632</v>
      </c>
      <c r="C27" s="132" t="str">
        <f>VLOOKUP(B27,racines_hs!$A$5:$R$632,2,FALSE)</f>
        <v>Poses de bioprothèses de valves cardiaques par voie vasculaire</v>
      </c>
      <c r="D27" s="31">
        <v>500</v>
      </c>
      <c r="E27" s="32">
        <v>2605508.38</v>
      </c>
      <c r="F27" s="139">
        <v>638</v>
      </c>
      <c r="G27" s="32">
        <v>3323345.41</v>
      </c>
      <c r="H27" s="31">
        <v>972</v>
      </c>
      <c r="I27" s="32">
        <v>5075568.0599999996</v>
      </c>
      <c r="J27" s="117">
        <v>0.27550999999999998</v>
      </c>
      <c r="K27" s="117">
        <v>0.27600000000000002</v>
      </c>
      <c r="L27" s="117">
        <v>-3.8999999999999999E-4</v>
      </c>
      <c r="M27" s="117">
        <v>0.52725</v>
      </c>
      <c r="N27" s="117">
        <v>0.52351000000000003</v>
      </c>
      <c r="O27" s="117">
        <v>2.4499999999999999E-3</v>
      </c>
      <c r="P27" s="33">
        <v>-6.9379999999999997E-2</v>
      </c>
      <c r="Q27" s="33">
        <v>0.13641</v>
      </c>
      <c r="R27" s="33">
        <v>1.83E-3</v>
      </c>
      <c r="S27" s="33">
        <v>5.64E-3</v>
      </c>
    </row>
    <row r="28" spans="1:19" ht="12.75" customHeight="1" x14ac:dyDescent="0.2">
      <c r="A28" s="30" t="s">
        <v>3105</v>
      </c>
    </row>
    <row r="31" spans="1:19" ht="12.75" customHeight="1" x14ac:dyDescent="0.2">
      <c r="A31" s="34" t="s">
        <v>3250</v>
      </c>
    </row>
    <row r="32" spans="1:19" ht="45" x14ac:dyDescent="0.2">
      <c r="A32" s="18" t="s">
        <v>3109</v>
      </c>
      <c r="B32" s="186" t="s">
        <v>3277</v>
      </c>
      <c r="C32" s="187"/>
      <c r="D32" s="11" t="s">
        <v>3090</v>
      </c>
      <c r="E32" s="11" t="s">
        <v>3091</v>
      </c>
      <c r="F32" s="11" t="s">
        <v>3092</v>
      </c>
      <c r="G32" s="11" t="s">
        <v>3093</v>
      </c>
      <c r="H32" s="11" t="s">
        <v>3094</v>
      </c>
      <c r="I32" s="11" t="s">
        <v>3095</v>
      </c>
      <c r="J32" s="11" t="s">
        <v>3096</v>
      </c>
      <c r="K32" s="11" t="s">
        <v>3097</v>
      </c>
      <c r="L32" s="11" t="s">
        <v>3098</v>
      </c>
      <c r="M32" s="11" t="s">
        <v>3099</v>
      </c>
      <c r="N32" s="11" t="s">
        <v>3100</v>
      </c>
      <c r="O32" s="11" t="s">
        <v>3101</v>
      </c>
      <c r="P32" s="3" t="s">
        <v>3219</v>
      </c>
      <c r="Q32" s="11" t="s">
        <v>3102</v>
      </c>
      <c r="R32" s="11" t="s">
        <v>3103</v>
      </c>
      <c r="S32" s="11" t="s">
        <v>3104</v>
      </c>
    </row>
    <row r="33" spans="1:19" ht="12" x14ac:dyDescent="0.2">
      <c r="A33" s="183" t="s">
        <v>3113</v>
      </c>
      <c r="B33" s="91" t="s">
        <v>2735</v>
      </c>
      <c r="C33" s="124" t="str">
        <f>VLOOKUP(B33,racines_hs!$A$5:$R$632,2,FALSE)</f>
        <v>Prothèses de genou</v>
      </c>
      <c r="D33" s="19">
        <v>52924</v>
      </c>
      <c r="E33" s="20">
        <v>187742393.69</v>
      </c>
      <c r="F33" s="19">
        <v>56599</v>
      </c>
      <c r="G33" s="20">
        <v>200689972.03999999</v>
      </c>
      <c r="H33" s="19">
        <v>58849</v>
      </c>
      <c r="I33" s="20">
        <v>208096192.75</v>
      </c>
      <c r="J33" s="115">
        <v>6.8959999999999994E-2</v>
      </c>
      <c r="K33" s="115">
        <v>6.9440000000000002E-2</v>
      </c>
      <c r="L33" s="115">
        <v>-4.4000000000000002E-4</v>
      </c>
      <c r="M33" s="115">
        <v>3.6900000000000002E-2</v>
      </c>
      <c r="N33" s="115">
        <v>3.9750000000000001E-2</v>
      </c>
      <c r="O33" s="115">
        <v>-2.7399999999999998E-3</v>
      </c>
      <c r="P33" s="21">
        <v>0.17574000000000001</v>
      </c>
      <c r="Q33" s="21">
        <v>0.26629000000000003</v>
      </c>
      <c r="R33" s="21">
        <v>6.5750000000000003E-2</v>
      </c>
      <c r="S33" s="21">
        <v>0.14807000000000001</v>
      </c>
    </row>
    <row r="34" spans="1:19" ht="33.75" x14ac:dyDescent="0.2">
      <c r="A34" s="184"/>
      <c r="B34" s="91" t="s">
        <v>2759</v>
      </c>
      <c r="C34" s="124" t="str">
        <f>VLOOKUP(B34,racines_hs!$A$5:$R$632,2,FALSE)</f>
        <v>Interventions majeures sur le rachis pour fractures, cyphoses et scolioses</v>
      </c>
      <c r="D34" s="22">
        <v>2487</v>
      </c>
      <c r="E34" s="23">
        <v>15958502.42</v>
      </c>
      <c r="F34" s="22">
        <v>2841</v>
      </c>
      <c r="G34" s="23">
        <v>17895479.98</v>
      </c>
      <c r="H34" s="22">
        <v>3349</v>
      </c>
      <c r="I34" s="23">
        <v>21740708.23</v>
      </c>
      <c r="J34" s="116">
        <v>0.12138</v>
      </c>
      <c r="K34" s="116">
        <v>0.14233999999999999</v>
      </c>
      <c r="L34" s="116">
        <v>-1.8350000000000002E-2</v>
      </c>
      <c r="M34" s="116">
        <v>0.21487000000000001</v>
      </c>
      <c r="N34" s="116">
        <v>0.17881</v>
      </c>
      <c r="O34" s="116">
        <v>3.0589999999999999E-2</v>
      </c>
      <c r="P34" s="24">
        <v>3.968E-2</v>
      </c>
      <c r="Q34" s="24">
        <v>0.13825000000000001</v>
      </c>
      <c r="R34" s="24">
        <v>3.7399999999999998E-3</v>
      </c>
      <c r="S34" s="24">
        <v>1.5469999999999999E-2</v>
      </c>
    </row>
    <row r="35" spans="1:19" ht="12" x14ac:dyDescent="0.2">
      <c r="A35" s="184"/>
      <c r="B35" s="91" t="s">
        <v>2766</v>
      </c>
      <c r="C35" s="124" t="str">
        <f>VLOOKUP(B35,racines_hs!$A$5:$R$632,2,FALSE)</f>
        <v>Arthroscopies de l'épaule</v>
      </c>
      <c r="D35" s="22">
        <v>43992</v>
      </c>
      <c r="E35" s="23">
        <v>61146332.149999999</v>
      </c>
      <c r="F35" s="22">
        <v>45916</v>
      </c>
      <c r="G35" s="23">
        <v>63826280.57</v>
      </c>
      <c r="H35" s="22">
        <v>48709</v>
      </c>
      <c r="I35" s="23">
        <v>67550794.510000005</v>
      </c>
      <c r="J35" s="116">
        <v>4.3830000000000001E-2</v>
      </c>
      <c r="K35" s="116">
        <v>4.3740000000000001E-2</v>
      </c>
      <c r="L35" s="116">
        <v>9.0000000000000006E-5</v>
      </c>
      <c r="M35" s="116">
        <v>5.8349999999999999E-2</v>
      </c>
      <c r="N35" s="116">
        <v>6.0830000000000002E-2</v>
      </c>
      <c r="O35" s="116">
        <v>-2.33E-3</v>
      </c>
      <c r="P35" s="24">
        <v>0.21815000000000001</v>
      </c>
      <c r="Q35" s="24">
        <v>0.13391</v>
      </c>
      <c r="R35" s="24">
        <v>5.4420000000000003E-2</v>
      </c>
      <c r="S35" s="24">
        <v>4.8070000000000002E-2</v>
      </c>
    </row>
    <row r="36" spans="1:19" ht="22.5" x14ac:dyDescent="0.2">
      <c r="A36" s="184"/>
      <c r="B36" s="91" t="s">
        <v>2760</v>
      </c>
      <c r="C36" s="124" t="str">
        <f>VLOOKUP(B36,racines_hs!$A$5:$R$632,2,FALSE)</f>
        <v>Autres interventions majeures sur le rachis</v>
      </c>
      <c r="D36" s="22">
        <v>14053</v>
      </c>
      <c r="E36" s="23">
        <v>46219693.829999998</v>
      </c>
      <c r="F36" s="22">
        <v>15643</v>
      </c>
      <c r="G36" s="23">
        <v>51347157.659999996</v>
      </c>
      <c r="H36" s="22">
        <v>16539</v>
      </c>
      <c r="I36" s="23">
        <v>54147584.020000003</v>
      </c>
      <c r="J36" s="116">
        <v>0.11094</v>
      </c>
      <c r="K36" s="116">
        <v>0.11314</v>
      </c>
      <c r="L36" s="116">
        <v>-1.98E-3</v>
      </c>
      <c r="M36" s="116">
        <v>5.4539999999999998E-2</v>
      </c>
      <c r="N36" s="116">
        <v>5.7279999999999998E-2</v>
      </c>
      <c r="O36" s="116">
        <v>-2.5899999999999999E-3</v>
      </c>
      <c r="P36" s="24">
        <v>6.9980000000000001E-2</v>
      </c>
      <c r="Q36" s="24">
        <v>0.10069</v>
      </c>
      <c r="R36" s="24">
        <v>1.848E-2</v>
      </c>
      <c r="S36" s="24">
        <v>3.8530000000000002E-2</v>
      </c>
    </row>
    <row r="37" spans="1:19" ht="12" x14ac:dyDescent="0.2">
      <c r="A37" s="185"/>
      <c r="B37" s="91" t="s">
        <v>2752</v>
      </c>
      <c r="C37" s="124" t="str">
        <f>VLOOKUP(B37,racines_hs!$A$5:$R$632,2,FALSE)</f>
        <v>Autres interventions sur la main</v>
      </c>
      <c r="D37" s="31">
        <v>80434</v>
      </c>
      <c r="E37" s="32">
        <v>49193950.909999996</v>
      </c>
      <c r="F37" s="31">
        <v>82112</v>
      </c>
      <c r="G37" s="32">
        <v>50215115.649999999</v>
      </c>
      <c r="H37" s="31">
        <v>85960</v>
      </c>
      <c r="I37" s="32">
        <v>52464053.079999998</v>
      </c>
      <c r="J37" s="117">
        <v>2.0760000000000001E-2</v>
      </c>
      <c r="K37" s="117">
        <v>2.086E-2</v>
      </c>
      <c r="L37" s="117">
        <v>-1E-4</v>
      </c>
      <c r="M37" s="117">
        <v>4.4790000000000003E-2</v>
      </c>
      <c r="N37" s="117">
        <v>4.6859999999999999E-2</v>
      </c>
      <c r="O37" s="117">
        <v>-1.98E-3</v>
      </c>
      <c r="P37" s="33">
        <v>0.30054999999999998</v>
      </c>
      <c r="Q37" s="33">
        <v>8.0860000000000001E-2</v>
      </c>
      <c r="R37" s="33">
        <v>9.604E-2</v>
      </c>
      <c r="S37" s="33">
        <v>3.7330000000000002E-2</v>
      </c>
    </row>
    <row r="38" spans="1:19" ht="12.75" customHeight="1" x14ac:dyDescent="0.2">
      <c r="A38" s="30" t="s">
        <v>3105</v>
      </c>
    </row>
    <row r="41" spans="1:19" ht="12.75" customHeight="1" x14ac:dyDescent="0.2">
      <c r="A41" s="34" t="s">
        <v>3251</v>
      </c>
    </row>
    <row r="42" spans="1:19" ht="45" x14ac:dyDescent="0.2">
      <c r="A42" s="18" t="s">
        <v>3109</v>
      </c>
      <c r="B42" s="186" t="s">
        <v>3277</v>
      </c>
      <c r="C42" s="187"/>
      <c r="D42" s="11" t="s">
        <v>3090</v>
      </c>
      <c r="E42" s="11" t="s">
        <v>3091</v>
      </c>
      <c r="F42" s="11" t="s">
        <v>3092</v>
      </c>
      <c r="G42" s="11" t="s">
        <v>3093</v>
      </c>
      <c r="H42" s="11" t="s">
        <v>3094</v>
      </c>
      <c r="I42" s="11" t="s">
        <v>3095</v>
      </c>
      <c r="J42" s="11" t="s">
        <v>3096</v>
      </c>
      <c r="K42" s="11" t="s">
        <v>3097</v>
      </c>
      <c r="L42" s="11" t="s">
        <v>3098</v>
      </c>
      <c r="M42" s="11" t="s">
        <v>3099</v>
      </c>
      <c r="N42" s="11" t="s">
        <v>3100</v>
      </c>
      <c r="O42" s="11" t="s">
        <v>3101</v>
      </c>
      <c r="P42" s="3" t="s">
        <v>3219</v>
      </c>
      <c r="Q42" s="11" t="s">
        <v>3102</v>
      </c>
      <c r="R42" s="11" t="s">
        <v>3103</v>
      </c>
      <c r="S42" s="11" t="s">
        <v>3104</v>
      </c>
    </row>
    <row r="43" spans="1:19" ht="22.5" x14ac:dyDescent="0.2">
      <c r="A43" s="183" t="s">
        <v>3174</v>
      </c>
      <c r="B43" s="91" t="s">
        <v>2841</v>
      </c>
      <c r="C43" s="124" t="str">
        <f>VLOOKUP(B43,racines_hs!$A$5:$R$632,2,FALSE)</f>
        <v>Interventions digestives autres que les gastroplasties, pour obésité</v>
      </c>
      <c r="D43" s="19">
        <v>13371</v>
      </c>
      <c r="E43" s="20">
        <v>57932748.909999996</v>
      </c>
      <c r="F43" s="19">
        <v>18753</v>
      </c>
      <c r="G43" s="20">
        <v>79941416.349999994</v>
      </c>
      <c r="H43" s="19">
        <v>22537</v>
      </c>
      <c r="I43" s="20">
        <v>96306478.680000007</v>
      </c>
      <c r="J43" s="115">
        <v>0.37990000000000002</v>
      </c>
      <c r="K43" s="115">
        <v>0.40250999999999998</v>
      </c>
      <c r="L43" s="115">
        <v>-1.6119999999999999E-2</v>
      </c>
      <c r="M43" s="115">
        <v>0.20471</v>
      </c>
      <c r="N43" s="115">
        <v>0.20177999999999999</v>
      </c>
      <c r="O43" s="115">
        <v>2.4399999999999999E-3</v>
      </c>
      <c r="P43" s="21">
        <v>5.0655999999999999</v>
      </c>
      <c r="Q43" s="21">
        <v>1.3221499999999999</v>
      </c>
      <c r="R43" s="21">
        <v>0.26994000000000001</v>
      </c>
      <c r="S43" s="21">
        <v>0.52595000000000003</v>
      </c>
    </row>
    <row r="44" spans="1:19" ht="22.5" x14ac:dyDescent="0.2">
      <c r="A44" s="184"/>
      <c r="B44" s="91" t="s">
        <v>2853</v>
      </c>
      <c r="C44" s="124" t="str">
        <f>VLOOKUP(B44,racines_hs!$A$5:$R$632,2,FALSE)</f>
        <v>Troubles métaboliques, âge supérieur à 17 ans</v>
      </c>
      <c r="D44" s="22">
        <v>5478</v>
      </c>
      <c r="E44" s="23">
        <v>7337979.8399999999</v>
      </c>
      <c r="F44" s="22">
        <v>6062</v>
      </c>
      <c r="G44" s="23">
        <v>8261670.21</v>
      </c>
      <c r="H44" s="22">
        <v>6603</v>
      </c>
      <c r="I44" s="23">
        <v>8942489.2899999991</v>
      </c>
      <c r="J44" s="116">
        <v>0.12587999999999999</v>
      </c>
      <c r="K44" s="116">
        <v>0.10661</v>
      </c>
      <c r="L44" s="116">
        <v>1.7409999999999998E-2</v>
      </c>
      <c r="M44" s="116">
        <v>8.2409999999999997E-2</v>
      </c>
      <c r="N44" s="116">
        <v>8.924E-2</v>
      </c>
      <c r="O44" s="116">
        <v>-6.28E-3</v>
      </c>
      <c r="P44" s="24">
        <v>0.72423000000000004</v>
      </c>
      <c r="Q44" s="24">
        <v>5.5E-2</v>
      </c>
      <c r="R44" s="24">
        <v>7.9089999999999994E-2</v>
      </c>
      <c r="S44" s="24">
        <v>4.8840000000000001E-2</v>
      </c>
    </row>
    <row r="45" spans="1:19" ht="22.5" x14ac:dyDescent="0.2">
      <c r="A45" s="184"/>
      <c r="B45" s="91" t="s">
        <v>2839</v>
      </c>
      <c r="C45" s="124" t="str">
        <f>VLOOKUP(B45,racines_hs!$A$5:$R$632,2,FALSE)</f>
        <v>Interventions sur la thyroïde pour tumeurs malignes</v>
      </c>
      <c r="D45" s="22">
        <v>2617</v>
      </c>
      <c r="E45" s="23">
        <v>4920503.47</v>
      </c>
      <c r="F45" s="22">
        <v>2558</v>
      </c>
      <c r="G45" s="23">
        <v>4774938.5999999996</v>
      </c>
      <c r="H45" s="22">
        <v>2722</v>
      </c>
      <c r="I45" s="23">
        <v>5025310.04</v>
      </c>
      <c r="J45" s="116">
        <v>-2.9579999999999999E-2</v>
      </c>
      <c r="K45" s="116">
        <v>-2.2540000000000001E-2</v>
      </c>
      <c r="L45" s="116">
        <v>-7.1999999999999998E-3</v>
      </c>
      <c r="M45" s="116">
        <v>5.2429999999999997E-2</v>
      </c>
      <c r="N45" s="116">
        <v>6.411E-2</v>
      </c>
      <c r="O45" s="116">
        <v>-1.0970000000000001E-2</v>
      </c>
      <c r="P45" s="24">
        <v>0.21954000000000001</v>
      </c>
      <c r="Q45" s="24">
        <v>2.0230000000000001E-2</v>
      </c>
      <c r="R45" s="24">
        <v>3.2599999999999997E-2</v>
      </c>
      <c r="S45" s="24">
        <v>2.7439999999999999E-2</v>
      </c>
    </row>
    <row r="46" spans="1:19" ht="22.5" x14ac:dyDescent="0.2">
      <c r="A46" s="184"/>
      <c r="B46" s="91" t="s">
        <v>2855</v>
      </c>
      <c r="C46" s="124" t="str">
        <f>VLOOKUP(B46,racines_hs!$A$5:$R$632,2,FALSE)</f>
        <v>Troubles nutritionnels divers, âge supérieur à 17 ans</v>
      </c>
      <c r="D46" s="22">
        <v>6602</v>
      </c>
      <c r="E46" s="23">
        <v>9177977.75</v>
      </c>
      <c r="F46" s="22">
        <v>7426</v>
      </c>
      <c r="G46" s="23">
        <v>9196095.4399999995</v>
      </c>
      <c r="H46" s="22">
        <v>6871</v>
      </c>
      <c r="I46" s="23">
        <v>9415650.6600000001</v>
      </c>
      <c r="J46" s="116">
        <v>1.97E-3</v>
      </c>
      <c r="K46" s="116">
        <v>0.12481</v>
      </c>
      <c r="L46" s="116">
        <v>-0.10921</v>
      </c>
      <c r="M46" s="116">
        <v>2.3869999999999999E-2</v>
      </c>
      <c r="N46" s="116">
        <v>-7.4740000000000001E-2</v>
      </c>
      <c r="O46" s="116">
        <v>0.10657999999999999</v>
      </c>
      <c r="P46" s="24">
        <v>-0.74297000000000002</v>
      </c>
      <c r="Q46" s="24">
        <v>1.7739999999999999E-2</v>
      </c>
      <c r="R46" s="24">
        <v>8.2299999999999998E-2</v>
      </c>
      <c r="S46" s="24">
        <v>5.142E-2</v>
      </c>
    </row>
    <row r="47" spans="1:19" ht="33.75" x14ac:dyDescent="0.2">
      <c r="A47" s="185"/>
      <c r="B47" s="91" t="s">
        <v>2850</v>
      </c>
      <c r="C47" s="124" t="str">
        <f>VLOOKUP(B47,racines_hs!$A$5:$R$632,2,FALSE)</f>
        <v>Explorations et surveillance pour affections endocriniennes et métaboliques</v>
      </c>
      <c r="D47" s="31">
        <v>734</v>
      </c>
      <c r="E47" s="32">
        <v>394382.36</v>
      </c>
      <c r="F47" s="31">
        <v>1044</v>
      </c>
      <c r="G47" s="32">
        <v>561291.80000000005</v>
      </c>
      <c r="H47" s="31">
        <v>1437</v>
      </c>
      <c r="I47" s="32">
        <v>721166.18</v>
      </c>
      <c r="J47" s="117">
        <v>0.42321999999999999</v>
      </c>
      <c r="K47" s="117">
        <v>0.42233999999999999</v>
      </c>
      <c r="L47" s="117">
        <v>6.0999999999999997E-4</v>
      </c>
      <c r="M47" s="117">
        <v>0.28483000000000003</v>
      </c>
      <c r="N47" s="117">
        <v>0.37644</v>
      </c>
      <c r="O47" s="117">
        <v>-6.6549999999999998E-2</v>
      </c>
      <c r="P47" s="33">
        <v>0.52610000000000001</v>
      </c>
      <c r="Q47" s="33">
        <v>1.2919999999999999E-2</v>
      </c>
      <c r="R47" s="33">
        <v>1.721E-2</v>
      </c>
      <c r="S47" s="33">
        <v>3.9399999999999999E-3</v>
      </c>
    </row>
    <row r="48" spans="1:19" ht="12.75" customHeight="1" x14ac:dyDescent="0.2">
      <c r="A48" s="30" t="s">
        <v>3105</v>
      </c>
    </row>
    <row r="51" spans="1:19" ht="12.75" customHeight="1" x14ac:dyDescent="0.2">
      <c r="A51" s="34" t="s">
        <v>3252</v>
      </c>
    </row>
    <row r="52" spans="1:19" ht="45" x14ac:dyDescent="0.2">
      <c r="A52" s="18" t="s">
        <v>3109</v>
      </c>
      <c r="B52" s="186" t="s">
        <v>3277</v>
      </c>
      <c r="C52" s="187"/>
      <c r="D52" s="11" t="s">
        <v>3090</v>
      </c>
      <c r="E52" s="11" t="s">
        <v>3091</v>
      </c>
      <c r="F52" s="11" t="s">
        <v>3092</v>
      </c>
      <c r="G52" s="11" t="s">
        <v>3093</v>
      </c>
      <c r="H52" s="11" t="s">
        <v>3094</v>
      </c>
      <c r="I52" s="11" t="s">
        <v>3095</v>
      </c>
      <c r="J52" s="11" t="s">
        <v>3096</v>
      </c>
      <c r="K52" s="11" t="s">
        <v>3097</v>
      </c>
      <c r="L52" s="11" t="s">
        <v>3098</v>
      </c>
      <c r="M52" s="11" t="s">
        <v>3099</v>
      </c>
      <c r="N52" s="11" t="s">
        <v>3100</v>
      </c>
      <c r="O52" s="11" t="s">
        <v>3101</v>
      </c>
      <c r="P52" s="3" t="s">
        <v>3219</v>
      </c>
      <c r="Q52" s="11" t="s">
        <v>3102</v>
      </c>
      <c r="R52" s="11" t="s">
        <v>3103</v>
      </c>
      <c r="S52" s="11" t="s">
        <v>3104</v>
      </c>
    </row>
    <row r="53" spans="1:19" ht="33.75" x14ac:dyDescent="0.2">
      <c r="A53" s="183" t="s">
        <v>19</v>
      </c>
      <c r="B53" s="91" t="s">
        <v>2866</v>
      </c>
      <c r="C53" s="124" t="str">
        <f>VLOOKUP(B53,racines_hs!$A$5:$R$632,2,FALSE)</f>
        <v>Interventions par voie transurétrale ou transcutanée pour lithiases urinaires</v>
      </c>
      <c r="D53" s="19">
        <v>32161</v>
      </c>
      <c r="E53" s="20">
        <v>35587336.369999997</v>
      </c>
      <c r="F53" s="19">
        <v>35577</v>
      </c>
      <c r="G53" s="20">
        <v>39213784.219999999</v>
      </c>
      <c r="H53" s="19">
        <v>38797</v>
      </c>
      <c r="I53" s="20">
        <v>42549811.670000002</v>
      </c>
      <c r="J53" s="115">
        <v>0.1019</v>
      </c>
      <c r="K53" s="115">
        <v>0.10621999999999999</v>
      </c>
      <c r="L53" s="115">
        <v>-3.8999999999999998E-3</v>
      </c>
      <c r="M53" s="115">
        <v>8.5070000000000007E-2</v>
      </c>
      <c r="N53" s="115">
        <v>9.0509999999999993E-2</v>
      </c>
      <c r="O53" s="115">
        <v>-4.9800000000000001E-3</v>
      </c>
      <c r="P53" s="21">
        <v>0.64451999999999998</v>
      </c>
      <c r="Q53" s="21">
        <v>0.50597999999999999</v>
      </c>
      <c r="R53" s="21">
        <v>0.16414000000000001</v>
      </c>
      <c r="S53" s="21">
        <v>0.15085999999999999</v>
      </c>
    </row>
    <row r="54" spans="1:19" ht="33.75" x14ac:dyDescent="0.2">
      <c r="A54" s="184"/>
      <c r="B54" s="91" t="s">
        <v>2868</v>
      </c>
      <c r="C54" s="124" t="str">
        <f>VLOOKUP(B54,racines_hs!$A$5:$R$632,2,FALSE)</f>
        <v>Interventions par voie transurétrale ou transcutanée pour des affections non lithiasiques</v>
      </c>
      <c r="D54" s="22">
        <v>54917</v>
      </c>
      <c r="E54" s="23">
        <v>78046683.930000007</v>
      </c>
      <c r="F54" s="22">
        <v>55358</v>
      </c>
      <c r="G54" s="23">
        <v>79077777.920000002</v>
      </c>
      <c r="H54" s="22">
        <v>57310</v>
      </c>
      <c r="I54" s="23">
        <v>81623968.459999993</v>
      </c>
      <c r="J54" s="116">
        <v>1.321E-2</v>
      </c>
      <c r="K54" s="116">
        <v>8.0300000000000007E-3</v>
      </c>
      <c r="L54" s="116">
        <v>5.1399999999999996E-3</v>
      </c>
      <c r="M54" s="116">
        <v>3.2199999999999999E-2</v>
      </c>
      <c r="N54" s="116">
        <v>3.526E-2</v>
      </c>
      <c r="O54" s="116">
        <v>-2.96E-3</v>
      </c>
      <c r="P54" s="24">
        <v>0.39071</v>
      </c>
      <c r="Q54" s="24">
        <v>0.38618999999999998</v>
      </c>
      <c r="R54" s="24">
        <v>0.24246000000000001</v>
      </c>
      <c r="S54" s="24">
        <v>0.28938999999999998</v>
      </c>
    </row>
    <row r="55" spans="1:19" ht="22.5" x14ac:dyDescent="0.2">
      <c r="A55" s="184"/>
      <c r="B55" s="91" t="s">
        <v>2878</v>
      </c>
      <c r="C55" s="124" t="str">
        <f>VLOOKUP(B55,racines_hs!$A$5:$R$632,2,FALSE)</f>
        <v>Infections des reins et des voies urinaires, âge supérieur à 17 ans</v>
      </c>
      <c r="D55" s="22">
        <v>12748</v>
      </c>
      <c r="E55" s="23">
        <v>11667659.57</v>
      </c>
      <c r="F55" s="22">
        <v>12891</v>
      </c>
      <c r="G55" s="23">
        <v>11801511.960000001</v>
      </c>
      <c r="H55" s="22">
        <v>13857</v>
      </c>
      <c r="I55" s="23">
        <v>12593345.310000001</v>
      </c>
      <c r="J55" s="116">
        <v>1.1469999999999999E-2</v>
      </c>
      <c r="K55" s="116">
        <v>1.1220000000000001E-2</v>
      </c>
      <c r="L55" s="116">
        <v>2.5000000000000001E-4</v>
      </c>
      <c r="M55" s="116">
        <v>6.7100000000000007E-2</v>
      </c>
      <c r="N55" s="116">
        <v>7.4940000000000007E-2</v>
      </c>
      <c r="O55" s="116">
        <v>-7.2899999999999996E-3</v>
      </c>
      <c r="P55" s="24">
        <v>0.19334999999999999</v>
      </c>
      <c r="Q55" s="24">
        <v>0.1201</v>
      </c>
      <c r="R55" s="24">
        <v>5.8619999999999998E-2</v>
      </c>
      <c r="S55" s="24">
        <v>4.4650000000000002E-2</v>
      </c>
    </row>
    <row r="56" spans="1:19" ht="12" x14ac:dyDescent="0.2">
      <c r="A56" s="184"/>
      <c r="B56" s="91" t="s">
        <v>2879</v>
      </c>
      <c r="C56" s="124" t="str">
        <f>VLOOKUP(B56,racines_hs!$A$5:$R$632,2,FALSE)</f>
        <v>Insuffisance rénale, sans dialyse</v>
      </c>
      <c r="D56" s="22">
        <v>4823</v>
      </c>
      <c r="E56" s="23">
        <v>6955837.4800000004</v>
      </c>
      <c r="F56" s="22">
        <v>5004</v>
      </c>
      <c r="G56" s="23">
        <v>7238874.8200000003</v>
      </c>
      <c r="H56" s="22">
        <v>5263</v>
      </c>
      <c r="I56" s="23">
        <v>7863709.1299999999</v>
      </c>
      <c r="J56" s="116">
        <v>4.0689999999999997E-2</v>
      </c>
      <c r="K56" s="116">
        <v>3.7530000000000001E-2</v>
      </c>
      <c r="L56" s="116">
        <v>3.0500000000000002E-3</v>
      </c>
      <c r="M56" s="116">
        <v>8.6319999999999994E-2</v>
      </c>
      <c r="N56" s="116">
        <v>5.176E-2</v>
      </c>
      <c r="O56" s="116">
        <v>3.286E-2</v>
      </c>
      <c r="P56" s="24">
        <v>5.1839999999999997E-2</v>
      </c>
      <c r="Q56" s="24">
        <v>9.4769999999999993E-2</v>
      </c>
      <c r="R56" s="24">
        <v>2.2270000000000002E-2</v>
      </c>
      <c r="S56" s="24">
        <v>2.7879999999999999E-2</v>
      </c>
    </row>
    <row r="57" spans="1:19" ht="33.75" x14ac:dyDescent="0.2">
      <c r="A57" s="185"/>
      <c r="B57" s="91" t="s">
        <v>2884</v>
      </c>
      <c r="C57" s="124" t="str">
        <f>VLOOKUP(B57,racines_hs!$A$5:$R$632,2,FALSE)</f>
        <v>Signes et symptômes concernant les reins et les voies urinaires, âge supérieur à 17 ans</v>
      </c>
      <c r="D57" s="31">
        <v>13958</v>
      </c>
      <c r="E57" s="32">
        <v>10327139.359999999</v>
      </c>
      <c r="F57" s="31">
        <v>14157</v>
      </c>
      <c r="G57" s="32">
        <v>10515539.949999999</v>
      </c>
      <c r="H57" s="31">
        <v>14425</v>
      </c>
      <c r="I57" s="32">
        <v>10802702.970000001</v>
      </c>
      <c r="J57" s="117">
        <v>1.8239999999999999E-2</v>
      </c>
      <c r="K57" s="117">
        <v>1.426E-2</v>
      </c>
      <c r="L57" s="117">
        <v>3.9300000000000003E-3</v>
      </c>
      <c r="M57" s="117">
        <v>2.7310000000000001E-2</v>
      </c>
      <c r="N57" s="117">
        <v>1.8929999999999999E-2</v>
      </c>
      <c r="O57" s="117">
        <v>8.2199999999999999E-3</v>
      </c>
      <c r="P57" s="33">
        <v>5.364E-2</v>
      </c>
      <c r="Q57" s="33">
        <v>4.3549999999999998E-2</v>
      </c>
      <c r="R57" s="33">
        <v>6.1030000000000001E-2</v>
      </c>
      <c r="S57" s="33">
        <v>3.8300000000000001E-2</v>
      </c>
    </row>
    <row r="58" spans="1:19" ht="12.75" customHeight="1" x14ac:dyDescent="0.2">
      <c r="A58" s="30" t="s">
        <v>3105</v>
      </c>
    </row>
  </sheetData>
  <mergeCells count="10">
    <mergeCell ref="B12:C12"/>
    <mergeCell ref="B22:C22"/>
    <mergeCell ref="B32:C32"/>
    <mergeCell ref="B42:C42"/>
    <mergeCell ref="B52:C52"/>
    <mergeCell ref="A23:A27"/>
    <mergeCell ref="A33:A37"/>
    <mergeCell ref="A43:A47"/>
    <mergeCell ref="A53:A57"/>
    <mergeCell ref="A13:A17"/>
  </mergeCells>
  <pageMargins left="0.70866141732283472" right="0.70866141732283472" top="0.74803149606299213" bottom="0.74803149606299213" header="0.31496062992125984" footer="0.31496062992125984"/>
  <pageSetup paperSize="9" scale="61" orientation="landscape" r:id="rId1"/>
  <headerFooter>
    <oddHeader>&amp;CPartie 1 &amp;K2092C6Analyse de l’activité de MCO&amp;REx OQN</oddHeader>
  </headerFooter>
  <rowBreaks count="1" manualBreakCount="1">
    <brk id="3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18</vt:i4>
      </vt:variant>
    </vt:vector>
  </HeadingPairs>
  <TitlesOfParts>
    <vt:vector size="35" baseType="lpstr">
      <vt:lpstr>descriptif</vt:lpstr>
      <vt:lpstr>type hospit</vt:lpstr>
      <vt:lpstr>régions_hs</vt:lpstr>
      <vt:lpstr>classe age_hs</vt:lpstr>
      <vt:lpstr>catégories_hs</vt:lpstr>
      <vt:lpstr>CAS_hs</vt:lpstr>
      <vt:lpstr>niveaux_hs</vt:lpstr>
      <vt:lpstr>CMD_hs</vt:lpstr>
      <vt:lpstr>racines_CMD</vt:lpstr>
      <vt:lpstr>DA_hs</vt:lpstr>
      <vt:lpstr>Tops racines_hs</vt:lpstr>
      <vt:lpstr>lourdeur</vt:lpstr>
      <vt:lpstr>cf</vt:lpstr>
      <vt:lpstr>Tops GHM_hs</vt:lpstr>
      <vt:lpstr>séances</vt:lpstr>
      <vt:lpstr>GHM_hs</vt:lpstr>
      <vt:lpstr>racines_hs</vt:lpstr>
      <vt:lpstr>racines_CMD!categ_2012hospit</vt:lpstr>
      <vt:lpstr>séances!categ_2012hospit</vt:lpstr>
      <vt:lpstr>GHM_hs!Impression_des_titres</vt:lpstr>
      <vt:lpstr>racines_hs!Impression_des_titres</vt:lpstr>
      <vt:lpstr>CAS_hs!Zone_d_impression</vt:lpstr>
      <vt:lpstr>catégories_hs!Zone_d_impression</vt:lpstr>
      <vt:lpstr>cf!Zone_d_impression</vt:lpstr>
      <vt:lpstr>'classe age_hs'!Zone_d_impression</vt:lpstr>
      <vt:lpstr>CMD_hs!Zone_d_impression</vt:lpstr>
      <vt:lpstr>DA_hs!Zone_d_impression</vt:lpstr>
      <vt:lpstr>descriptif!Zone_d_impression</vt:lpstr>
      <vt:lpstr>lourdeur!Zone_d_impression</vt:lpstr>
      <vt:lpstr>niveaux_hs!Zone_d_impression</vt:lpstr>
      <vt:lpstr>racines_CMD!Zone_d_impression</vt:lpstr>
      <vt:lpstr>régions_hs!Zone_d_impression</vt:lpstr>
      <vt:lpstr>séances!Zone_d_impression</vt:lpstr>
      <vt:lpstr>'Tops racines_hs'!Zone_d_impression</vt:lpstr>
      <vt:lpstr>'type hospit'!Zone_d_impression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Isabelle PERRIN</dc:creator>
  <cp:lastModifiedBy>Nathalie RIGOLLOT</cp:lastModifiedBy>
  <cp:lastPrinted>2014-09-01T08:28:59Z</cp:lastPrinted>
  <dcterms:created xsi:type="dcterms:W3CDTF">2013-04-22T14:24:04Z</dcterms:created>
  <dcterms:modified xsi:type="dcterms:W3CDTF">2014-09-01T08:29:04Z</dcterms:modified>
</cp:coreProperties>
</file>