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defaultThemeVersion="166925"/>
  <mc:AlternateContent xmlns:mc="http://schemas.openxmlformats.org/markup-compatibility/2006">
    <mc:Choice Requires="x15">
      <x15ac:absPath xmlns:x15ac="http://schemas.microsoft.com/office/spreadsheetml/2010/11/ac" url="P:\ENC\13 - ENC TOUS CHAMPS CONFONDUS\31-AO utilisation données\19_Mise à jour\MAJ 2024\"/>
    </mc:Choice>
  </mc:AlternateContent>
  <xr:revisionPtr revIDLastSave="0" documentId="13_ncr:1_{17D85769-CF22-4750-BCE2-18BE3CDFA920}" xr6:coauthVersionLast="47" xr6:coauthVersionMax="47" xr10:uidLastSave="{00000000-0000-0000-0000-000000000000}"/>
  <bookViews>
    <workbookView xWindow="-28920" yWindow="-120" windowWidth="29040" windowHeight="15840" xr2:uid="{00000000-000D-0000-FFFF-FFFF00000000}"/>
  </bookViews>
  <sheets>
    <sheet name="Fiche de contenu détaillée" sheetId="1" r:id="rId1"/>
    <sheet name="Données" sheetId="10" r:id="rId2"/>
    <sheet name="Synthèse" sheetId="18"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1" i="10" l="1"/>
  <c r="D31" i="10"/>
  <c r="E29" i="10"/>
  <c r="F29" i="10"/>
  <c r="G29" i="10"/>
  <c r="H29" i="10"/>
  <c r="I29" i="10"/>
  <c r="J29" i="10"/>
  <c r="D29" i="10"/>
  <c r="K28" i="10"/>
  <c r="K64" i="10"/>
  <c r="K66" i="10" s="1"/>
  <c r="K67" i="10" s="1"/>
  <c r="D12" i="10" l="1"/>
  <c r="K11" i="10"/>
  <c r="K10" i="10"/>
  <c r="E32" i="10"/>
  <c r="G32" i="10"/>
  <c r="J32" i="10"/>
  <c r="E12" i="10"/>
  <c r="F12" i="10"/>
  <c r="G12" i="10"/>
  <c r="H12" i="10"/>
  <c r="I12" i="10"/>
  <c r="J12" i="10"/>
  <c r="F32" i="10"/>
  <c r="H32" i="10"/>
  <c r="I32" i="10"/>
  <c r="D32" i="10"/>
  <c r="E31" i="10"/>
  <c r="F31" i="10"/>
  <c r="G31" i="10"/>
  <c r="I31" i="10"/>
  <c r="J31" i="10"/>
  <c r="K27" i="10"/>
  <c r="K29" i="10" s="1"/>
  <c r="K12" i="10" l="1"/>
  <c r="K32" i="10"/>
  <c r="K31" i="10"/>
  <c r="H33" i="10"/>
  <c r="H34" i="10" s="1"/>
  <c r="H36" i="10" s="1"/>
  <c r="H37" i="10" s="1"/>
  <c r="F33" i="10"/>
  <c r="F34" i="10" s="1"/>
  <c r="F36" i="10" s="1"/>
  <c r="F37" i="10" s="1"/>
  <c r="E33" i="10"/>
  <c r="E34" i="10" s="1"/>
  <c r="E36" i="10" s="1"/>
  <c r="E37" i="10" s="1"/>
  <c r="D33" i="10"/>
  <c r="D34" i="10" s="1"/>
  <c r="D36" i="10" s="1"/>
  <c r="I33" i="10"/>
  <c r="I34" i="10" s="1"/>
  <c r="I36" i="10" s="1"/>
  <c r="I37" i="10" s="1"/>
  <c r="G33" i="10"/>
  <c r="G34" i="10" s="1"/>
  <c r="G36" i="10" s="1"/>
  <c r="G37" i="10" s="1"/>
  <c r="J33" i="10"/>
  <c r="J34" i="10" s="1"/>
  <c r="J36" i="10" s="1"/>
  <c r="J37" i="10" s="1"/>
  <c r="K36" i="10" l="1"/>
  <c r="K33" i="10"/>
  <c r="D37" i="10"/>
  <c r="K34" i="10"/>
  <c r="K37" i="10" l="1"/>
  <c r="K26" i="10"/>
</calcChain>
</file>

<file path=xl/sharedStrings.xml><?xml version="1.0" encoding="utf-8"?>
<sst xmlns="http://schemas.openxmlformats.org/spreadsheetml/2006/main" count="116" uniqueCount="77">
  <si>
    <t>Index, mots-clés et repères</t>
  </si>
  <si>
    <t>MCO</t>
  </si>
  <si>
    <t>SSR</t>
  </si>
  <si>
    <t>Psychiatrie</t>
  </si>
  <si>
    <t>HAD</t>
  </si>
  <si>
    <t>p</t>
  </si>
  <si>
    <t>0,5 j</t>
  </si>
  <si>
    <t>1 j</t>
  </si>
  <si>
    <t>&gt; 1 j</t>
  </si>
  <si>
    <t xml:space="preserve">1h </t>
  </si>
  <si>
    <t>Débutant</t>
  </si>
  <si>
    <t>Confirmé</t>
  </si>
  <si>
    <t xml:space="preserve">Mots-clés : </t>
  </si>
  <si>
    <t>Ce contenu est utilisable en :</t>
  </si>
  <si>
    <t>Temps estimé de mise en pratique :</t>
  </si>
  <si>
    <t>Convient au niveau :</t>
  </si>
  <si>
    <t>Directeur général</t>
  </si>
  <si>
    <t>Destinataires des données :</t>
  </si>
  <si>
    <t>Autres directeurs</t>
  </si>
  <si>
    <t>Pôles / Services</t>
  </si>
  <si>
    <t>GHT / groupe</t>
  </si>
  <si>
    <t>þ</t>
  </si>
  <si>
    <t>Avant-propos</t>
  </si>
  <si>
    <t>La situation et le besoin de pilotage</t>
  </si>
  <si>
    <t>Rappel des objectifs</t>
  </si>
  <si>
    <t>La démarche et les choix méthodologiques retenus</t>
  </si>
  <si>
    <t>Abréviations</t>
  </si>
  <si>
    <t>Total</t>
  </si>
  <si>
    <t>Unités médicales</t>
  </si>
  <si>
    <t>Chirurgie adultes</t>
  </si>
  <si>
    <t>Spécialités médicales adultes</t>
  </si>
  <si>
    <t>Gynécologie-obstétrique</t>
  </si>
  <si>
    <t>Interruption volontaire de grossesse</t>
  </si>
  <si>
    <t>Unité de soins palliatifs</t>
  </si>
  <si>
    <t>UHCD</t>
  </si>
  <si>
    <t>Unité d'addictologie</t>
  </si>
  <si>
    <t>CH Test</t>
  </si>
  <si>
    <t>Nombre de séjours (Multi-RUM exclus)</t>
  </si>
  <si>
    <t>Nombre de B consommés</t>
  </si>
  <si>
    <t>Coût moyen du B</t>
  </si>
  <si>
    <t>Ecart avec le référentiel</t>
  </si>
  <si>
    <t>Ecart de charges en Euros</t>
  </si>
  <si>
    <t>Ecart de charges en pourcentage</t>
  </si>
  <si>
    <t>Résultats de l'étude</t>
  </si>
  <si>
    <t>Panorama global de l'activité</t>
  </si>
  <si>
    <t>Discussion et perspectives</t>
  </si>
  <si>
    <t>ACP : Anatomo-cyto-pathologie
DIM : Département de l’Information Médicale
ENC : Etude Nationale des Coûts
GHS : Groupe Homogène de Séjour
MCO : Médecine Chirurgie Obstétrique
RTC : Retraitement Comptable
RIHN : Actes innovants hors nomenclature
SSR : Soins de Suite et de Réadaptation
UHCD : Unité d’Hospitalisation de Courte Durée</t>
  </si>
  <si>
    <t xml:space="preserve">Charges de laboratoire INTERNES 
</t>
  </si>
  <si>
    <t>Charges totales de laboratoire</t>
  </si>
  <si>
    <t>Charges totales de laboratoire réévaluées du décalage temporel</t>
  </si>
  <si>
    <t>Charges de sous-traitance laboratoire correspondantes</t>
  </si>
  <si>
    <t>Coût moyen du B de Laboratoire d'analyse médicales biologiques - TOTAL en sous-traitance</t>
  </si>
  <si>
    <t>Les chiffres du référentiel RTC peuvent être obtenus dans ScanSanté dans la rubrique Coûts-finances / Analyse des coûts / Référentiel de coûts des unités d'oeuvre (RTC), en sélectionnant le type d'établissement, la section d'analyse souhaitée et en précisant le mode de fonctionnement de la SA correspondant au mode de fonctionnement de l'établissement de comparaison</t>
  </si>
  <si>
    <t>Coût moyen du B réévalué du décalage temporel</t>
  </si>
  <si>
    <t>Le tableau ci-dessous compare le coût du B sous-traité de l'établissement au coût du B sous-traité du référentiel RTC.
Le coût moyen de B sous-traité de l'établissement est 48% plus élevé que le coût moyen de B sous-traité du référentiel.
Ce coût plus élevé est un des paramètres expliquant les charges plus importantes de laboratoire observées pour l'établissement.</t>
  </si>
  <si>
    <t>Les charges de laboratoire se sont élevées à 1 545k€ pour l'établissement pour plus de 3 713 000 B consommés (soit un coût moyen unitaire de 0,42€ par B).
En termes de charges, les résultats montrent que les dépenses de laboratoire s’élèvent à 648k€ pour l’UM de médecine, 349k€ pour celle de gynécologie-obstétrique, 340k€ pour celle de chirurgie et 129k€ pour celle de l’UHCD. Les autres unités médicales (soins palliatifs, addictologie, IVG) cumulent environ 5% du total, soit un peu moins de 80k€.</t>
  </si>
  <si>
    <t>Utilisation de l’ENC et du RTC pour un audit des coûts de laboratoire</t>
  </si>
  <si>
    <t>ENC ; RTC ; prescriptions ; consommation ; laboratoire ; B ; étude médico-économique ; cas ; référentiel ; case-mix</t>
  </si>
  <si>
    <r>
      <t xml:space="preserve">Ce cas suit pour l’essentiel les étapes et les modalités identifiées dans la fiche </t>
    </r>
    <r>
      <rPr>
        <i/>
        <sz val="9"/>
        <color theme="1"/>
        <rFont val="Verdana"/>
        <family val="2"/>
      </rPr>
      <t>EME_01 : « Plan-type d’une étude médico-économique »</t>
    </r>
    <r>
      <rPr>
        <sz val="9"/>
        <color theme="1"/>
        <rFont val="Verdana"/>
        <family val="2"/>
      </rPr>
      <t xml:space="preserve">. Les informations et chiffres présentés ont été entièrement reconstitués et sont fictifs. La liste des abréviations utilisées dans ce cas est fournie en fin de document. Il est ré-utilisable avec toute autre activité support (imagerie, exploration fonctionnelle …).
La construction du référentiel à case mix identique est évoqué dans la fiche </t>
    </r>
    <r>
      <rPr>
        <i/>
        <sz val="9"/>
        <color theme="1"/>
        <rFont val="Verdana"/>
        <family val="2"/>
      </rPr>
      <t>EME_02 : « Grille de benchmarking / tableau coût case-mix »</t>
    </r>
    <r>
      <rPr>
        <sz val="9"/>
        <color theme="1"/>
        <rFont val="Verdana"/>
        <family val="2"/>
      </rPr>
      <t>.</t>
    </r>
  </si>
  <si>
    <r>
      <rPr>
        <b/>
        <sz val="9"/>
        <color theme="1"/>
        <rFont val="Verdana"/>
        <family val="2"/>
      </rPr>
      <t>1) Le contexte</t>
    </r>
    <r>
      <rPr>
        <sz val="9"/>
        <color theme="1"/>
        <rFont val="Verdana"/>
        <family val="2"/>
      </rPr>
      <t xml:space="preserve">
 - Poursuite des recherches d’axes d’optimisation médico-économique.
 - Réflexion autour des qualités des prises en charge, des soins et de la pertinence des actes.
</t>
    </r>
    <r>
      <rPr>
        <b/>
        <sz val="9"/>
        <color theme="1"/>
        <rFont val="Verdana"/>
        <family val="2"/>
      </rPr>
      <t xml:space="preserve">2) Les objectifs de l’étude
</t>
    </r>
    <r>
      <rPr>
        <sz val="9"/>
        <color theme="1"/>
        <rFont val="Verdana"/>
        <family val="2"/>
      </rPr>
      <t xml:space="preserve"> - Evaluer les écarts en matière de consommation de charges de laboratoire par séjour par rapport à l’ENC.
 - Evaluer les écarts en matière de coût moyen de B de laboratoire par rapport au RTC</t>
    </r>
  </si>
  <si>
    <t>Charges de laboratoire SOUS TRAITANCE</t>
  </si>
  <si>
    <r>
      <t xml:space="preserve">Dépenses totales Laboratoire (nomenclature) 
</t>
    </r>
    <r>
      <rPr>
        <i/>
        <sz val="8"/>
        <color theme="1"/>
        <rFont val="Verdana"/>
        <family val="2"/>
      </rPr>
      <t>(=Charges de laboratoire INTERNES)</t>
    </r>
  </si>
  <si>
    <r>
      <t xml:space="preserve">CD Sous-traitance Laboratoire
</t>
    </r>
    <r>
      <rPr>
        <i/>
        <sz val="8"/>
        <color theme="1"/>
        <rFont val="Verdana"/>
        <family val="2"/>
      </rPr>
      <t>(=Charges de laboratoire en SOUS TRAITANCE)</t>
    </r>
  </si>
  <si>
    <t>Dépenses totales Laboratoire (nomenclature) 
(=Charges de laboratoire INTERNES)</t>
  </si>
  <si>
    <t>CD Sous-traitance Laboratoire
(=Charges de laboratoire en SOUS TRAITANCE)</t>
  </si>
  <si>
    <r>
      <t xml:space="preserve">Les chiffres du référentiel ENC peuvent être obtenus sur la même méthode que celle présentée dans la fiche </t>
    </r>
    <r>
      <rPr>
        <i/>
        <sz val="9"/>
        <color theme="1"/>
        <rFont val="Verdana"/>
        <family val="2"/>
      </rPr>
      <t>EME_02 Grille de benchmarking / tableau coût case-mix</t>
    </r>
    <r>
      <rPr>
        <sz val="9"/>
        <color theme="1"/>
        <rFont val="Verdana"/>
        <family val="2"/>
      </rPr>
      <t>. L'étude doit être faite au niveau de chaque SA de l'établissement afin d'aboutir au tableau ci-dessous, qui présente les résultats bruts de cette étude.
Pour les SA médico-techniques, il convient de sommer : 
- les charges des SAMT internes qui sont dans les postes de charges MT concernés. 
- les charges des SAMT en sous-traitance qui sont dans les postes de charges directes de sous-traitance médicale de la nature concernée.</t>
    </r>
  </si>
  <si>
    <t>Le tableau ci-dessous synthétise les résultats propres à l’Hôpital en termes de charges de laboratoire. Ils sont comparés – à case-mix identique (même groupage des séjours GHS et mêmes effectifs) – aux résultats des établissements participant à l’ENC. 
Les résultats de l’hôpital sont systématiquement supérieurs à ceux du référentiel. Ainsi, les charges de laboratoire sont 38% plus élevées qu'à case-mix équivalent pour le référentiel ENC (soit +424k€).
La situation par UM est hétérogène, bien que toutes affichent des surcoûts : la chirurgie adulte affiche un surcoût de 10% par rapport au référentiel ; les surcoûts sont plus importants en unité d'addictologie (+39%), en gynécologie obstétrique (+43%) et en spécialités médicales adultes (+46%). Les surcoûts sont les plus élevés pour USP (+63%), IVG (+65%) et UHCD (+75%).</t>
  </si>
  <si>
    <t xml:space="preserve">S’agissant du surcoût global, la piste de réflexion porte plus fortement sur le coût facturé par les laboratoires sous-traitants au vu du coût moyen par B. Ce chantier relève par sa nature du champ de responsabilité de la Direction Générale et du service financier.
Pour les UM dont le pourcentage de surcoût est supérieur au surcoût du coût du B (c'est à dire les UM IVG, USP et UHCD), les comparaisons suggèrent que les praticiens demandent à réaliser – à activité entièrement comparable – plus d’actes que les établissements du référentiel ENC. Une analyse fine par GHS (le tableau n’est pas entièrement reproduit dans cette fiche) montre les types de séjours pour lesquels les écarts sont les plus importants. Cette approche médicalisée contribue à l’initiation d’un dialogue avec les prescripteurs intra-UM mais aussi entre UM. La question de la redondance d’actes peut ainsi être posée et mesurée pour les séjours multi-unités, par exemple en provenance de l’UHCD vers d’autres services. A GHS équivalent, la thématique du niveau de précarité des patients pourra aussi être menée, possiblement par audit de dossiers, pour évaluer si ce critère a un impact sur la quantité d’actes prescrits.
</t>
  </si>
  <si>
    <t>Référentiel ENC 2021</t>
  </si>
  <si>
    <t>Référentiel RTC 2021</t>
  </si>
  <si>
    <t>Référentiel ENC 2022</t>
  </si>
  <si>
    <t>Comparaison avec le référentiel ENC 2022</t>
  </si>
  <si>
    <t>Référentiel RTC 2022</t>
  </si>
  <si>
    <t>Comparaison avec le référentiel RTC 2022</t>
  </si>
  <si>
    <t>Le cas se déroule dans un établissement privé à but non lucratif participant au service public hospitalier. Le secteur géographique dans lequel est implanté l'établissement est porté par le tourisme et ses universités, le territoire compte une population saisonnière, tant du point de vue des salariés du secteur hôtelier que des vacanciers, mais aussi étudiante. La moyenne d’âge révèle par ailleurs une proportion importante de personnes âgées, le plus souvent vivant modestement avec une accessibilité géographique et financière aux soins limitée.
Ces premières caractéristiques expliquent les spécificités de l’établissement : positionné comme structure de proximité, son offre de soins est diverse mais avec des services possiblement de taille réduite. De façon plus précise, l’établissement dispose de services de médecine (60 lits et places) couvrant un large spectre de spécialités : cardiologie, médecine interne, cancérologie, addictologie, diabéto-endocrinologie, soins palliatifs. Ses secteurs de chirurgie (45 lits et places) sont focalisés sur les affections ortho-traumatiques, viscérales, digestives, de gastro-entérologie et autour de l’obésité et de l’addictologie. L’établissement compte aussi une maternité, un service d’accueil des urgences (15 000 passages par an, avec unité d’hospitalisation de courte durée), une unité de soins palliatifs, un service de soins de suite et réadaptation avec plateau de kinésithérapie, une activité de rétrocessions médicamenteuses et une activité de consultations externes (125 000 par an). Au total, le nombre annuel d’hospitalisations est d’environ 14 000 séjours MCO.
Une soixantaine de praticiens hospitaliers interviennent. Les ETP non médicaux, eux, s’élèvent à 430.
Du point de vue financier, en 2022, les charges de l’hôpital se sont élevées à 53,7M€ pour des recettes supérieures de +1,1M€ à 54,9M€. Cette situation positive et fragile est le fruit d’intenses recherches d’optimisation après de nombreux exercices déficitaires. 
Le retraitement comptable (plus exactement par ses tableaux de restitution VALID-RTC) éclaire la répartition économique des charges. Après prise en compte des produits déductibles et des charges non incorporables, le périmètre est établi à 46,2M€ : 70% (soit 32,6M€) des charges sont concentrées sur les services d’hospitalisation MCO, suivies des activités subsidiaires et remboursement de budgets annexes (13%, 6,1M€), des consultations et soins externes (11%, 4,9M€), du SSR (2%, 1,1M€) et des activités spécifiques (2%, 1,0M€).</t>
  </si>
  <si>
    <t>Après un plan d’économies ayant surtout concerné les charges à caractère médical et logistique et le maintien des recettes, la direction de l’hôpital, en accord avec les chefs de pôle et services, pleinement intégrés aux démarches d’amélioration des résultats médico-économiques, estime que des leviers d’optimisation sont possibles dans le champ médico-technique. Focalisés sur le pilotage de plans d’actions et les tableaux de bord, les outils en matière de comptabilité analytique comprennent la seule réalisation du retraitement comptable. Une possible participation volontaire à l’ENC est envisagée, lorsque la contrôleuse de gestion, nouvellement recrutée, aura complétement en main les missions et chantiers du poste. Pour autant, la direction estime que le référentiel est d’ores et déjà utilisable pour identifier des écarts en matière de consommations de charges médico-techniques, notamment de laboratoire, dont l’organisation repose sur la sous-traitance. Ce point a été repéré dans les tableaux de contrôle VALID-RTC qui, en 2022 et comme les années précédentes, font état de surprenants surcoûts sur les B (0,42 € en moyenne, chiffre constant par rapport aux années précédentes). Ces travaux sont vus comme un ensemble de réflexions autour de la mise en place de protocoles pré-établis de soins et qualitatifs de type « bénéfice-risques » relatifs aux prélèvements.
Le directeur de l’hôpital a confié à sa contrôleuse de gestion une étude médico-économique sur les écarts de pratiques en matière de consommations de laboratoire par séjour par rapport au référentiel de l’ENC. Un appui technique en matière de PMSI est apporté par le chef de service du DIM. Idéalement, les résultats seront consolidés puis focalisés sur les séjours de médecine.</t>
  </si>
  <si>
    <r>
      <t xml:space="preserve">Les données relatives aux séjours de l’établissement :
Récupération via l’application interne PMSI du case mix 2022 par GHM et par UM. Pour ces dernières, 7 UM ont été utilisées pour les transmissions des données PMSI : ‘Spécialités médicales adultes’, ‘Chirurgies adultes’, ‘Gynécologie – obstétrique indifférenciée’, ‘Interruptions volontaires de grossesse’, ‘Unité de soins palliatifs’, ‘UHCD’, ‘Unité d’addictologie’.
</t>
    </r>
    <r>
      <rPr>
        <b/>
        <sz val="9"/>
        <color theme="1"/>
        <rFont val="Verdana"/>
        <family val="2"/>
      </rPr>
      <t>Traitements des séjours multi-RUM :</t>
    </r>
    <r>
      <rPr>
        <sz val="9"/>
        <color theme="1"/>
        <rFont val="Verdana"/>
        <family val="2"/>
      </rPr>
      <t xml:space="preserve">
14 224 séjours composent l’ensemble du case mix 2022 de l’établissement. Une minorité (563, soit 4%) est le fruit de passages dans plusieurs unités médicales, en particulier de l’UHCD vers l’UM de médecine. Ces séjours ont été neutralisés au niveau global et par UM : ainsi, la consommation de charges de laboratoire indiquée dans le référentiel ENC a bien exclu ces séjours, afin d’éviter toute redondance. 
</t>
    </r>
    <r>
      <rPr>
        <b/>
        <sz val="9"/>
        <color theme="1"/>
        <rFont val="Verdana"/>
        <family val="2"/>
      </rPr>
      <t xml:space="preserve">Utilisation du référentiel ENC ex-DG 2022 :
</t>
    </r>
    <r>
      <rPr>
        <sz val="9"/>
        <color theme="1"/>
        <rFont val="Verdana"/>
        <family val="2"/>
      </rPr>
      <t xml:space="preserve">Les consommations moyennes en charges de laboratoire en € par GHM ont été appliquées au case-mix 2022 de l’établissement. 
On obtient ainsi une estimation du coût à activité médicale comparable. On cherche à savoir quels écarts se dégageraient par rapport aux dépenses identifiées dans le RTC de l’établissement s'il avait pris en charge ses patients avec les mêmes coûts de laboratoire que les établissements publics et privés à but non lucratif de l’ENC. 
</t>
    </r>
    <r>
      <rPr>
        <b/>
        <sz val="9"/>
        <color theme="1"/>
        <rFont val="Verdana"/>
        <family val="2"/>
      </rPr>
      <t>Utilisation du référentiel RTC 2022 :</t>
    </r>
    <r>
      <rPr>
        <sz val="9"/>
        <color theme="1"/>
        <rFont val="Verdana"/>
        <family val="2"/>
      </rPr>
      <t xml:space="preserve">
On compare le coût du B sous-traité de l'établissement au coût du B sous-traité du référentiel RTC 2022.
</t>
    </r>
    <r>
      <rPr>
        <b/>
        <sz val="9"/>
        <color theme="1"/>
        <rFont val="Verdana"/>
        <family val="2"/>
      </rPr>
      <t xml:space="preserve">
Périmètre des laboratoires retenus</t>
    </r>
    <r>
      <rPr>
        <sz val="9"/>
        <color theme="1"/>
        <rFont val="Verdana"/>
        <family val="2"/>
      </rPr>
      <t xml:space="preserve">
Tous les types d’actes de laboratoires et les dépenses associées issus de la nomenclature NABM ont été pris en compte.
</t>
    </r>
    <r>
      <rPr>
        <b/>
        <sz val="9"/>
        <color theme="1"/>
        <rFont val="Verdana"/>
        <family val="2"/>
      </rPr>
      <t xml:space="preserve">
Actualisation des coûts</t>
    </r>
    <r>
      <rPr>
        <sz val="9"/>
        <color theme="1"/>
        <rFont val="Verdana"/>
        <family val="2"/>
      </rPr>
      <t xml:space="preserve">
Afin de tenir compte du décalage temporel, les montants ont été réévalués sur deux ans d’un taux fixé à +2,5% par an, conformément aux recommandations de la Haute Autorité de Santé (HAS).
</t>
    </r>
    <r>
      <rPr>
        <b/>
        <sz val="9"/>
        <color theme="1"/>
        <rFont val="Verdana"/>
        <family val="2"/>
      </rPr>
      <t>Valorisation des GHM en erreurs</t>
    </r>
    <r>
      <rPr>
        <sz val="9"/>
        <color theme="1"/>
        <rFont val="Verdana"/>
        <family val="2"/>
      </rPr>
      <t xml:space="preserve">
Les GHM de la CM 90 n’ont pas de consommations ni de coût calculé dans l’ENC. 
Dans la mesure où un seul séjour a été identifié dans le case-mix 2021 de l’Hôpital, il a été décidé de ne pas le valoriser.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</si>
</sst>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 #,##0.00\ &quot;€&quot;_-;\-* #,##0.00\ &quot;€&quot;_-;_-* &quot;-&quot;??\ &quot;€&quot;_-;_-@_-"/>
    <numFmt numFmtId="43" formatCode="_-* #,##0.00_-;\-* #,##0.00_-;_-* &quot;-&quot;??_-;_-@_-"/>
    <numFmt numFmtId="164" formatCode="#,##0.00\ &quot;€&quot;"/>
    <numFmt numFmtId="165" formatCode="#,##0\ &quot;€&quot;"/>
    <numFmt numFmtId="166" formatCode="0.000"/>
  </numFmts>
  <fonts count="18" x14ac:knownFonts="1">
    <font>
      <sz val="10"/>
      <color theme="1"/>
      <name val="Verdana"/>
      <family val="2"/>
    </font>
    <font>
      <b/>
      <sz val="10"/>
      <color theme="1"/>
      <name val="Verdana"/>
      <family val="2"/>
    </font>
    <font>
      <sz val="8"/>
      <name val="Verdana"/>
      <family val="2"/>
    </font>
    <font>
      <b/>
      <sz val="16"/>
      <color theme="0"/>
      <name val="Verdana"/>
      <family val="2"/>
    </font>
    <font>
      <sz val="9"/>
      <color theme="1"/>
      <name val="Verdana"/>
      <family val="2"/>
    </font>
    <font>
      <sz val="12"/>
      <color theme="1"/>
      <name val="Wingdings"/>
      <charset val="2"/>
    </font>
    <font>
      <sz val="10"/>
      <color theme="1"/>
      <name val="Verdana"/>
      <family val="2"/>
    </font>
    <font>
      <b/>
      <sz val="9"/>
      <color theme="1"/>
      <name val="Verdana"/>
      <family val="2"/>
    </font>
    <font>
      <sz val="11"/>
      <color indexed="8"/>
      <name val="Calibri"/>
      <family val="2"/>
    </font>
    <font>
      <b/>
      <sz val="12"/>
      <color theme="1"/>
      <name val="Wingdings"/>
      <charset val="2"/>
    </font>
    <font>
      <i/>
      <sz val="9"/>
      <color theme="1"/>
      <name val="Verdana"/>
      <family val="2"/>
    </font>
    <font>
      <i/>
      <sz val="10"/>
      <color rgb="FFFF0000"/>
      <name val="Verdana"/>
      <family val="2"/>
    </font>
    <font>
      <sz val="9"/>
      <name val="Verdana"/>
      <family val="2"/>
    </font>
    <font>
      <sz val="8"/>
      <color theme="1"/>
      <name val="Verdana"/>
      <family val="2"/>
    </font>
    <font>
      <sz val="10"/>
      <name val="Verdana"/>
      <family val="2"/>
    </font>
    <font>
      <b/>
      <sz val="8"/>
      <color theme="1"/>
      <name val="Verdana"/>
      <family val="2"/>
    </font>
    <font>
      <b/>
      <sz val="8"/>
      <name val="Verdana"/>
      <family val="2"/>
    </font>
    <font>
      <i/>
      <sz val="8"/>
      <color theme="1"/>
      <name val="Verdana"/>
      <family val="2"/>
    </font>
  </fonts>
  <fills count="10">
    <fill>
      <patternFill patternType="none"/>
    </fill>
    <fill>
      <patternFill patternType="gray125"/>
    </fill>
    <fill>
      <patternFill patternType="solid">
        <fgColor rgb="FFC00000"/>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bgColor indexed="64"/>
      </patternFill>
    </fill>
  </fills>
  <borders count="45">
    <border>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ck">
        <color theme="0" tint="-0.34998626667073579"/>
      </right>
      <top style="thin">
        <color theme="0" tint="-0.34998626667073579"/>
      </top>
      <bottom/>
      <diagonal/>
    </border>
    <border>
      <left style="thin">
        <color theme="0" tint="-0.34998626667073579"/>
      </left>
      <right/>
      <top/>
      <bottom/>
      <diagonal/>
    </border>
    <border>
      <left/>
      <right style="thick">
        <color theme="0" tint="-0.34998626667073579"/>
      </right>
      <top/>
      <bottom/>
      <diagonal/>
    </border>
    <border>
      <left style="thin">
        <color theme="0" tint="-0.34998626667073579"/>
      </left>
      <right/>
      <top/>
      <bottom style="thick">
        <color theme="0" tint="-0.34998626667073579"/>
      </bottom>
      <diagonal/>
    </border>
    <border>
      <left/>
      <right/>
      <top/>
      <bottom style="thick">
        <color theme="0" tint="-0.34998626667073579"/>
      </bottom>
      <diagonal/>
    </border>
    <border>
      <left/>
      <right style="thick">
        <color theme="0" tint="-0.34998626667073579"/>
      </right>
      <top/>
      <bottom style="thick">
        <color theme="0" tint="-0.34998626667073579"/>
      </bottom>
      <diagonal/>
    </border>
    <border>
      <left style="thick">
        <color theme="0" tint="-0.34998626667073579"/>
      </left>
      <right/>
      <top/>
      <bottom/>
      <diagonal/>
    </border>
    <border>
      <left style="thin">
        <color theme="0" tint="-0.34998626667073579"/>
      </left>
      <right/>
      <top style="thin">
        <color theme="0" tint="-0.34998626667073579"/>
      </top>
      <bottom style="thick">
        <color theme="0" tint="-0.34998626667073579"/>
      </bottom>
      <diagonal/>
    </border>
    <border>
      <left/>
      <right/>
      <top style="thin">
        <color theme="0" tint="-0.34998626667073579"/>
      </top>
      <bottom style="thick">
        <color theme="0" tint="-0.34998626667073579"/>
      </bottom>
      <diagonal/>
    </border>
    <border>
      <left/>
      <right style="thick">
        <color theme="0" tint="-0.34998626667073579"/>
      </right>
      <top style="thin">
        <color theme="0" tint="-0.34998626667073579"/>
      </top>
      <bottom style="thick">
        <color theme="0" tint="-0.34998626667073579"/>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s>
  <cellStyleXfs count="7">
    <xf numFmtId="0" fontId="0" fillId="0" borderId="0"/>
    <xf numFmtId="43" fontId="6" fillId="0" borderId="0" applyFont="0" applyFill="0" applyBorder="0" applyAlignment="0" applyProtection="0"/>
    <xf numFmtId="44" fontId="6" fillId="0" borderId="0" applyFont="0" applyFill="0" applyBorder="0" applyAlignment="0" applyProtection="0"/>
    <xf numFmtId="0" fontId="8" fillId="0" borderId="0"/>
    <xf numFmtId="9"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cellStyleXfs>
  <cellXfs count="171">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Alignment="1">
      <alignment horizontal="right"/>
    </xf>
    <xf numFmtId="0" fontId="5" fillId="0" borderId="0" xfId="0" applyFont="1"/>
    <xf numFmtId="0" fontId="5" fillId="0" borderId="5" xfId="0" applyFont="1" applyBorder="1"/>
    <xf numFmtId="0" fontId="0" fillId="0" borderId="5" xfId="0" applyBorder="1"/>
    <xf numFmtId="0" fontId="0" fillId="0" borderId="6" xfId="0" applyBorder="1"/>
    <xf numFmtId="0" fontId="0" fillId="0" borderId="7" xfId="0" applyBorder="1" applyAlignment="1">
      <alignment horizontal="center"/>
    </xf>
    <xf numFmtId="0" fontId="0" fillId="0" borderId="8" xfId="0" applyBorder="1" applyAlignment="1">
      <alignment horizontal="center"/>
    </xf>
    <xf numFmtId="0" fontId="1" fillId="0" borderId="0" xfId="0" applyFont="1" applyAlignment="1">
      <alignment horizontal="right"/>
    </xf>
    <xf numFmtId="0" fontId="1" fillId="0" borderId="4" xfId="0" applyFont="1" applyBorder="1"/>
    <xf numFmtId="16" fontId="0" fillId="0" borderId="0" xfId="0" applyNumberFormat="1" applyAlignment="1">
      <alignment horizontal="right"/>
    </xf>
    <xf numFmtId="0" fontId="0" fillId="0" borderId="0" xfId="0" applyAlignment="1">
      <alignment vertical="top" wrapText="1"/>
    </xf>
    <xf numFmtId="0" fontId="0" fillId="0" borderId="4" xfId="0" applyBorder="1" applyAlignment="1">
      <alignment vertical="top" wrapText="1"/>
    </xf>
    <xf numFmtId="0" fontId="4" fillId="0" borderId="0" xfId="0" applyFont="1" applyAlignment="1">
      <alignment horizontal="right" vertical="top" wrapText="1"/>
    </xf>
    <xf numFmtId="0" fontId="5" fillId="0" borderId="5" xfId="0" applyFont="1" applyBorder="1" applyAlignment="1">
      <alignment vertical="top" wrapText="1"/>
    </xf>
    <xf numFmtId="0" fontId="9" fillId="0" borderId="0" xfId="0" applyFont="1"/>
    <xf numFmtId="0" fontId="11" fillId="0" borderId="0" xfId="0" applyFont="1"/>
    <xf numFmtId="0" fontId="11" fillId="0" borderId="9" xfId="0" applyFont="1" applyBorder="1" applyAlignment="1">
      <alignment vertical="center" wrapText="1"/>
    </xf>
    <xf numFmtId="0" fontId="11" fillId="0" borderId="0" xfId="0" applyFont="1" applyAlignment="1">
      <alignment vertical="center" wrapText="1"/>
    </xf>
    <xf numFmtId="0" fontId="5" fillId="0" borderId="0" xfId="0" applyFont="1" applyAlignment="1">
      <alignment vertical="top"/>
    </xf>
    <xf numFmtId="0" fontId="9" fillId="0" borderId="5" xfId="0" applyFont="1" applyBorder="1"/>
    <xf numFmtId="4" fontId="0" fillId="0" borderId="0" xfId="0" applyNumberFormat="1"/>
    <xf numFmtId="0" fontId="15" fillId="6" borderId="31" xfId="0" applyFont="1" applyFill="1" applyBorder="1" applyAlignment="1">
      <alignment horizontal="center" vertical="center"/>
    </xf>
    <xf numFmtId="0" fontId="15" fillId="6" borderId="21" xfId="0" applyFont="1" applyFill="1" applyBorder="1" applyAlignment="1">
      <alignment horizontal="center" vertical="center"/>
    </xf>
    <xf numFmtId="0" fontId="13" fillId="4" borderId="14" xfId="0" applyFont="1" applyFill="1" applyBorder="1" applyAlignment="1">
      <alignment horizontal="center" vertical="center"/>
    </xf>
    <xf numFmtId="3" fontId="2" fillId="4" borderId="15" xfId="0" applyNumberFormat="1" applyFont="1" applyFill="1" applyBorder="1" applyAlignment="1">
      <alignment horizontal="center" vertical="center"/>
    </xf>
    <xf numFmtId="3" fontId="13" fillId="4" borderId="15" xfId="0" applyNumberFormat="1" applyFont="1" applyFill="1" applyBorder="1" applyAlignment="1">
      <alignment horizontal="center"/>
    </xf>
    <xf numFmtId="3" fontId="13" fillId="4" borderId="19" xfId="0" applyNumberFormat="1" applyFont="1" applyFill="1" applyBorder="1" applyAlignment="1">
      <alignment horizontal="center"/>
    </xf>
    <xf numFmtId="3" fontId="15" fillId="4" borderId="24" xfId="0" applyNumberFormat="1" applyFont="1" applyFill="1" applyBorder="1" applyAlignment="1">
      <alignment horizontal="center"/>
    </xf>
    <xf numFmtId="0" fontId="13" fillId="7" borderId="18" xfId="0" applyFont="1" applyFill="1" applyBorder="1" applyAlignment="1">
      <alignment horizontal="center" vertical="center"/>
    </xf>
    <xf numFmtId="3" fontId="2" fillId="7" borderId="13" xfId="0" applyNumberFormat="1" applyFont="1" applyFill="1" applyBorder="1" applyAlignment="1">
      <alignment horizontal="center" vertical="center"/>
    </xf>
    <xf numFmtId="165" fontId="2" fillId="4" borderId="13" xfId="0" applyNumberFormat="1" applyFont="1" applyFill="1" applyBorder="1" applyAlignment="1">
      <alignment horizontal="center" vertical="center"/>
    </xf>
    <xf numFmtId="165" fontId="15" fillId="4" borderId="25" xfId="0" applyNumberFormat="1" applyFont="1" applyFill="1" applyBorder="1" applyAlignment="1">
      <alignment horizontal="center"/>
    </xf>
    <xf numFmtId="0" fontId="13" fillId="7" borderId="16" xfId="0" applyFont="1" applyFill="1" applyBorder="1" applyAlignment="1">
      <alignment horizontal="center" vertical="center"/>
    </xf>
    <xf numFmtId="0" fontId="13" fillId="0" borderId="0" xfId="0" applyFont="1" applyAlignment="1">
      <alignment horizontal="center" vertical="center"/>
    </xf>
    <xf numFmtId="164" fontId="2" fillId="0" borderId="0" xfId="0" applyNumberFormat="1" applyFont="1" applyAlignment="1">
      <alignment horizontal="center" vertical="center"/>
    </xf>
    <xf numFmtId="164" fontId="13" fillId="0" borderId="0" xfId="0" applyNumberFormat="1" applyFont="1" applyAlignment="1">
      <alignment horizontal="center"/>
    </xf>
    <xf numFmtId="0" fontId="13" fillId="7" borderId="14" xfId="0" applyFont="1" applyFill="1" applyBorder="1" applyAlignment="1">
      <alignment horizontal="center" vertical="center"/>
    </xf>
    <xf numFmtId="165" fontId="15" fillId="7" borderId="34" xfId="0" applyNumberFormat="1" applyFont="1" applyFill="1" applyBorder="1" applyAlignment="1">
      <alignment horizontal="center"/>
    </xf>
    <xf numFmtId="0" fontId="13" fillId="0" borderId="0" xfId="0" applyFont="1"/>
    <xf numFmtId="9" fontId="2" fillId="7" borderId="17" xfId="4" applyFont="1" applyFill="1" applyBorder="1" applyAlignment="1">
      <alignment horizontal="center" vertical="center"/>
    </xf>
    <xf numFmtId="9" fontId="15" fillId="7" borderId="26" xfId="4" applyFont="1" applyFill="1" applyBorder="1" applyAlignment="1">
      <alignment horizontal="center"/>
    </xf>
    <xf numFmtId="0" fontId="15" fillId="6" borderId="22" xfId="0" applyFont="1" applyFill="1" applyBorder="1" applyAlignment="1">
      <alignment horizontal="center" vertical="center"/>
    </xf>
    <xf numFmtId="0" fontId="15" fillId="6" borderId="23" xfId="0" applyFont="1" applyFill="1" applyBorder="1" applyAlignment="1">
      <alignment horizontal="center" vertical="center"/>
    </xf>
    <xf numFmtId="0" fontId="15" fillId="0" borderId="16" xfId="0" applyFont="1" applyBorder="1" applyAlignment="1">
      <alignment horizontal="center" vertical="center"/>
    </xf>
    <xf numFmtId="164" fontId="2" fillId="0" borderId="17" xfId="0" applyNumberFormat="1" applyFont="1" applyBorder="1" applyAlignment="1">
      <alignment horizontal="center" vertical="center"/>
    </xf>
    <xf numFmtId="0" fontId="15" fillId="6" borderId="31" xfId="0" applyFont="1" applyFill="1" applyBorder="1" applyAlignment="1">
      <alignment horizontal="center" vertical="center" wrapText="1"/>
    </xf>
    <xf numFmtId="0" fontId="15" fillId="6" borderId="33"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15" fillId="6" borderId="22" xfId="0" applyFont="1" applyFill="1" applyBorder="1" applyAlignment="1">
      <alignment horizontal="center" vertical="center" wrapText="1"/>
    </xf>
    <xf numFmtId="0" fontId="15" fillId="0" borderId="0" xfId="0" applyFont="1" applyAlignment="1">
      <alignment horizontal="center" vertical="center"/>
    </xf>
    <xf numFmtId="0" fontId="13" fillId="4" borderId="18" xfId="0" applyFont="1" applyFill="1" applyBorder="1" applyAlignment="1">
      <alignment horizontal="center" vertical="center" wrapText="1"/>
    </xf>
    <xf numFmtId="0" fontId="13" fillId="4" borderId="16" xfId="0" applyFont="1" applyFill="1" applyBorder="1" applyAlignment="1">
      <alignment horizontal="center" vertical="center" wrapText="1"/>
    </xf>
    <xf numFmtId="165" fontId="15" fillId="7" borderId="36" xfId="0" applyNumberFormat="1" applyFont="1" applyFill="1" applyBorder="1" applyAlignment="1">
      <alignment horizontal="center"/>
    </xf>
    <xf numFmtId="165" fontId="2" fillId="7" borderId="31" xfId="0" applyNumberFormat="1" applyFont="1" applyFill="1" applyBorder="1" applyAlignment="1">
      <alignment horizontal="center" vertical="center"/>
    </xf>
    <xf numFmtId="165" fontId="15" fillId="7" borderId="21" xfId="0" applyNumberFormat="1" applyFont="1" applyFill="1" applyBorder="1" applyAlignment="1">
      <alignment horizontal="center"/>
    </xf>
    <xf numFmtId="0" fontId="13" fillId="7" borderId="37" xfId="0" applyFont="1" applyFill="1" applyBorder="1" applyAlignment="1">
      <alignment horizontal="center" vertical="center"/>
    </xf>
    <xf numFmtId="165" fontId="2" fillId="7" borderId="22" xfId="0" applyNumberFormat="1" applyFont="1" applyFill="1" applyBorder="1" applyAlignment="1">
      <alignment horizontal="center" vertical="center"/>
    </xf>
    <xf numFmtId="166" fontId="0" fillId="0" borderId="0" xfId="0" applyNumberFormat="1"/>
    <xf numFmtId="165" fontId="2" fillId="0" borderId="17" xfId="0" applyNumberFormat="1" applyFont="1" applyBorder="1" applyAlignment="1">
      <alignment horizontal="center" vertical="center"/>
    </xf>
    <xf numFmtId="0" fontId="13" fillId="0" borderId="16" xfId="0" applyFont="1" applyBorder="1" applyAlignment="1">
      <alignment horizontal="center" vertical="center"/>
    </xf>
    <xf numFmtId="165" fontId="2" fillId="4" borderId="15" xfId="0" applyNumberFormat="1" applyFont="1" applyFill="1" applyBorder="1" applyAlignment="1">
      <alignment horizontal="center" vertical="center"/>
    </xf>
    <xf numFmtId="165" fontId="15" fillId="4" borderId="24" xfId="0" applyNumberFormat="1" applyFont="1" applyFill="1" applyBorder="1" applyAlignment="1">
      <alignment horizontal="center"/>
    </xf>
    <xf numFmtId="0" fontId="0" fillId="0" borderId="36" xfId="0" applyBorder="1"/>
    <xf numFmtId="0" fontId="13" fillId="4" borderId="18" xfId="0" applyFont="1" applyFill="1" applyBorder="1" applyAlignment="1">
      <alignment horizontal="center" vertical="center"/>
    </xf>
    <xf numFmtId="165" fontId="13" fillId="4" borderId="13" xfId="0" applyNumberFormat="1" applyFont="1" applyFill="1" applyBorder="1" applyAlignment="1">
      <alignment horizontal="center"/>
    </xf>
    <xf numFmtId="165" fontId="13" fillId="4" borderId="20" xfId="0" applyNumberFormat="1" applyFont="1" applyFill="1" applyBorder="1" applyAlignment="1">
      <alignment horizontal="center"/>
    </xf>
    <xf numFmtId="164" fontId="2" fillId="7" borderId="17" xfId="0" applyNumberFormat="1" applyFont="1" applyFill="1" applyBorder="1" applyAlignment="1">
      <alignment horizontal="center" vertical="center"/>
    </xf>
    <xf numFmtId="164" fontId="13" fillId="7" borderId="17" xfId="0" applyNumberFormat="1" applyFont="1" applyFill="1" applyBorder="1" applyAlignment="1">
      <alignment horizontal="center"/>
    </xf>
    <xf numFmtId="164" fontId="13" fillId="7" borderId="29" xfId="0" applyNumberFormat="1" applyFont="1" applyFill="1" applyBorder="1" applyAlignment="1">
      <alignment horizontal="center"/>
    </xf>
    <xf numFmtId="164" fontId="15" fillId="7" borderId="26" xfId="0" applyNumberFormat="1" applyFont="1" applyFill="1" applyBorder="1" applyAlignment="1">
      <alignment horizontal="center"/>
    </xf>
    <xf numFmtId="3" fontId="2" fillId="7" borderId="15" xfId="0" applyNumberFormat="1" applyFont="1" applyFill="1" applyBorder="1" applyAlignment="1">
      <alignment horizontal="center" vertical="center"/>
    </xf>
    <xf numFmtId="3" fontId="13" fillId="7" borderId="15" xfId="0" applyNumberFormat="1" applyFont="1" applyFill="1" applyBorder="1" applyAlignment="1">
      <alignment horizontal="center"/>
    </xf>
    <xf numFmtId="3" fontId="13" fillId="7" borderId="19" xfId="0" applyNumberFormat="1" applyFont="1" applyFill="1" applyBorder="1" applyAlignment="1">
      <alignment horizontal="center"/>
    </xf>
    <xf numFmtId="3" fontId="15" fillId="7" borderId="24" xfId="0" applyNumberFormat="1" applyFont="1" applyFill="1" applyBorder="1" applyAlignment="1">
      <alignment horizontal="center"/>
    </xf>
    <xf numFmtId="165" fontId="2" fillId="4" borderId="17" xfId="0" applyNumberFormat="1" applyFont="1" applyFill="1" applyBorder="1" applyAlignment="1">
      <alignment horizontal="center" vertical="center"/>
    </xf>
    <xf numFmtId="165" fontId="13" fillId="4" borderId="17" xfId="0" applyNumberFormat="1" applyFont="1" applyFill="1" applyBorder="1" applyAlignment="1">
      <alignment horizontal="center"/>
    </xf>
    <xf numFmtId="165" fontId="13" fillId="4" borderId="29" xfId="0" applyNumberFormat="1" applyFont="1" applyFill="1" applyBorder="1" applyAlignment="1">
      <alignment horizontal="center"/>
    </xf>
    <xf numFmtId="165" fontId="15" fillId="4" borderId="26" xfId="0" applyNumberFormat="1" applyFont="1" applyFill="1" applyBorder="1" applyAlignment="1">
      <alignment horizontal="center"/>
    </xf>
    <xf numFmtId="0" fontId="13" fillId="7" borderId="27" xfId="0" applyFont="1" applyFill="1" applyBorder="1" applyAlignment="1">
      <alignment horizontal="left" vertical="center"/>
    </xf>
    <xf numFmtId="164" fontId="2" fillId="7" borderId="38" xfId="0" applyNumberFormat="1" applyFont="1" applyFill="1" applyBorder="1" applyAlignment="1">
      <alignment horizontal="center" vertical="center"/>
    </xf>
    <xf numFmtId="164" fontId="13" fillId="7" borderId="38" xfId="0" applyNumberFormat="1" applyFont="1" applyFill="1" applyBorder="1" applyAlignment="1">
      <alignment horizontal="center"/>
    </xf>
    <xf numFmtId="164" fontId="13" fillId="7" borderId="39" xfId="0" applyNumberFormat="1" applyFont="1" applyFill="1" applyBorder="1" applyAlignment="1">
      <alignment horizontal="center"/>
    </xf>
    <xf numFmtId="164" fontId="15" fillId="7" borderId="36" xfId="0" applyNumberFormat="1" applyFont="1" applyFill="1" applyBorder="1" applyAlignment="1">
      <alignment horizontal="center"/>
    </xf>
    <xf numFmtId="0" fontId="13" fillId="4" borderId="28" xfId="0" applyFont="1" applyFill="1" applyBorder="1" applyAlignment="1">
      <alignment horizontal="left" vertical="center"/>
    </xf>
    <xf numFmtId="164" fontId="2" fillId="4" borderId="44" xfId="0" applyNumberFormat="1" applyFont="1" applyFill="1" applyBorder="1" applyAlignment="1">
      <alignment horizontal="center" vertical="center"/>
    </xf>
    <xf numFmtId="164" fontId="13" fillId="4" borderId="44" xfId="0" applyNumberFormat="1" applyFont="1" applyFill="1" applyBorder="1" applyAlignment="1">
      <alignment horizontal="center"/>
    </xf>
    <xf numFmtId="164" fontId="15" fillId="4" borderId="24" xfId="0" applyNumberFormat="1" applyFont="1" applyFill="1" applyBorder="1" applyAlignment="1">
      <alignment horizontal="center"/>
    </xf>
    <xf numFmtId="0" fontId="13" fillId="7" borderId="40" xfId="0" applyFont="1" applyFill="1" applyBorder="1" applyAlignment="1">
      <alignment horizontal="center" vertical="center"/>
    </xf>
    <xf numFmtId="0" fontId="13" fillId="7" borderId="41" xfId="0" applyFont="1" applyFill="1" applyBorder="1" applyAlignment="1">
      <alignment horizontal="center" vertical="center"/>
    </xf>
    <xf numFmtId="164" fontId="16" fillId="7" borderId="26" xfId="0" applyNumberFormat="1" applyFont="1" applyFill="1" applyBorder="1" applyAlignment="1">
      <alignment horizontal="center" vertical="center"/>
    </xf>
    <xf numFmtId="165" fontId="2" fillId="9" borderId="17" xfId="0" applyNumberFormat="1" applyFont="1" applyFill="1" applyBorder="1" applyAlignment="1">
      <alignment horizontal="center" vertical="center"/>
    </xf>
    <xf numFmtId="165" fontId="15" fillId="9" borderId="26" xfId="0" applyNumberFormat="1" applyFont="1" applyFill="1" applyBorder="1" applyAlignment="1">
      <alignment horizontal="center"/>
    </xf>
    <xf numFmtId="0" fontId="13" fillId="7" borderId="14" xfId="0" applyFont="1" applyFill="1" applyBorder="1" applyAlignment="1">
      <alignment horizontal="center" vertical="center" wrapText="1"/>
    </xf>
    <xf numFmtId="165" fontId="15" fillId="7" borderId="34" xfId="0" applyNumberFormat="1" applyFont="1" applyFill="1" applyBorder="1" applyAlignment="1">
      <alignment horizontal="center" vertical="center"/>
    </xf>
    <xf numFmtId="165" fontId="15" fillId="4" borderId="25" xfId="0" applyNumberFormat="1" applyFont="1" applyFill="1" applyBorder="1" applyAlignment="1">
      <alignment horizontal="center" vertical="center"/>
    </xf>
    <xf numFmtId="165" fontId="2" fillId="0" borderId="29" xfId="0" applyNumberFormat="1" applyFont="1" applyBorder="1" applyAlignment="1">
      <alignment horizontal="center" vertical="center"/>
    </xf>
    <xf numFmtId="165" fontId="13" fillId="0" borderId="26" xfId="0" applyNumberFormat="1" applyFont="1" applyBorder="1" applyAlignment="1">
      <alignment horizontal="center"/>
    </xf>
    <xf numFmtId="164" fontId="2" fillId="0" borderId="29" xfId="0" applyNumberFormat="1" applyFont="1" applyBorder="1" applyAlignment="1">
      <alignment horizontal="center" vertical="center"/>
    </xf>
    <xf numFmtId="165" fontId="15" fillId="0" borderId="26" xfId="0" applyNumberFormat="1" applyFont="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4" fillId="0" borderId="4" xfId="0" applyFont="1" applyBorder="1" applyAlignment="1">
      <alignment horizontal="left" vertical="top" wrapText="1"/>
    </xf>
    <xf numFmtId="0" fontId="4" fillId="0" borderId="0" xfId="0" applyFont="1" applyAlignment="1">
      <alignment horizontal="left" vertical="top"/>
    </xf>
    <xf numFmtId="0" fontId="4" fillId="0" borderId="5" xfId="0" applyFont="1" applyBorder="1" applyAlignment="1">
      <alignment horizontal="left" vertical="top"/>
    </xf>
    <xf numFmtId="0" fontId="4" fillId="0" borderId="4"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4" xfId="0" quotePrefix="1" applyFont="1" applyBorder="1" applyAlignment="1">
      <alignment horizontal="left" vertical="top" wrapText="1"/>
    </xf>
    <xf numFmtId="0" fontId="4" fillId="0" borderId="0" xfId="0" applyFont="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12" fillId="0" borderId="4" xfId="0" applyFont="1" applyBorder="1" applyAlignment="1">
      <alignment horizontal="left" vertical="top" wrapText="1"/>
    </xf>
    <xf numFmtId="0" fontId="12" fillId="0" borderId="0" xfId="0" applyFont="1" applyAlignment="1">
      <alignment horizontal="left" vertical="top"/>
    </xf>
    <xf numFmtId="0" fontId="12" fillId="0" borderId="5" xfId="0" applyFont="1" applyBorder="1" applyAlignment="1">
      <alignment horizontal="left" vertical="top"/>
    </xf>
    <xf numFmtId="0" fontId="12" fillId="0" borderId="4" xfId="0" applyFont="1" applyBorder="1" applyAlignment="1">
      <alignment horizontal="left" vertical="top"/>
    </xf>
    <xf numFmtId="0" fontId="12" fillId="0" borderId="6" xfId="0" applyFont="1" applyBorder="1" applyAlignment="1">
      <alignment horizontal="left" vertical="top"/>
    </xf>
    <xf numFmtId="0" fontId="12" fillId="0" borderId="7" xfId="0" applyFont="1" applyBorder="1" applyAlignment="1">
      <alignment horizontal="left" vertical="top"/>
    </xf>
    <xf numFmtId="0" fontId="12" fillId="0" borderId="8" xfId="0" applyFont="1" applyBorder="1" applyAlignment="1">
      <alignment horizontal="left" vertical="top"/>
    </xf>
    <xf numFmtId="0" fontId="3" fillId="2" borderId="0" xfId="0" applyFont="1" applyFill="1" applyAlignment="1">
      <alignment horizontal="center" vertical="center" wrapText="1"/>
    </xf>
    <xf numFmtId="0" fontId="4" fillId="0" borderId="0" xfId="0" quotePrefix="1" applyFont="1" applyAlignment="1">
      <alignment horizontal="left" vertical="top" wrapText="1"/>
    </xf>
    <xf numFmtId="0" fontId="4" fillId="0" borderId="5" xfId="0" quotePrefix="1" applyFont="1" applyBorder="1" applyAlignment="1">
      <alignment horizontal="left" vertical="top" wrapText="1"/>
    </xf>
    <xf numFmtId="0" fontId="4" fillId="0" borderId="6" xfId="0" quotePrefix="1" applyFont="1" applyBorder="1" applyAlignment="1">
      <alignment horizontal="left" vertical="top" wrapText="1"/>
    </xf>
    <xf numFmtId="0" fontId="4" fillId="0" borderId="7" xfId="0" quotePrefix="1" applyFont="1" applyBorder="1" applyAlignment="1">
      <alignment horizontal="left" vertical="top" wrapText="1"/>
    </xf>
    <xf numFmtId="0" fontId="4" fillId="0" borderId="8" xfId="0" quotePrefix="1" applyFont="1" applyBorder="1" applyAlignment="1">
      <alignment horizontal="left" vertical="top" wrapText="1"/>
    </xf>
    <xf numFmtId="0" fontId="3" fillId="3" borderId="0" xfId="0" applyFont="1" applyFill="1" applyAlignment="1">
      <alignment horizontal="center" wrapText="1"/>
    </xf>
    <xf numFmtId="0" fontId="3" fillId="3" borderId="5" xfId="0" applyFont="1" applyFill="1" applyBorder="1" applyAlignment="1">
      <alignment horizontal="center" wrapText="1"/>
    </xf>
    <xf numFmtId="0" fontId="1" fillId="4" borderId="0" xfId="0" applyFont="1" applyFill="1" applyAlignment="1">
      <alignment horizontal="left" wrapText="1"/>
    </xf>
    <xf numFmtId="0" fontId="1" fillId="4" borderId="5" xfId="0" applyFont="1" applyFill="1" applyBorder="1" applyAlignment="1">
      <alignment horizontal="left" wrapText="1"/>
    </xf>
    <xf numFmtId="0" fontId="3" fillId="5" borderId="10" xfId="0" applyFont="1" applyFill="1" applyBorder="1" applyAlignment="1">
      <alignment horizontal="center"/>
    </xf>
    <xf numFmtId="0" fontId="3" fillId="5" borderId="11" xfId="0" applyFont="1" applyFill="1" applyBorder="1" applyAlignment="1">
      <alignment horizontal="center"/>
    </xf>
    <xf numFmtId="0" fontId="3" fillId="5" borderId="12" xfId="0" applyFont="1" applyFill="1" applyBorder="1" applyAlignment="1">
      <alignment horizontal="center"/>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15" fillId="6" borderId="27" xfId="0" applyFont="1" applyFill="1" applyBorder="1" applyAlignment="1">
      <alignment horizontal="center" vertical="center"/>
    </xf>
    <xf numFmtId="0" fontId="15" fillId="6" borderId="32" xfId="0" applyFont="1" applyFill="1" applyBorder="1" applyAlignment="1">
      <alignment horizontal="center" vertical="center"/>
    </xf>
    <xf numFmtId="0" fontId="13" fillId="0" borderId="35" xfId="0" applyFont="1" applyBorder="1" applyAlignment="1">
      <alignment horizontal="center" vertical="center"/>
    </xf>
    <xf numFmtId="0" fontId="13" fillId="0" borderId="26" xfId="0" applyFont="1" applyBorder="1" applyAlignment="1">
      <alignment horizontal="center" vertical="center"/>
    </xf>
    <xf numFmtId="0" fontId="13" fillId="0" borderId="24" xfId="0" applyFont="1" applyBorder="1" applyAlignment="1">
      <alignment horizontal="center" vertical="center" wrapText="1"/>
    </xf>
    <xf numFmtId="0" fontId="13" fillId="0" borderId="26" xfId="0" applyFont="1" applyBorder="1" applyAlignment="1">
      <alignment horizontal="center" vertical="center" wrapText="1"/>
    </xf>
    <xf numFmtId="0" fontId="15" fillId="6" borderId="28" xfId="0" applyFont="1" applyFill="1" applyBorder="1" applyAlignment="1">
      <alignment horizontal="center" vertical="center"/>
    </xf>
    <xf numFmtId="0" fontId="15" fillId="6" borderId="30" xfId="0" applyFont="1" applyFill="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34" xfId="0" applyFont="1" applyBorder="1" applyAlignment="1">
      <alignment horizontal="center" vertical="center"/>
    </xf>
    <xf numFmtId="0" fontId="13" fillId="0" borderId="21" xfId="0" applyFont="1" applyBorder="1" applyAlignment="1">
      <alignment horizontal="center" vertical="center"/>
    </xf>
    <xf numFmtId="0" fontId="13" fillId="0" borderId="42" xfId="0" applyFont="1" applyBorder="1" applyAlignment="1">
      <alignment horizontal="center" vertical="center"/>
    </xf>
    <xf numFmtId="0" fontId="0" fillId="0" borderId="21" xfId="0" applyBorder="1" applyAlignment="1">
      <alignment horizontal="center" vertical="center"/>
    </xf>
    <xf numFmtId="0" fontId="0" fillId="0" borderId="42" xfId="0" applyBorder="1" applyAlignment="1">
      <alignment horizontal="center" vertical="center"/>
    </xf>
    <xf numFmtId="0" fontId="15" fillId="6" borderId="43" xfId="0" applyFont="1" applyFill="1" applyBorder="1" applyAlignment="1">
      <alignment horizontal="center" vertic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14" fillId="8" borderId="10" xfId="0" applyFont="1" applyFill="1" applyBorder="1" applyAlignment="1">
      <alignment horizontal="center"/>
    </xf>
    <xf numFmtId="0" fontId="14" fillId="8" borderId="11" xfId="0" applyFont="1" applyFill="1" applyBorder="1" applyAlignment="1">
      <alignment horizontal="center"/>
    </xf>
    <xf numFmtId="0" fontId="14" fillId="8" borderId="12" xfId="0" applyFont="1" applyFill="1" applyBorder="1" applyAlignment="1">
      <alignment horizontal="center"/>
    </xf>
  </cellXfs>
  <cellStyles count="7">
    <cellStyle name="Milliers 2" xfId="1" xr:uid="{00000000-0005-0000-0000-000000000000}"/>
    <cellStyle name="Milliers 2 2" xfId="5" xr:uid="{4E75167F-CABE-425C-AF8C-F5D8DB2F98E6}"/>
    <cellStyle name="Monétaire 2" xfId="2" xr:uid="{00000000-0005-0000-0000-000001000000}"/>
    <cellStyle name="Monétaire 2 2" xfId="6" xr:uid="{6880F6A4-BB94-4895-99B0-1BB5FB6F3A1F}"/>
    <cellStyle name="Normal" xfId="0" builtinId="0"/>
    <cellStyle name="Normal 2" xfId="3" xr:uid="{00000000-0005-0000-0000-000003000000}"/>
    <cellStyle name="Pourcentage" xfId="4" builtinId="5"/>
  </cellStyles>
  <dxfs count="2">
    <dxf>
      <font>
        <color theme="5" tint="-0.24994659260841701"/>
      </font>
    </dxf>
    <dxf>
      <font>
        <color theme="4" tint="-0.24994659260841701"/>
      </font>
    </dxf>
  </dxfs>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b="1"/>
              <a:t>Charges de laboratoire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tx>
            <c:v>Charges de laboratoire</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69D-4C06-8832-3FC1754C5E0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69D-4C06-8832-3FC1754C5E0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69D-4C06-8832-3FC1754C5E0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69D-4C06-8832-3FC1754C5E0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69D-4C06-8832-3FC1754C5E0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69D-4C06-8832-3FC1754C5E0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569D-4C06-8832-3FC1754C5E0B}"/>
              </c:ext>
            </c:extLst>
          </c:dPt>
          <c:dLbls>
            <c:dLbl>
              <c:idx val="6"/>
              <c:layout>
                <c:manualLayout>
                  <c:x val="0.34038601139876534"/>
                  <c:y val="4.2696251308062309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69D-4C06-8832-3FC1754C5E0B}"/>
                </c:ext>
              </c:extLst>
            </c:dLbl>
            <c:numFmt formatCode="#,##0\ &quot;€&quot;"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Données!$D$25:$J$25</c:f>
              <c:strCache>
                <c:ptCount val="7"/>
                <c:pt idx="0">
                  <c:v>Chirurgie adultes</c:v>
                </c:pt>
                <c:pt idx="1">
                  <c:v>Spécialités médicales adultes</c:v>
                </c:pt>
                <c:pt idx="2">
                  <c:v>Gynécologie-obstétrique</c:v>
                </c:pt>
                <c:pt idx="3">
                  <c:v>Interruption volontaire de grossesse</c:v>
                </c:pt>
                <c:pt idx="4">
                  <c:v>Unité de soins palliatifs</c:v>
                </c:pt>
                <c:pt idx="5">
                  <c:v>UHCD</c:v>
                </c:pt>
                <c:pt idx="6">
                  <c:v>Unité d'addictologie</c:v>
                </c:pt>
              </c:strCache>
            </c:strRef>
          </c:cat>
          <c:val>
            <c:numRef>
              <c:f>Données!$D$29:$J$29</c:f>
              <c:numCache>
                <c:formatCode>#\ ##0\ "€"</c:formatCode>
                <c:ptCount val="7"/>
                <c:pt idx="0">
                  <c:v>339737</c:v>
                </c:pt>
                <c:pt idx="1">
                  <c:v>647784</c:v>
                </c:pt>
                <c:pt idx="2">
                  <c:v>348504</c:v>
                </c:pt>
                <c:pt idx="3">
                  <c:v>2220</c:v>
                </c:pt>
                <c:pt idx="4">
                  <c:v>52018</c:v>
                </c:pt>
                <c:pt idx="5">
                  <c:v>129142</c:v>
                </c:pt>
                <c:pt idx="6">
                  <c:v>25312</c:v>
                </c:pt>
              </c:numCache>
            </c:numRef>
          </c:val>
          <c:extLst>
            <c:ext xmlns:c16="http://schemas.microsoft.com/office/drawing/2014/chart" uri="{C3380CC4-5D6E-409C-BE32-E72D297353CC}">
              <c16:uniqueId val="{0000000E-569D-4C06-8832-3FC1754C5E0B}"/>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178621</xdr:colOff>
      <xdr:row>2</xdr:row>
      <xdr:rowOff>139625</xdr:rowOff>
    </xdr:from>
    <xdr:to>
      <xdr:col>6</xdr:col>
      <xdr:colOff>1200150</xdr:colOff>
      <xdr:row>21</xdr:row>
      <xdr:rowOff>167640</xdr:rowOff>
    </xdr:to>
    <xdr:graphicFrame macro="">
      <xdr:nvGraphicFramePr>
        <xdr:cNvPr id="5" name="Graphique 4">
          <a:extLst>
            <a:ext uri="{FF2B5EF4-FFF2-40B4-BE49-F238E27FC236}">
              <a16:creationId xmlns:a16="http://schemas.microsoft.com/office/drawing/2014/main" id="{EE52EEE8-3A93-4474-8154-B62C34421F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B1:N99"/>
  <sheetViews>
    <sheetView showGridLines="0" tabSelected="1" topLeftCell="A16" zoomScaleNormal="100" workbookViewId="0">
      <selection activeCell="L62" sqref="L62:L63"/>
    </sheetView>
  </sheetViews>
  <sheetFormatPr baseColWidth="10" defaultRowHeight="12.6" x14ac:dyDescent="0.2"/>
  <cols>
    <col min="1" max="1" width="3.26953125" customWidth="1"/>
    <col min="2" max="2" width="17.453125" customWidth="1"/>
  </cols>
  <sheetData>
    <row r="1" spans="2:11" ht="19.95" customHeight="1" x14ac:dyDescent="0.2">
      <c r="B1" s="127" t="s">
        <v>56</v>
      </c>
      <c r="C1" s="127"/>
      <c r="D1" s="127"/>
      <c r="E1" s="127"/>
      <c r="F1" s="127"/>
      <c r="G1" s="127"/>
      <c r="H1" s="127"/>
      <c r="I1" s="127"/>
      <c r="J1" s="127"/>
      <c r="K1" s="127"/>
    </row>
    <row r="2" spans="2:11" ht="19.95" customHeight="1" x14ac:dyDescent="0.2">
      <c r="B2" s="127"/>
      <c r="C2" s="127"/>
      <c r="D2" s="127"/>
      <c r="E2" s="127"/>
      <c r="F2" s="127"/>
      <c r="G2" s="127"/>
      <c r="H2" s="127"/>
      <c r="I2" s="127"/>
      <c r="J2" s="127"/>
      <c r="K2" s="127"/>
    </row>
    <row r="4" spans="2:11" ht="19.8" x14ac:dyDescent="0.3">
      <c r="B4" s="104" t="s">
        <v>0</v>
      </c>
      <c r="C4" s="105"/>
      <c r="D4" s="105"/>
      <c r="E4" s="105"/>
      <c r="F4" s="105"/>
      <c r="G4" s="105"/>
      <c r="H4" s="105"/>
      <c r="I4" s="105"/>
      <c r="J4" s="105"/>
      <c r="K4" s="106"/>
    </row>
    <row r="5" spans="2:11" ht="7.95" customHeight="1" x14ac:dyDescent="0.2">
      <c r="B5" s="1"/>
      <c r="C5" s="2"/>
      <c r="D5" s="2"/>
      <c r="E5" s="2"/>
      <c r="F5" s="2"/>
      <c r="G5" s="2"/>
      <c r="H5" s="2"/>
      <c r="I5" s="2"/>
      <c r="J5" s="2"/>
      <c r="K5" s="3"/>
    </row>
    <row r="6" spans="2:11" ht="15" x14ac:dyDescent="0.25">
      <c r="B6" s="4" t="s">
        <v>13</v>
      </c>
      <c r="D6" s="12" t="s">
        <v>1</v>
      </c>
      <c r="E6" s="19" t="s">
        <v>21</v>
      </c>
      <c r="F6" s="12" t="s">
        <v>2</v>
      </c>
      <c r="G6" s="19" t="s">
        <v>21</v>
      </c>
      <c r="H6" s="12" t="s">
        <v>3</v>
      </c>
      <c r="I6" s="19" t="s">
        <v>21</v>
      </c>
      <c r="J6" s="12" t="s">
        <v>4</v>
      </c>
      <c r="K6" s="7" t="s">
        <v>5</v>
      </c>
    </row>
    <row r="7" spans="2:11" ht="7.95" customHeight="1" x14ac:dyDescent="0.2">
      <c r="B7" s="4"/>
      <c r="K7" s="8"/>
    </row>
    <row r="8" spans="2:11" ht="15" x14ac:dyDescent="0.25">
      <c r="B8" s="4" t="s">
        <v>14</v>
      </c>
      <c r="D8" s="14" t="s">
        <v>9</v>
      </c>
      <c r="E8" s="19" t="s">
        <v>21</v>
      </c>
      <c r="F8" s="5" t="s">
        <v>6</v>
      </c>
      <c r="G8" s="6" t="s">
        <v>5</v>
      </c>
      <c r="H8" s="5" t="s">
        <v>7</v>
      </c>
      <c r="I8" s="6" t="s">
        <v>5</v>
      </c>
      <c r="J8" s="5" t="s">
        <v>8</v>
      </c>
      <c r="K8" s="24" t="s">
        <v>21</v>
      </c>
    </row>
    <row r="9" spans="2:11" ht="7.95" customHeight="1" x14ac:dyDescent="0.2">
      <c r="B9" s="4"/>
      <c r="K9" s="8"/>
    </row>
    <row r="10" spans="2:11" ht="15" x14ac:dyDescent="0.25">
      <c r="B10" s="4" t="s">
        <v>15</v>
      </c>
      <c r="D10" s="12" t="s">
        <v>10</v>
      </c>
      <c r="E10" s="6" t="s">
        <v>5</v>
      </c>
      <c r="F10" s="12" t="s">
        <v>11</v>
      </c>
      <c r="G10" s="19" t="s">
        <v>21</v>
      </c>
      <c r="K10" s="8"/>
    </row>
    <row r="11" spans="2:11" ht="7.95" customHeight="1" x14ac:dyDescent="0.25">
      <c r="B11" s="4"/>
      <c r="D11" s="5"/>
      <c r="E11" s="6"/>
      <c r="F11" s="5"/>
      <c r="G11" s="6"/>
      <c r="K11" s="8"/>
    </row>
    <row r="12" spans="2:11" s="15" customFormat="1" ht="25.2" x14ac:dyDescent="0.2">
      <c r="B12" s="16" t="s">
        <v>17</v>
      </c>
      <c r="D12" s="17" t="s">
        <v>16</v>
      </c>
      <c r="E12" s="23" t="s">
        <v>21</v>
      </c>
      <c r="F12" s="17" t="s">
        <v>18</v>
      </c>
      <c r="G12" s="23" t="s">
        <v>21</v>
      </c>
      <c r="H12" s="17" t="s">
        <v>19</v>
      </c>
      <c r="I12" s="23" t="s">
        <v>21</v>
      </c>
      <c r="J12" s="17" t="s">
        <v>20</v>
      </c>
      <c r="K12" s="18" t="s">
        <v>5</v>
      </c>
    </row>
    <row r="13" spans="2:11" ht="7.95" customHeight="1" x14ac:dyDescent="0.25">
      <c r="B13" s="4"/>
      <c r="D13" s="5"/>
      <c r="E13" s="6"/>
      <c r="F13" s="5"/>
      <c r="G13" s="6"/>
      <c r="K13" s="8"/>
    </row>
    <row r="14" spans="2:11" ht="28.2" customHeight="1" x14ac:dyDescent="0.2">
      <c r="B14" s="13" t="s">
        <v>12</v>
      </c>
      <c r="C14" s="135" t="s">
        <v>57</v>
      </c>
      <c r="D14" s="135"/>
      <c r="E14" s="135"/>
      <c r="F14" s="135"/>
      <c r="G14" s="135"/>
      <c r="H14" s="135"/>
      <c r="I14" s="135"/>
      <c r="J14" s="135"/>
      <c r="K14" s="136"/>
    </row>
    <row r="15" spans="2:11" ht="7.95" customHeight="1" thickBot="1" x14ac:dyDescent="0.25">
      <c r="B15" s="9"/>
      <c r="C15" s="10"/>
      <c r="D15" s="10"/>
      <c r="E15" s="10"/>
      <c r="F15" s="10"/>
      <c r="G15" s="10"/>
      <c r="H15" s="10"/>
      <c r="I15" s="10"/>
      <c r="J15" s="10"/>
      <c r="K15" s="11"/>
    </row>
    <row r="16" spans="2:11" ht="13.2" thickTop="1" x14ac:dyDescent="0.2"/>
    <row r="17" spans="2:11" ht="19.8" x14ac:dyDescent="0.3">
      <c r="B17" s="104" t="s">
        <v>22</v>
      </c>
      <c r="C17" s="105"/>
      <c r="D17" s="105"/>
      <c r="E17" s="105"/>
      <c r="F17" s="105"/>
      <c r="G17" s="105"/>
      <c r="H17" s="105"/>
      <c r="I17" s="105"/>
      <c r="J17" s="105"/>
      <c r="K17" s="106"/>
    </row>
    <row r="18" spans="2:11" x14ac:dyDescent="0.2">
      <c r="B18" s="107" t="s">
        <v>58</v>
      </c>
      <c r="C18" s="115"/>
      <c r="D18" s="115"/>
      <c r="E18" s="115"/>
      <c r="F18" s="115"/>
      <c r="G18" s="115"/>
      <c r="H18" s="115"/>
      <c r="I18" s="115"/>
      <c r="J18" s="115"/>
      <c r="K18" s="116"/>
    </row>
    <row r="19" spans="2:11" x14ac:dyDescent="0.2">
      <c r="B19" s="107"/>
      <c r="C19" s="115"/>
      <c r="D19" s="115"/>
      <c r="E19" s="115"/>
      <c r="F19" s="115"/>
      <c r="G19" s="115"/>
      <c r="H19" s="115"/>
      <c r="I19" s="115"/>
      <c r="J19" s="115"/>
      <c r="K19" s="116"/>
    </row>
    <row r="20" spans="2:11" x14ac:dyDescent="0.2">
      <c r="B20" s="107"/>
      <c r="C20" s="115"/>
      <c r="D20" s="115"/>
      <c r="E20" s="115"/>
      <c r="F20" s="115"/>
      <c r="G20" s="115"/>
      <c r="H20" s="115"/>
      <c r="I20" s="115"/>
      <c r="J20" s="115"/>
      <c r="K20" s="116"/>
    </row>
    <row r="21" spans="2:11" ht="13.2" thickBot="1" x14ac:dyDescent="0.25">
      <c r="B21" s="117"/>
      <c r="C21" s="118"/>
      <c r="D21" s="118"/>
      <c r="E21" s="118"/>
      <c r="F21" s="118"/>
      <c r="G21" s="118"/>
      <c r="H21" s="118"/>
      <c r="I21" s="118"/>
      <c r="J21" s="118"/>
      <c r="K21" s="119"/>
    </row>
    <row r="22" spans="2:11" ht="13.2" thickTop="1" x14ac:dyDescent="0.2"/>
    <row r="23" spans="2:11" ht="19.8" x14ac:dyDescent="0.3">
      <c r="B23" s="104" t="s">
        <v>23</v>
      </c>
      <c r="C23" s="105"/>
      <c r="D23" s="105"/>
      <c r="E23" s="105"/>
      <c r="F23" s="105"/>
      <c r="G23" s="105"/>
      <c r="H23" s="105"/>
      <c r="I23" s="105"/>
      <c r="J23" s="105"/>
      <c r="K23" s="106"/>
    </row>
    <row r="24" spans="2:11" ht="12.6" customHeight="1" x14ac:dyDescent="0.2">
      <c r="B24" s="114" t="s">
        <v>74</v>
      </c>
      <c r="C24" s="128"/>
      <c r="D24" s="128"/>
      <c r="E24" s="128"/>
      <c r="F24" s="128"/>
      <c r="G24" s="128"/>
      <c r="H24" s="128"/>
      <c r="I24" s="128"/>
      <c r="J24" s="128"/>
      <c r="K24" s="129"/>
    </row>
    <row r="25" spans="2:11" x14ac:dyDescent="0.2">
      <c r="B25" s="114"/>
      <c r="C25" s="128"/>
      <c r="D25" s="128"/>
      <c r="E25" s="128"/>
      <c r="F25" s="128"/>
      <c r="G25" s="128"/>
      <c r="H25" s="128"/>
      <c r="I25" s="128"/>
      <c r="J25" s="128"/>
      <c r="K25" s="129"/>
    </row>
    <row r="26" spans="2:11" x14ac:dyDescent="0.2">
      <c r="B26" s="114"/>
      <c r="C26" s="128"/>
      <c r="D26" s="128"/>
      <c r="E26" s="128"/>
      <c r="F26" s="128"/>
      <c r="G26" s="128"/>
      <c r="H26" s="128"/>
      <c r="I26" s="128"/>
      <c r="J26" s="128"/>
      <c r="K26" s="129"/>
    </row>
    <row r="27" spans="2:11" x14ac:dyDescent="0.2">
      <c r="B27" s="114"/>
      <c r="C27" s="128"/>
      <c r="D27" s="128"/>
      <c r="E27" s="128"/>
      <c r="F27" s="128"/>
      <c r="G27" s="128"/>
      <c r="H27" s="128"/>
      <c r="I27" s="128"/>
      <c r="J27" s="128"/>
      <c r="K27" s="129"/>
    </row>
    <row r="28" spans="2:11" x14ac:dyDescent="0.2">
      <c r="B28" s="114"/>
      <c r="C28" s="128"/>
      <c r="D28" s="128"/>
      <c r="E28" s="128"/>
      <c r="F28" s="128"/>
      <c r="G28" s="128"/>
      <c r="H28" s="128"/>
      <c r="I28" s="128"/>
      <c r="J28" s="128"/>
      <c r="K28" s="129"/>
    </row>
    <row r="29" spans="2:11" x14ac:dyDescent="0.2">
      <c r="B29" s="114"/>
      <c r="C29" s="128"/>
      <c r="D29" s="128"/>
      <c r="E29" s="128"/>
      <c r="F29" s="128"/>
      <c r="G29" s="128"/>
      <c r="H29" s="128"/>
      <c r="I29" s="128"/>
      <c r="J29" s="128"/>
      <c r="K29" s="129"/>
    </row>
    <row r="30" spans="2:11" x14ac:dyDescent="0.2">
      <c r="B30" s="114"/>
      <c r="C30" s="128"/>
      <c r="D30" s="128"/>
      <c r="E30" s="128"/>
      <c r="F30" s="128"/>
      <c r="G30" s="128"/>
      <c r="H30" s="128"/>
      <c r="I30" s="128"/>
      <c r="J30" s="128"/>
      <c r="K30" s="129"/>
    </row>
    <row r="31" spans="2:11" x14ac:dyDescent="0.2">
      <c r="B31" s="114"/>
      <c r="C31" s="128"/>
      <c r="D31" s="128"/>
      <c r="E31" s="128"/>
      <c r="F31" s="128"/>
      <c r="G31" s="128"/>
      <c r="H31" s="128"/>
      <c r="I31" s="128"/>
      <c r="J31" s="128"/>
      <c r="K31" s="129"/>
    </row>
    <row r="32" spans="2:11" x14ac:dyDescent="0.2">
      <c r="B32" s="114"/>
      <c r="C32" s="128"/>
      <c r="D32" s="128"/>
      <c r="E32" s="128"/>
      <c r="F32" s="128"/>
      <c r="G32" s="128"/>
      <c r="H32" s="128"/>
      <c r="I32" s="128"/>
      <c r="J32" s="128"/>
      <c r="K32" s="129"/>
    </row>
    <row r="33" spans="2:11" x14ac:dyDescent="0.2">
      <c r="B33" s="114"/>
      <c r="C33" s="128"/>
      <c r="D33" s="128"/>
      <c r="E33" s="128"/>
      <c r="F33" s="128"/>
      <c r="G33" s="128"/>
      <c r="H33" s="128"/>
      <c r="I33" s="128"/>
      <c r="J33" s="128"/>
      <c r="K33" s="129"/>
    </row>
    <row r="34" spans="2:11" x14ac:dyDescent="0.2">
      <c r="B34" s="114"/>
      <c r="C34" s="128"/>
      <c r="D34" s="128"/>
      <c r="E34" s="128"/>
      <c r="F34" s="128"/>
      <c r="G34" s="128"/>
      <c r="H34" s="128"/>
      <c r="I34" s="128"/>
      <c r="J34" s="128"/>
      <c r="K34" s="129"/>
    </row>
    <row r="35" spans="2:11" x14ac:dyDescent="0.2">
      <c r="B35" s="114"/>
      <c r="C35" s="128"/>
      <c r="D35" s="128"/>
      <c r="E35" s="128"/>
      <c r="F35" s="128"/>
      <c r="G35" s="128"/>
      <c r="H35" s="128"/>
      <c r="I35" s="128"/>
      <c r="J35" s="128"/>
      <c r="K35" s="129"/>
    </row>
    <row r="36" spans="2:11" x14ac:dyDescent="0.2">
      <c r="B36" s="114"/>
      <c r="C36" s="128"/>
      <c r="D36" s="128"/>
      <c r="E36" s="128"/>
      <c r="F36" s="128"/>
      <c r="G36" s="128"/>
      <c r="H36" s="128"/>
      <c r="I36" s="128"/>
      <c r="J36" s="128"/>
      <c r="K36" s="129"/>
    </row>
    <row r="37" spans="2:11" x14ac:dyDescent="0.2">
      <c r="B37" s="114"/>
      <c r="C37" s="128"/>
      <c r="D37" s="128"/>
      <c r="E37" s="128"/>
      <c r="F37" s="128"/>
      <c r="G37" s="128"/>
      <c r="H37" s="128"/>
      <c r="I37" s="128"/>
      <c r="J37" s="128"/>
      <c r="K37" s="129"/>
    </row>
    <row r="38" spans="2:11" x14ac:dyDescent="0.2">
      <c r="B38" s="114"/>
      <c r="C38" s="128"/>
      <c r="D38" s="128"/>
      <c r="E38" s="128"/>
      <c r="F38" s="128"/>
      <c r="G38" s="128"/>
      <c r="H38" s="128"/>
      <c r="I38" s="128"/>
      <c r="J38" s="128"/>
      <c r="K38" s="129"/>
    </row>
    <row r="39" spans="2:11" x14ac:dyDescent="0.2">
      <c r="B39" s="114"/>
      <c r="C39" s="128"/>
      <c r="D39" s="128"/>
      <c r="E39" s="128"/>
      <c r="F39" s="128"/>
      <c r="G39" s="128"/>
      <c r="H39" s="128"/>
      <c r="I39" s="128"/>
      <c r="J39" s="128"/>
      <c r="K39" s="129"/>
    </row>
    <row r="40" spans="2:11" x14ac:dyDescent="0.2">
      <c r="B40" s="114"/>
      <c r="C40" s="128"/>
      <c r="D40" s="128"/>
      <c r="E40" s="128"/>
      <c r="F40" s="128"/>
      <c r="G40" s="128"/>
      <c r="H40" s="128"/>
      <c r="I40" s="128"/>
      <c r="J40" s="128"/>
      <c r="K40" s="129"/>
    </row>
    <row r="41" spans="2:11" x14ac:dyDescent="0.2">
      <c r="B41" s="114"/>
      <c r="C41" s="128"/>
      <c r="D41" s="128"/>
      <c r="E41" s="128"/>
      <c r="F41" s="128"/>
      <c r="G41" s="128"/>
      <c r="H41" s="128"/>
      <c r="I41" s="128"/>
      <c r="J41" s="128"/>
      <c r="K41" s="129"/>
    </row>
    <row r="42" spans="2:11" x14ac:dyDescent="0.2">
      <c r="B42" s="114"/>
      <c r="C42" s="128"/>
      <c r="D42" s="128"/>
      <c r="E42" s="128"/>
      <c r="F42" s="128"/>
      <c r="G42" s="128"/>
      <c r="H42" s="128"/>
      <c r="I42" s="128"/>
      <c r="J42" s="128"/>
      <c r="K42" s="129"/>
    </row>
    <row r="43" spans="2:11" x14ac:dyDescent="0.2">
      <c r="B43" s="114" t="s">
        <v>75</v>
      </c>
      <c r="C43" s="128"/>
      <c r="D43" s="128"/>
      <c r="E43" s="128"/>
      <c r="F43" s="128"/>
      <c r="G43" s="128"/>
      <c r="H43" s="128"/>
      <c r="I43" s="128"/>
      <c r="J43" s="128"/>
      <c r="K43" s="129"/>
    </row>
    <row r="44" spans="2:11" x14ac:dyDescent="0.2">
      <c r="B44" s="114"/>
      <c r="C44" s="128"/>
      <c r="D44" s="128"/>
      <c r="E44" s="128"/>
      <c r="F44" s="128"/>
      <c r="G44" s="128"/>
      <c r="H44" s="128"/>
      <c r="I44" s="128"/>
      <c r="J44" s="128"/>
      <c r="K44" s="129"/>
    </row>
    <row r="45" spans="2:11" x14ac:dyDescent="0.2">
      <c r="B45" s="114"/>
      <c r="C45" s="128"/>
      <c r="D45" s="128"/>
      <c r="E45" s="128"/>
      <c r="F45" s="128"/>
      <c r="G45" s="128"/>
      <c r="H45" s="128"/>
      <c r="I45" s="128"/>
      <c r="J45" s="128"/>
      <c r="K45" s="129"/>
    </row>
    <row r="46" spans="2:11" x14ac:dyDescent="0.2">
      <c r="B46" s="114"/>
      <c r="C46" s="128"/>
      <c r="D46" s="128"/>
      <c r="E46" s="128"/>
      <c r="F46" s="128"/>
      <c r="G46" s="128"/>
      <c r="H46" s="128"/>
      <c r="I46" s="128"/>
      <c r="J46" s="128"/>
      <c r="K46" s="129"/>
    </row>
    <row r="47" spans="2:11" x14ac:dyDescent="0.2">
      <c r="B47" s="114"/>
      <c r="C47" s="128"/>
      <c r="D47" s="128"/>
      <c r="E47" s="128"/>
      <c r="F47" s="128"/>
      <c r="G47" s="128"/>
      <c r="H47" s="128"/>
      <c r="I47" s="128"/>
      <c r="J47" s="128"/>
      <c r="K47" s="129"/>
    </row>
    <row r="48" spans="2:11" x14ac:dyDescent="0.2">
      <c r="B48" s="114"/>
      <c r="C48" s="128"/>
      <c r="D48" s="128"/>
      <c r="E48" s="128"/>
      <c r="F48" s="128"/>
      <c r="G48" s="128"/>
      <c r="H48" s="128"/>
      <c r="I48" s="128"/>
      <c r="J48" s="128"/>
      <c r="K48" s="129"/>
    </row>
    <row r="49" spans="2:11" x14ac:dyDescent="0.2">
      <c r="B49" s="114"/>
      <c r="C49" s="128"/>
      <c r="D49" s="128"/>
      <c r="E49" s="128"/>
      <c r="F49" s="128"/>
      <c r="G49" s="128"/>
      <c r="H49" s="128"/>
      <c r="I49" s="128"/>
      <c r="J49" s="128"/>
      <c r="K49" s="129"/>
    </row>
    <row r="50" spans="2:11" x14ac:dyDescent="0.2">
      <c r="B50" s="114"/>
      <c r="C50" s="128"/>
      <c r="D50" s="128"/>
      <c r="E50" s="128"/>
      <c r="F50" s="128"/>
      <c r="G50" s="128"/>
      <c r="H50" s="128"/>
      <c r="I50" s="128"/>
      <c r="J50" s="128"/>
      <c r="K50" s="129"/>
    </row>
    <row r="51" spans="2:11" x14ac:dyDescent="0.2">
      <c r="B51" s="114"/>
      <c r="C51" s="128"/>
      <c r="D51" s="128"/>
      <c r="E51" s="128"/>
      <c r="F51" s="128"/>
      <c r="G51" s="128"/>
      <c r="H51" s="128"/>
      <c r="I51" s="128"/>
      <c r="J51" s="128"/>
      <c r="K51" s="129"/>
    </row>
    <row r="52" spans="2:11" x14ac:dyDescent="0.2">
      <c r="B52" s="114"/>
      <c r="C52" s="128"/>
      <c r="D52" s="128"/>
      <c r="E52" s="128"/>
      <c r="F52" s="128"/>
      <c r="G52" s="128"/>
      <c r="H52" s="128"/>
      <c r="I52" s="128"/>
      <c r="J52" s="128"/>
      <c r="K52" s="129"/>
    </row>
    <row r="53" spans="2:11" x14ac:dyDescent="0.2">
      <c r="B53" s="114"/>
      <c r="C53" s="128"/>
      <c r="D53" s="128"/>
      <c r="E53" s="128"/>
      <c r="F53" s="128"/>
      <c r="G53" s="128"/>
      <c r="H53" s="128"/>
      <c r="I53" s="128"/>
      <c r="J53" s="128"/>
      <c r="K53" s="129"/>
    </row>
    <row r="54" spans="2:11" ht="13.2" thickBot="1" x14ac:dyDescent="0.25">
      <c r="B54" s="130"/>
      <c r="C54" s="131"/>
      <c r="D54" s="131"/>
      <c r="E54" s="131"/>
      <c r="F54" s="131"/>
      <c r="G54" s="131"/>
      <c r="H54" s="131"/>
      <c r="I54" s="131"/>
      <c r="J54" s="131"/>
      <c r="K54" s="132"/>
    </row>
    <row r="55" spans="2:11" ht="13.2" thickTop="1" x14ac:dyDescent="0.2"/>
    <row r="56" spans="2:11" ht="19.95" customHeight="1" x14ac:dyDescent="0.3">
      <c r="B56" s="133" t="s">
        <v>24</v>
      </c>
      <c r="C56" s="133"/>
      <c r="D56" s="133"/>
      <c r="E56" s="133"/>
      <c r="F56" s="133"/>
      <c r="G56" s="133"/>
      <c r="H56" s="133"/>
      <c r="I56" s="133"/>
      <c r="J56" s="133"/>
      <c r="K56" s="134"/>
    </row>
    <row r="57" spans="2:11" x14ac:dyDescent="0.2">
      <c r="B57" s="107" t="s">
        <v>59</v>
      </c>
      <c r="C57" s="108"/>
      <c r="D57" s="108"/>
      <c r="E57" s="108"/>
      <c r="F57" s="108"/>
      <c r="G57" s="108"/>
      <c r="H57" s="108"/>
      <c r="I57" s="108"/>
      <c r="J57" s="108"/>
      <c r="K57" s="109"/>
    </row>
    <row r="58" spans="2:11" x14ac:dyDescent="0.2">
      <c r="B58" s="110"/>
      <c r="C58" s="108"/>
      <c r="D58" s="108"/>
      <c r="E58" s="108"/>
      <c r="F58" s="108"/>
      <c r="G58" s="108"/>
      <c r="H58" s="108"/>
      <c r="I58" s="108"/>
      <c r="J58" s="108"/>
      <c r="K58" s="109"/>
    </row>
    <row r="59" spans="2:11" x14ac:dyDescent="0.2">
      <c r="B59" s="110"/>
      <c r="C59" s="108"/>
      <c r="D59" s="108"/>
      <c r="E59" s="108"/>
      <c r="F59" s="108"/>
      <c r="G59" s="108"/>
      <c r="H59" s="108"/>
      <c r="I59" s="108"/>
      <c r="J59" s="108"/>
      <c r="K59" s="109"/>
    </row>
    <row r="60" spans="2:11" x14ac:dyDescent="0.2">
      <c r="B60" s="110"/>
      <c r="C60" s="108"/>
      <c r="D60" s="108"/>
      <c r="E60" s="108"/>
      <c r="F60" s="108"/>
      <c r="G60" s="108"/>
      <c r="H60" s="108"/>
      <c r="I60" s="108"/>
      <c r="J60" s="108"/>
      <c r="K60" s="109"/>
    </row>
    <row r="61" spans="2:11" x14ac:dyDescent="0.2">
      <c r="B61" s="110"/>
      <c r="C61" s="108"/>
      <c r="D61" s="108"/>
      <c r="E61" s="108"/>
      <c r="F61" s="108"/>
      <c r="G61" s="108"/>
      <c r="H61" s="108"/>
      <c r="I61" s="108"/>
      <c r="J61" s="108"/>
      <c r="K61" s="109"/>
    </row>
    <row r="62" spans="2:11" x14ac:dyDescent="0.2">
      <c r="B62" s="110"/>
      <c r="C62" s="108"/>
      <c r="D62" s="108"/>
      <c r="E62" s="108"/>
      <c r="F62" s="108"/>
      <c r="G62" s="108"/>
      <c r="H62" s="108"/>
      <c r="I62" s="108"/>
      <c r="J62" s="108"/>
      <c r="K62" s="109"/>
    </row>
    <row r="63" spans="2:11" ht="13.2" thickBot="1" x14ac:dyDescent="0.25">
      <c r="B63" s="111"/>
      <c r="C63" s="112"/>
      <c r="D63" s="112"/>
      <c r="E63" s="112"/>
      <c r="F63" s="112"/>
      <c r="G63" s="112"/>
      <c r="H63" s="112"/>
      <c r="I63" s="112"/>
      <c r="J63" s="112"/>
      <c r="K63" s="113"/>
    </row>
    <row r="64" spans="2:11" ht="13.2" thickTop="1" x14ac:dyDescent="0.2"/>
    <row r="65" spans="2:14" ht="19.8" x14ac:dyDescent="0.3">
      <c r="B65" s="104" t="s">
        <v>25</v>
      </c>
      <c r="C65" s="105"/>
      <c r="D65" s="105"/>
      <c r="E65" s="105"/>
      <c r="F65" s="105"/>
      <c r="G65" s="105"/>
      <c r="H65" s="105"/>
      <c r="I65" s="105"/>
      <c r="J65" s="105"/>
      <c r="K65" s="106"/>
    </row>
    <row r="66" spans="2:14" ht="13.95" customHeight="1" x14ac:dyDescent="0.2">
      <c r="B66" s="114" t="s">
        <v>76</v>
      </c>
      <c r="C66" s="115"/>
      <c r="D66" s="115"/>
      <c r="E66" s="115"/>
      <c r="F66" s="115"/>
      <c r="G66" s="115"/>
      <c r="H66" s="115"/>
      <c r="I66" s="115"/>
      <c r="J66" s="115"/>
      <c r="K66" s="116"/>
      <c r="L66" s="21"/>
      <c r="M66" s="22"/>
      <c r="N66" s="22"/>
    </row>
    <row r="67" spans="2:14" ht="13.2" customHeight="1" x14ac:dyDescent="0.2">
      <c r="B67" s="107"/>
      <c r="C67" s="115"/>
      <c r="D67" s="115"/>
      <c r="E67" s="115"/>
      <c r="F67" s="115"/>
      <c r="G67" s="115"/>
      <c r="H67" s="115"/>
      <c r="I67" s="115"/>
      <c r="J67" s="115"/>
      <c r="K67" s="116"/>
      <c r="L67" s="21"/>
      <c r="M67" s="22"/>
      <c r="N67" s="22"/>
    </row>
    <row r="68" spans="2:14" x14ac:dyDescent="0.2">
      <c r="B68" s="107"/>
      <c r="C68" s="115"/>
      <c r="D68" s="115"/>
      <c r="E68" s="115"/>
      <c r="F68" s="115"/>
      <c r="G68" s="115"/>
      <c r="H68" s="115"/>
      <c r="I68" s="115"/>
      <c r="J68" s="115"/>
      <c r="K68" s="116"/>
      <c r="L68" s="21"/>
      <c r="M68" s="22"/>
      <c r="N68" s="22"/>
    </row>
    <row r="69" spans="2:14" x14ac:dyDescent="0.2">
      <c r="B69" s="107"/>
      <c r="C69" s="115"/>
      <c r="D69" s="115"/>
      <c r="E69" s="115"/>
      <c r="F69" s="115"/>
      <c r="G69" s="115"/>
      <c r="H69" s="115"/>
      <c r="I69" s="115"/>
      <c r="J69" s="115"/>
      <c r="K69" s="116"/>
      <c r="L69" s="21"/>
      <c r="M69" s="22"/>
      <c r="N69" s="22"/>
    </row>
    <row r="70" spans="2:14" x14ac:dyDescent="0.2">
      <c r="B70" s="107"/>
      <c r="C70" s="115"/>
      <c r="D70" s="115"/>
      <c r="E70" s="115"/>
      <c r="F70" s="115"/>
      <c r="G70" s="115"/>
      <c r="H70" s="115"/>
      <c r="I70" s="115"/>
      <c r="J70" s="115"/>
      <c r="K70" s="116"/>
      <c r="L70" s="21"/>
      <c r="M70" s="22"/>
      <c r="N70" s="22"/>
    </row>
    <row r="71" spans="2:14" x14ac:dyDescent="0.2">
      <c r="B71" s="107"/>
      <c r="C71" s="115"/>
      <c r="D71" s="115"/>
      <c r="E71" s="115"/>
      <c r="F71" s="115"/>
      <c r="G71" s="115"/>
      <c r="H71" s="115"/>
      <c r="I71" s="115"/>
      <c r="J71" s="115"/>
      <c r="K71" s="116"/>
      <c r="L71" s="21"/>
      <c r="M71" s="22"/>
      <c r="N71" s="22"/>
    </row>
    <row r="72" spans="2:14" x14ac:dyDescent="0.2">
      <c r="B72" s="107"/>
      <c r="C72" s="115"/>
      <c r="D72" s="115"/>
      <c r="E72" s="115"/>
      <c r="F72" s="115"/>
      <c r="G72" s="115"/>
      <c r="H72" s="115"/>
      <c r="I72" s="115"/>
      <c r="J72" s="115"/>
      <c r="K72" s="116"/>
      <c r="L72" s="21"/>
      <c r="M72" s="22"/>
      <c r="N72" s="22"/>
    </row>
    <row r="73" spans="2:14" x14ac:dyDescent="0.2">
      <c r="B73" s="107"/>
      <c r="C73" s="115"/>
      <c r="D73" s="115"/>
      <c r="E73" s="115"/>
      <c r="F73" s="115"/>
      <c r="G73" s="115"/>
      <c r="H73" s="115"/>
      <c r="I73" s="115"/>
      <c r="J73" s="115"/>
      <c r="K73" s="116"/>
      <c r="L73" s="21"/>
      <c r="M73" s="22"/>
      <c r="N73" s="22"/>
    </row>
    <row r="74" spans="2:14" x14ac:dyDescent="0.2">
      <c r="B74" s="107"/>
      <c r="C74" s="115"/>
      <c r="D74" s="115"/>
      <c r="E74" s="115"/>
      <c r="F74" s="115"/>
      <c r="G74" s="115"/>
      <c r="H74" s="115"/>
      <c r="I74" s="115"/>
      <c r="J74" s="115"/>
      <c r="K74" s="116"/>
    </row>
    <row r="75" spans="2:14" x14ac:dyDescent="0.2">
      <c r="B75" s="107"/>
      <c r="C75" s="115"/>
      <c r="D75" s="115"/>
      <c r="E75" s="115"/>
      <c r="F75" s="115"/>
      <c r="G75" s="115"/>
      <c r="H75" s="115"/>
      <c r="I75" s="115"/>
      <c r="J75" s="115"/>
      <c r="K75" s="116"/>
    </row>
    <row r="76" spans="2:14" x14ac:dyDescent="0.2">
      <c r="B76" s="107"/>
      <c r="C76" s="115"/>
      <c r="D76" s="115"/>
      <c r="E76" s="115"/>
      <c r="F76" s="115"/>
      <c r="G76" s="115"/>
      <c r="H76" s="115"/>
      <c r="I76" s="115"/>
      <c r="J76" s="115"/>
      <c r="K76" s="116"/>
    </row>
    <row r="77" spans="2:14" x14ac:dyDescent="0.2">
      <c r="B77" s="107"/>
      <c r="C77" s="115"/>
      <c r="D77" s="115"/>
      <c r="E77" s="115"/>
      <c r="F77" s="115"/>
      <c r="G77" s="115"/>
      <c r="H77" s="115"/>
      <c r="I77" s="115"/>
      <c r="J77" s="115"/>
      <c r="K77" s="116"/>
    </row>
    <row r="78" spans="2:14" x14ac:dyDescent="0.2">
      <c r="B78" s="107"/>
      <c r="C78" s="115"/>
      <c r="D78" s="115"/>
      <c r="E78" s="115"/>
      <c r="F78" s="115"/>
      <c r="G78" s="115"/>
      <c r="H78" s="115"/>
      <c r="I78" s="115"/>
      <c r="J78" s="115"/>
      <c r="K78" s="116"/>
    </row>
    <row r="79" spans="2:14" x14ac:dyDescent="0.2">
      <c r="B79" s="107"/>
      <c r="C79" s="115"/>
      <c r="D79" s="115"/>
      <c r="E79" s="115"/>
      <c r="F79" s="115"/>
      <c r="G79" s="115"/>
      <c r="H79" s="115"/>
      <c r="I79" s="115"/>
      <c r="J79" s="115"/>
      <c r="K79" s="116"/>
    </row>
    <row r="80" spans="2:14" x14ac:dyDescent="0.2">
      <c r="B80" s="107"/>
      <c r="C80" s="115"/>
      <c r="D80" s="115"/>
      <c r="E80" s="115"/>
      <c r="F80" s="115"/>
      <c r="G80" s="115"/>
      <c r="H80" s="115"/>
      <c r="I80" s="115"/>
      <c r="J80" s="115"/>
      <c r="K80" s="116"/>
    </row>
    <row r="81" spans="2:12" x14ac:dyDescent="0.2">
      <c r="B81" s="107"/>
      <c r="C81" s="115"/>
      <c r="D81" s="115"/>
      <c r="E81" s="115"/>
      <c r="F81" s="115"/>
      <c r="G81" s="115"/>
      <c r="H81" s="115"/>
      <c r="I81" s="115"/>
      <c r="J81" s="115"/>
      <c r="K81" s="116"/>
    </row>
    <row r="82" spans="2:12" x14ac:dyDescent="0.2">
      <c r="B82" s="107"/>
      <c r="C82" s="115"/>
      <c r="D82" s="115"/>
      <c r="E82" s="115"/>
      <c r="F82" s="115"/>
      <c r="G82" s="115"/>
      <c r="H82" s="115"/>
      <c r="I82" s="115"/>
      <c r="J82" s="115"/>
      <c r="K82" s="116"/>
    </row>
    <row r="83" spans="2:12" x14ac:dyDescent="0.2">
      <c r="B83" s="107"/>
      <c r="C83" s="115"/>
      <c r="D83" s="115"/>
      <c r="E83" s="115"/>
      <c r="F83" s="115"/>
      <c r="G83" s="115"/>
      <c r="H83" s="115"/>
      <c r="I83" s="115"/>
      <c r="J83" s="115"/>
      <c r="K83" s="116"/>
    </row>
    <row r="84" spans="2:12" x14ac:dyDescent="0.2">
      <c r="B84" s="107"/>
      <c r="C84" s="115"/>
      <c r="D84" s="115"/>
      <c r="E84" s="115"/>
      <c r="F84" s="115"/>
      <c r="G84" s="115"/>
      <c r="H84" s="115"/>
      <c r="I84" s="115"/>
      <c r="J84" s="115"/>
      <c r="K84" s="116"/>
    </row>
    <row r="85" spans="2:12" x14ac:dyDescent="0.2">
      <c r="B85" s="107"/>
      <c r="C85" s="115"/>
      <c r="D85" s="115"/>
      <c r="E85" s="115"/>
      <c r="F85" s="115"/>
      <c r="G85" s="115"/>
      <c r="H85" s="115"/>
      <c r="I85" s="115"/>
      <c r="J85" s="115"/>
      <c r="K85" s="116"/>
    </row>
    <row r="86" spans="2:12" x14ac:dyDescent="0.2">
      <c r="B86" s="107"/>
      <c r="C86" s="115"/>
      <c r="D86" s="115"/>
      <c r="E86" s="115"/>
      <c r="F86" s="115"/>
      <c r="G86" s="115"/>
      <c r="H86" s="115"/>
      <c r="I86" s="115"/>
      <c r="J86" s="115"/>
      <c r="K86" s="116"/>
    </row>
    <row r="87" spans="2:12" x14ac:dyDescent="0.2">
      <c r="B87" s="107"/>
      <c r="C87" s="115"/>
      <c r="D87" s="115"/>
      <c r="E87" s="115"/>
      <c r="F87" s="115"/>
      <c r="G87" s="115"/>
      <c r="H87" s="115"/>
      <c r="I87" s="115"/>
      <c r="J87" s="115"/>
      <c r="K87" s="116"/>
    </row>
    <row r="88" spans="2:12" ht="48" customHeight="1" thickBot="1" x14ac:dyDescent="0.25">
      <c r="B88" s="117"/>
      <c r="C88" s="118"/>
      <c r="D88" s="118"/>
      <c r="E88" s="118"/>
      <c r="F88" s="118"/>
      <c r="G88" s="118"/>
      <c r="H88" s="118"/>
      <c r="I88" s="118"/>
      <c r="J88" s="118"/>
      <c r="K88" s="119"/>
    </row>
    <row r="89" spans="2:12" ht="13.2" thickTop="1" x14ac:dyDescent="0.2"/>
    <row r="90" spans="2:12" ht="19.8" x14ac:dyDescent="0.3">
      <c r="B90" s="104" t="s">
        <v>26</v>
      </c>
      <c r="C90" s="105"/>
      <c r="D90" s="105"/>
      <c r="E90" s="105"/>
      <c r="F90" s="105"/>
      <c r="G90" s="105"/>
      <c r="H90" s="105"/>
      <c r="I90" s="105"/>
      <c r="J90" s="105"/>
      <c r="K90" s="106"/>
    </row>
    <row r="91" spans="2:12" x14ac:dyDescent="0.2">
      <c r="B91" s="120" t="s">
        <v>46</v>
      </c>
      <c r="C91" s="121"/>
      <c r="D91" s="121"/>
      <c r="E91" s="121"/>
      <c r="F91" s="121"/>
      <c r="G91" s="121"/>
      <c r="H91" s="121"/>
      <c r="I91" s="121"/>
      <c r="J91" s="121"/>
      <c r="K91" s="122"/>
      <c r="L91" s="20"/>
    </row>
    <row r="92" spans="2:12" x14ac:dyDescent="0.2">
      <c r="B92" s="123"/>
      <c r="C92" s="121"/>
      <c r="D92" s="121"/>
      <c r="E92" s="121"/>
      <c r="F92" s="121"/>
      <c r="G92" s="121"/>
      <c r="H92" s="121"/>
      <c r="I92" s="121"/>
      <c r="J92" s="121"/>
      <c r="K92" s="122"/>
    </row>
    <row r="93" spans="2:12" x14ac:dyDescent="0.2">
      <c r="B93" s="123"/>
      <c r="C93" s="121"/>
      <c r="D93" s="121"/>
      <c r="E93" s="121"/>
      <c r="F93" s="121"/>
      <c r="G93" s="121"/>
      <c r="H93" s="121"/>
      <c r="I93" s="121"/>
      <c r="J93" s="121"/>
      <c r="K93" s="122"/>
    </row>
    <row r="94" spans="2:12" x14ac:dyDescent="0.2">
      <c r="B94" s="123"/>
      <c r="C94" s="121"/>
      <c r="D94" s="121"/>
      <c r="E94" s="121"/>
      <c r="F94" s="121"/>
      <c r="G94" s="121"/>
      <c r="H94" s="121"/>
      <c r="I94" s="121"/>
      <c r="J94" s="121"/>
      <c r="K94" s="122"/>
    </row>
    <row r="95" spans="2:12" x14ac:dyDescent="0.2">
      <c r="B95" s="123"/>
      <c r="C95" s="121"/>
      <c r="D95" s="121"/>
      <c r="E95" s="121"/>
      <c r="F95" s="121"/>
      <c r="G95" s="121"/>
      <c r="H95" s="121"/>
      <c r="I95" s="121"/>
      <c r="J95" s="121"/>
      <c r="K95" s="122"/>
    </row>
    <row r="96" spans="2:12" x14ac:dyDescent="0.2">
      <c r="B96" s="123"/>
      <c r="C96" s="121"/>
      <c r="D96" s="121"/>
      <c r="E96" s="121"/>
      <c r="F96" s="121"/>
      <c r="G96" s="121"/>
      <c r="H96" s="121"/>
      <c r="I96" s="121"/>
      <c r="J96" s="121"/>
      <c r="K96" s="122"/>
    </row>
    <row r="97" spans="2:11" x14ac:dyDescent="0.2">
      <c r="B97" s="123"/>
      <c r="C97" s="121"/>
      <c r="D97" s="121"/>
      <c r="E97" s="121"/>
      <c r="F97" s="121"/>
      <c r="G97" s="121"/>
      <c r="H97" s="121"/>
      <c r="I97" s="121"/>
      <c r="J97" s="121"/>
      <c r="K97" s="122"/>
    </row>
    <row r="98" spans="2:11" ht="13.2" thickBot="1" x14ac:dyDescent="0.25">
      <c r="B98" s="124"/>
      <c r="C98" s="125"/>
      <c r="D98" s="125"/>
      <c r="E98" s="125"/>
      <c r="F98" s="125"/>
      <c r="G98" s="125"/>
      <c r="H98" s="125"/>
      <c r="I98" s="125"/>
      <c r="J98" s="125"/>
      <c r="K98" s="126"/>
    </row>
    <row r="99" spans="2:11" ht="13.2" thickTop="1" x14ac:dyDescent="0.2"/>
  </sheetData>
  <mergeCells count="14">
    <mergeCell ref="B1:K2"/>
    <mergeCell ref="B24:K42"/>
    <mergeCell ref="B43:K54"/>
    <mergeCell ref="B56:K56"/>
    <mergeCell ref="B4:K4"/>
    <mergeCell ref="B17:K17"/>
    <mergeCell ref="B23:K23"/>
    <mergeCell ref="B18:K21"/>
    <mergeCell ref="C14:K14"/>
    <mergeCell ref="B65:K65"/>
    <mergeCell ref="B90:K90"/>
    <mergeCell ref="B57:K63"/>
    <mergeCell ref="B66:K88"/>
    <mergeCell ref="B91:K98"/>
  </mergeCells>
  <phoneticPr fontId="2" type="noConversion"/>
  <printOptions horizontalCentered="1" verticalCentered="1"/>
  <pageMargins left="0.70866141732283472" right="0.70866141732283472" top="0.74803149606299213" bottom="0.74803149606299213" header="0.31496062992125984" footer="0.31496062992125984"/>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B75E4-94F0-4BE3-B4E5-3F6C2B21332B}">
  <sheetPr codeName="Feuil2">
    <pageSetUpPr fitToPage="1"/>
  </sheetPr>
  <dimension ref="B2:K67"/>
  <sheetViews>
    <sheetView showGridLines="0" topLeftCell="A33" zoomScaleNormal="100" workbookViewId="0">
      <selection activeCell="D10" sqref="D10"/>
    </sheetView>
  </sheetViews>
  <sheetFormatPr baseColWidth="10" defaultRowHeight="12.6" x14ac:dyDescent="0.2"/>
  <cols>
    <col min="1" max="1" width="3.26953125" customWidth="1"/>
    <col min="2" max="2" width="16.453125" bestFit="1" customWidth="1"/>
    <col min="3" max="3" width="43.1796875" customWidth="1"/>
    <col min="4" max="10" width="14.1796875" customWidth="1"/>
    <col min="11" max="11" width="11.36328125" customWidth="1"/>
  </cols>
  <sheetData>
    <row r="2" spans="2:11" ht="20.399999999999999" thickBot="1" x14ac:dyDescent="0.35">
      <c r="B2" s="137" t="s">
        <v>70</v>
      </c>
      <c r="C2" s="138"/>
      <c r="D2" s="138"/>
      <c r="E2" s="138"/>
      <c r="F2" s="138"/>
      <c r="G2" s="138"/>
      <c r="H2" s="138"/>
      <c r="I2" s="138"/>
      <c r="J2" s="138"/>
      <c r="K2" s="139"/>
    </row>
    <row r="3" spans="2:11" ht="13.2" thickTop="1" x14ac:dyDescent="0.2"/>
    <row r="4" spans="2:11" ht="13.2" customHeight="1" x14ac:dyDescent="0.2">
      <c r="B4" s="140" t="s">
        <v>65</v>
      </c>
      <c r="C4" s="141"/>
      <c r="D4" s="141"/>
      <c r="E4" s="141"/>
      <c r="F4" s="141"/>
      <c r="G4" s="141"/>
      <c r="H4" s="141"/>
      <c r="I4" s="141"/>
      <c r="J4" s="141"/>
      <c r="K4" s="142"/>
    </row>
    <row r="5" spans="2:11" ht="13.2" customHeight="1" x14ac:dyDescent="0.2">
      <c r="B5" s="107"/>
      <c r="C5" s="115"/>
      <c r="D5" s="115"/>
      <c r="E5" s="115"/>
      <c r="F5" s="115"/>
      <c r="G5" s="115"/>
      <c r="H5" s="115"/>
      <c r="I5" s="115"/>
      <c r="J5" s="115"/>
      <c r="K5" s="116"/>
    </row>
    <row r="6" spans="2:11" ht="20.399999999999999" customHeight="1" x14ac:dyDescent="0.2">
      <c r="B6" s="107"/>
      <c r="C6" s="115"/>
      <c r="D6" s="115"/>
      <c r="E6" s="115"/>
      <c r="F6" s="115"/>
      <c r="G6" s="115"/>
      <c r="H6" s="115"/>
      <c r="I6" s="115"/>
      <c r="J6" s="115"/>
      <c r="K6" s="116"/>
    </row>
    <row r="7" spans="2:11" ht="13.2" customHeight="1" thickBot="1" x14ac:dyDescent="0.25">
      <c r="B7" s="117"/>
      <c r="C7" s="118"/>
      <c r="D7" s="118"/>
      <c r="E7" s="118"/>
      <c r="F7" s="118"/>
      <c r="G7" s="118"/>
      <c r="H7" s="118"/>
      <c r="I7" s="118"/>
      <c r="J7" s="118"/>
      <c r="K7" s="119"/>
    </row>
    <row r="8" spans="2:11" ht="13.2" thickTop="1" x14ac:dyDescent="0.2"/>
    <row r="9" spans="2:11" ht="30.6" x14ac:dyDescent="0.2">
      <c r="B9" s="143" t="s">
        <v>28</v>
      </c>
      <c r="C9" s="144"/>
      <c r="D9" s="46" t="s">
        <v>29</v>
      </c>
      <c r="E9" s="53" t="s">
        <v>30</v>
      </c>
      <c r="F9" s="53" t="s">
        <v>31</v>
      </c>
      <c r="G9" s="53" t="s">
        <v>32</v>
      </c>
      <c r="H9" s="53" t="s">
        <v>33</v>
      </c>
      <c r="I9" s="46" t="s">
        <v>34</v>
      </c>
      <c r="J9" s="52" t="s">
        <v>35</v>
      </c>
      <c r="K9" s="47" t="s">
        <v>27</v>
      </c>
    </row>
    <row r="10" spans="2:11" ht="23.4" customHeight="1" x14ac:dyDescent="0.2">
      <c r="B10" s="145" t="s">
        <v>68</v>
      </c>
      <c r="C10" s="97" t="s">
        <v>61</v>
      </c>
      <c r="D10" s="34">
        <v>182885.76000000001</v>
      </c>
      <c r="E10" s="34">
        <v>209119.55000000002</v>
      </c>
      <c r="F10" s="34">
        <v>118922.44000000002</v>
      </c>
      <c r="G10" s="34">
        <v>559</v>
      </c>
      <c r="H10" s="34">
        <v>13464.880000000001</v>
      </c>
      <c r="I10" s="34">
        <v>27951.09</v>
      </c>
      <c r="J10" s="34">
        <v>9707.17</v>
      </c>
      <c r="K10" s="98">
        <f>SUM(D10:J10)</f>
        <v>562609.89</v>
      </c>
    </row>
    <row r="11" spans="2:11" ht="23.4" customHeight="1" x14ac:dyDescent="0.2">
      <c r="B11" s="145"/>
      <c r="C11" s="55" t="s">
        <v>62</v>
      </c>
      <c r="D11" s="35">
        <v>110887.5</v>
      </c>
      <c r="E11" s="35">
        <v>212110.7</v>
      </c>
      <c r="F11" s="35">
        <v>113749.1</v>
      </c>
      <c r="G11" s="35">
        <v>724.6</v>
      </c>
      <c r="H11" s="35">
        <v>16978.3</v>
      </c>
      <c r="I11" s="35">
        <v>42151</v>
      </c>
      <c r="J11" s="35">
        <v>7582.8</v>
      </c>
      <c r="K11" s="99">
        <f>SUM(D11:J11)</f>
        <v>504184</v>
      </c>
    </row>
    <row r="12" spans="2:11" x14ac:dyDescent="0.2">
      <c r="B12" s="146"/>
      <c r="C12" s="48" t="s">
        <v>48</v>
      </c>
      <c r="D12" s="63">
        <f>SUM(D10:D11)</f>
        <v>293773.26</v>
      </c>
      <c r="E12" s="63">
        <f t="shared" ref="E12:J12" si="0">SUM(E10:E11)</f>
        <v>421230.25</v>
      </c>
      <c r="F12" s="63">
        <f t="shared" si="0"/>
        <v>232671.54000000004</v>
      </c>
      <c r="G12" s="63">
        <f t="shared" si="0"/>
        <v>1283.5999999999999</v>
      </c>
      <c r="H12" s="63">
        <f t="shared" si="0"/>
        <v>30443.18</v>
      </c>
      <c r="I12" s="63">
        <f t="shared" si="0"/>
        <v>70102.09</v>
      </c>
      <c r="J12" s="100">
        <f t="shared" si="0"/>
        <v>17289.97</v>
      </c>
      <c r="K12" s="101">
        <f>SUM(K10:K11)</f>
        <v>1066793.8900000001</v>
      </c>
    </row>
    <row r="13" spans="2:11" x14ac:dyDescent="0.2">
      <c r="B13" s="38"/>
      <c r="C13" s="54"/>
      <c r="D13" s="39"/>
      <c r="E13" s="39"/>
      <c r="F13" s="39"/>
      <c r="G13" s="40"/>
      <c r="H13" s="40"/>
      <c r="I13" s="40"/>
      <c r="J13" s="40"/>
      <c r="K13" s="40"/>
    </row>
    <row r="16" spans="2:11" ht="20.399999999999999" thickBot="1" x14ac:dyDescent="0.35">
      <c r="B16" s="137" t="s">
        <v>71</v>
      </c>
      <c r="C16" s="138"/>
      <c r="D16" s="138"/>
      <c r="E16" s="138"/>
      <c r="F16" s="138"/>
      <c r="G16" s="138"/>
      <c r="H16" s="138"/>
      <c r="I16" s="138"/>
      <c r="J16" s="138"/>
      <c r="K16" s="139"/>
    </row>
    <row r="17" spans="2:11" ht="13.2" thickTop="1" x14ac:dyDescent="0.2"/>
    <row r="18" spans="2:11" x14ac:dyDescent="0.2">
      <c r="B18" s="140" t="s">
        <v>66</v>
      </c>
      <c r="C18" s="141"/>
      <c r="D18" s="141"/>
      <c r="E18" s="141"/>
      <c r="F18" s="141"/>
      <c r="G18" s="141"/>
      <c r="H18" s="141"/>
      <c r="I18" s="141"/>
      <c r="J18" s="141"/>
      <c r="K18" s="142"/>
    </row>
    <row r="19" spans="2:11" x14ac:dyDescent="0.2">
      <c r="B19" s="107"/>
      <c r="C19" s="115"/>
      <c r="D19" s="115"/>
      <c r="E19" s="115"/>
      <c r="F19" s="115"/>
      <c r="G19" s="115"/>
      <c r="H19" s="115"/>
      <c r="I19" s="115"/>
      <c r="J19" s="115"/>
      <c r="K19" s="116"/>
    </row>
    <row r="20" spans="2:11" x14ac:dyDescent="0.2">
      <c r="B20" s="107"/>
      <c r="C20" s="115"/>
      <c r="D20" s="115"/>
      <c r="E20" s="115"/>
      <c r="F20" s="115"/>
      <c r="G20" s="115"/>
      <c r="H20" s="115"/>
      <c r="I20" s="115"/>
      <c r="J20" s="115"/>
      <c r="K20" s="116"/>
    </row>
    <row r="21" spans="2:11" x14ac:dyDescent="0.2">
      <c r="B21" s="107"/>
      <c r="C21" s="115"/>
      <c r="D21" s="115"/>
      <c r="E21" s="115"/>
      <c r="F21" s="115"/>
      <c r="G21" s="115"/>
      <c r="H21" s="115"/>
      <c r="I21" s="115"/>
      <c r="J21" s="115"/>
      <c r="K21" s="116"/>
    </row>
    <row r="22" spans="2:11" x14ac:dyDescent="0.2">
      <c r="B22" s="107"/>
      <c r="C22" s="115"/>
      <c r="D22" s="115"/>
      <c r="E22" s="115"/>
      <c r="F22" s="115"/>
      <c r="G22" s="115"/>
      <c r="H22" s="115"/>
      <c r="I22" s="115"/>
      <c r="J22" s="115"/>
      <c r="K22" s="116"/>
    </row>
    <row r="23" spans="2:11" ht="13.2" thickBot="1" x14ac:dyDescent="0.25">
      <c r="B23" s="117"/>
      <c r="C23" s="118"/>
      <c r="D23" s="118"/>
      <c r="E23" s="118"/>
      <c r="F23" s="118"/>
      <c r="G23" s="118"/>
      <c r="H23" s="118"/>
      <c r="I23" s="118"/>
      <c r="J23" s="118"/>
      <c r="K23" s="119"/>
    </row>
    <row r="24" spans="2:11" ht="13.2" thickTop="1" x14ac:dyDescent="0.2"/>
    <row r="25" spans="2:11" ht="45" customHeight="1" x14ac:dyDescent="0.2">
      <c r="B25" s="149" t="s">
        <v>28</v>
      </c>
      <c r="C25" s="150"/>
      <c r="D25" s="26" t="s">
        <v>29</v>
      </c>
      <c r="E25" s="50" t="s">
        <v>30</v>
      </c>
      <c r="F25" s="50" t="s">
        <v>31</v>
      </c>
      <c r="G25" s="50" t="s">
        <v>32</v>
      </c>
      <c r="H25" s="50" t="s">
        <v>33</v>
      </c>
      <c r="I25" s="26" t="s">
        <v>34</v>
      </c>
      <c r="J25" s="51" t="s">
        <v>35</v>
      </c>
      <c r="K25" s="27" t="s">
        <v>27</v>
      </c>
    </row>
    <row r="26" spans="2:11" x14ac:dyDescent="0.2">
      <c r="B26" s="151" t="s">
        <v>36</v>
      </c>
      <c r="C26" s="28" t="s">
        <v>37</v>
      </c>
      <c r="D26" s="29">
        <v>4699</v>
      </c>
      <c r="E26" s="29">
        <v>2973</v>
      </c>
      <c r="F26" s="29">
        <v>5136</v>
      </c>
      <c r="G26" s="30">
        <v>189</v>
      </c>
      <c r="H26" s="30">
        <v>207</v>
      </c>
      <c r="I26" s="30">
        <v>921</v>
      </c>
      <c r="J26" s="31">
        <v>99</v>
      </c>
      <c r="K26" s="32">
        <f t="shared" ref="K26" si="1">SUM(D26:J26)</f>
        <v>14224</v>
      </c>
    </row>
    <row r="27" spans="2:11" x14ac:dyDescent="0.2">
      <c r="B27" s="152"/>
      <c r="C27" s="33" t="s">
        <v>47</v>
      </c>
      <c r="D27" s="34">
        <v>0</v>
      </c>
      <c r="E27" s="34">
        <v>0</v>
      </c>
      <c r="F27" s="34">
        <v>0</v>
      </c>
      <c r="G27" s="34">
        <v>0</v>
      </c>
      <c r="H27" s="34">
        <v>0</v>
      </c>
      <c r="I27" s="34">
        <v>0</v>
      </c>
      <c r="J27" s="34">
        <v>0</v>
      </c>
      <c r="K27" s="42">
        <f>SUM(D27:J27)</f>
        <v>0</v>
      </c>
    </row>
    <row r="28" spans="2:11" x14ac:dyDescent="0.2">
      <c r="B28" s="153"/>
      <c r="C28" s="56" t="s">
        <v>60</v>
      </c>
      <c r="D28" s="79">
        <v>339737</v>
      </c>
      <c r="E28" s="79">
        <v>647784</v>
      </c>
      <c r="F28" s="79">
        <v>348504</v>
      </c>
      <c r="G28" s="80">
        <v>2220</v>
      </c>
      <c r="H28" s="80">
        <v>52018</v>
      </c>
      <c r="I28" s="80">
        <v>129142</v>
      </c>
      <c r="J28" s="81">
        <v>25312</v>
      </c>
      <c r="K28" s="82">
        <f>SUM(D28:J28)</f>
        <v>1544717</v>
      </c>
    </row>
    <row r="29" spans="2:11" x14ac:dyDescent="0.2">
      <c r="B29" s="146"/>
      <c r="C29" s="64" t="s">
        <v>48</v>
      </c>
      <c r="D29" s="95">
        <f>SUM(D27:D28)</f>
        <v>339737</v>
      </c>
      <c r="E29" s="95">
        <f t="shared" ref="E29:K29" si="2">SUM(E27:E28)</f>
        <v>647784</v>
      </c>
      <c r="F29" s="95">
        <f t="shared" si="2"/>
        <v>348504</v>
      </c>
      <c r="G29" s="95">
        <f t="shared" si="2"/>
        <v>2220</v>
      </c>
      <c r="H29" s="95">
        <f t="shared" si="2"/>
        <v>52018</v>
      </c>
      <c r="I29" s="95">
        <f t="shared" si="2"/>
        <v>129142</v>
      </c>
      <c r="J29" s="95">
        <f t="shared" si="2"/>
        <v>25312</v>
      </c>
      <c r="K29" s="96">
        <f t="shared" si="2"/>
        <v>1544717</v>
      </c>
    </row>
    <row r="30" spans="2:11" x14ac:dyDescent="0.2">
      <c r="B30" s="38"/>
      <c r="C30" s="38"/>
      <c r="D30" s="39"/>
      <c r="E30" s="39"/>
      <c r="F30" s="39"/>
      <c r="G30" s="40"/>
      <c r="H30" s="40"/>
      <c r="I30" s="40"/>
      <c r="J30" s="40"/>
      <c r="K30" s="40"/>
    </row>
    <row r="31" spans="2:11" ht="21.6" customHeight="1" x14ac:dyDescent="0.2">
      <c r="B31" s="154" t="s">
        <v>68</v>
      </c>
      <c r="C31" s="97" t="s">
        <v>63</v>
      </c>
      <c r="D31" s="58">
        <f t="shared" ref="D31:J32" si="3">+D10</f>
        <v>182885.76000000001</v>
      </c>
      <c r="E31" s="58">
        <f t="shared" si="3"/>
        <v>209119.55000000002</v>
      </c>
      <c r="F31" s="58">
        <f t="shared" si="3"/>
        <v>118922.44000000002</v>
      </c>
      <c r="G31" s="58">
        <f t="shared" si="3"/>
        <v>559</v>
      </c>
      <c r="H31" s="58">
        <f t="shared" si="3"/>
        <v>13464.880000000001</v>
      </c>
      <c r="I31" s="58">
        <f t="shared" si="3"/>
        <v>27951.09</v>
      </c>
      <c r="J31" s="58">
        <f t="shared" si="3"/>
        <v>9707.17</v>
      </c>
      <c r="K31" s="59">
        <f>SUM(D31:J31)</f>
        <v>562609.89</v>
      </c>
    </row>
    <row r="32" spans="2:11" ht="21.6" customHeight="1" x14ac:dyDescent="0.2">
      <c r="B32" s="153"/>
      <c r="C32" s="55" t="s">
        <v>64</v>
      </c>
      <c r="D32" s="35">
        <f t="shared" si="3"/>
        <v>110887.5</v>
      </c>
      <c r="E32" s="35">
        <f t="shared" si="3"/>
        <v>212110.7</v>
      </c>
      <c r="F32" s="35">
        <f t="shared" si="3"/>
        <v>113749.1</v>
      </c>
      <c r="G32" s="35">
        <f t="shared" si="3"/>
        <v>724.6</v>
      </c>
      <c r="H32" s="35">
        <f t="shared" si="3"/>
        <v>16978.3</v>
      </c>
      <c r="I32" s="35">
        <f t="shared" si="3"/>
        <v>42151</v>
      </c>
      <c r="J32" s="35">
        <f t="shared" si="3"/>
        <v>7582.8</v>
      </c>
      <c r="K32" s="36">
        <f>SUM(D32:J32)</f>
        <v>504184</v>
      </c>
    </row>
    <row r="33" spans="2:11" ht="15" customHeight="1" x14ac:dyDescent="0.2">
      <c r="B33" s="153"/>
      <c r="C33" s="64" t="s">
        <v>48</v>
      </c>
      <c r="D33" s="49">
        <f>SUM(D31:D32)</f>
        <v>293773.26</v>
      </c>
      <c r="E33" s="49">
        <f t="shared" ref="E33" si="4">SUM(E31:E32)</f>
        <v>421230.25</v>
      </c>
      <c r="F33" s="49">
        <f t="shared" ref="F33" si="5">SUM(F31:F32)</f>
        <v>232671.54000000004</v>
      </c>
      <c r="G33" s="49">
        <f t="shared" ref="G33" si="6">SUM(G31:G32)</f>
        <v>1283.5999999999999</v>
      </c>
      <c r="H33" s="49">
        <f t="shared" ref="H33" si="7">SUM(H31:H32)</f>
        <v>30443.18</v>
      </c>
      <c r="I33" s="49">
        <f t="shared" ref="I33" si="8">SUM(I31:I32)</f>
        <v>70102.09</v>
      </c>
      <c r="J33" s="102">
        <f t="shared" ref="J33" si="9">SUM(J31:J32)</f>
        <v>17289.97</v>
      </c>
      <c r="K33" s="103">
        <f>SUM(K31:K32)</f>
        <v>1066793.8900000001</v>
      </c>
    </row>
    <row r="34" spans="2:11" ht="15" customHeight="1" x14ac:dyDescent="0.2">
      <c r="B34" s="146"/>
      <c r="C34" s="60" t="s">
        <v>49</v>
      </c>
      <c r="D34" s="61">
        <f>(D33)*(1+2.5%)^2</f>
        <v>308645.53128749999</v>
      </c>
      <c r="E34" s="61">
        <f t="shared" ref="E34:J34" si="10">(E33)*(1+2.5%)^2</f>
        <v>442555.03140624997</v>
      </c>
      <c r="F34" s="61">
        <f t="shared" si="10"/>
        <v>244450.53671250003</v>
      </c>
      <c r="G34" s="61">
        <f t="shared" si="10"/>
        <v>1348.5822499999997</v>
      </c>
      <c r="H34" s="61">
        <f t="shared" si="10"/>
        <v>31984.365987499998</v>
      </c>
      <c r="I34" s="61">
        <f t="shared" si="10"/>
        <v>73651.008306249991</v>
      </c>
      <c r="J34" s="61">
        <f t="shared" si="10"/>
        <v>18165.27473125</v>
      </c>
      <c r="K34" s="57">
        <f t="shared" ref="K34" si="11">SUM(D34:J34)</f>
        <v>1120800.33068125</v>
      </c>
    </row>
    <row r="35" spans="2:11" x14ac:dyDescent="0.2">
      <c r="B35" s="43"/>
      <c r="C35" s="43"/>
      <c r="D35" s="43"/>
      <c r="E35" s="43"/>
      <c r="F35" s="43"/>
      <c r="G35" s="43"/>
      <c r="H35" s="43"/>
      <c r="I35" s="43"/>
      <c r="J35" s="43"/>
      <c r="K35" s="43"/>
    </row>
    <row r="36" spans="2:11" x14ac:dyDescent="0.2">
      <c r="B36" s="147" t="s">
        <v>40</v>
      </c>
      <c r="C36" s="28" t="s">
        <v>41</v>
      </c>
      <c r="D36" s="65">
        <f>+D29-D34</f>
        <v>31091.468712500005</v>
      </c>
      <c r="E36" s="65">
        <f t="shared" ref="E36:J36" si="12">+E29-E34</f>
        <v>205228.96859375003</v>
      </c>
      <c r="F36" s="65">
        <f t="shared" si="12"/>
        <v>104053.46328749997</v>
      </c>
      <c r="G36" s="65">
        <f t="shared" si="12"/>
        <v>871.4177500000003</v>
      </c>
      <c r="H36" s="65">
        <f t="shared" si="12"/>
        <v>20033.634012500002</v>
      </c>
      <c r="I36" s="65">
        <f t="shared" si="12"/>
        <v>55490.991693750009</v>
      </c>
      <c r="J36" s="65">
        <f t="shared" si="12"/>
        <v>7146.7252687500004</v>
      </c>
      <c r="K36" s="66">
        <f>SUM(D36:J36)</f>
        <v>423916.66931875004</v>
      </c>
    </row>
    <row r="37" spans="2:11" x14ac:dyDescent="0.2">
      <c r="B37" s="148"/>
      <c r="C37" s="37" t="s">
        <v>42</v>
      </c>
      <c r="D37" s="44">
        <f>+D36/D34</f>
        <v>0.10073519802086049</v>
      </c>
      <c r="E37" s="44">
        <f t="shared" ref="E37:I37" si="13">+E36/E34</f>
        <v>0.4637366068161522</v>
      </c>
      <c r="F37" s="44">
        <f t="shared" si="13"/>
        <v>0.42566265014945731</v>
      </c>
      <c r="G37" s="44">
        <f t="shared" si="13"/>
        <v>0.64617323118408276</v>
      </c>
      <c r="H37" s="44">
        <f t="shared" si="13"/>
        <v>0.62635707771507698</v>
      </c>
      <c r="I37" s="44">
        <f t="shared" si="13"/>
        <v>0.75343152754965159</v>
      </c>
      <c r="J37" s="44">
        <f>+J36/J34</f>
        <v>0.3934278657759786</v>
      </c>
      <c r="K37" s="45">
        <f>+K36/K34</f>
        <v>0.37822675253948496</v>
      </c>
    </row>
    <row r="40" spans="2:11" x14ac:dyDescent="0.2">
      <c r="K40" s="62"/>
    </row>
    <row r="41" spans="2:11" x14ac:dyDescent="0.2">
      <c r="D41" s="25"/>
    </row>
    <row r="42" spans="2:11" ht="20.399999999999999" thickBot="1" x14ac:dyDescent="0.35">
      <c r="B42" s="137" t="s">
        <v>72</v>
      </c>
      <c r="C42" s="138"/>
      <c r="D42" s="138"/>
      <c r="E42" s="138"/>
      <c r="F42" s="138"/>
      <c r="G42" s="138"/>
      <c r="H42" s="138"/>
      <c r="I42" s="138"/>
      <c r="J42" s="138"/>
      <c r="K42" s="139"/>
    </row>
    <row r="43" spans="2:11" ht="13.2" thickTop="1" x14ac:dyDescent="0.2"/>
    <row r="44" spans="2:11" ht="13.2" customHeight="1" x14ac:dyDescent="0.2">
      <c r="B44" s="140" t="s">
        <v>52</v>
      </c>
      <c r="C44" s="141"/>
      <c r="D44" s="141"/>
      <c r="E44" s="141"/>
      <c r="F44" s="141"/>
      <c r="G44" s="141"/>
      <c r="H44" s="141"/>
      <c r="I44" s="141"/>
      <c r="J44" s="141"/>
      <c r="K44" s="142"/>
    </row>
    <row r="45" spans="2:11" ht="13.2" customHeight="1" thickBot="1" x14ac:dyDescent="0.25">
      <c r="B45" s="117"/>
      <c r="C45" s="118"/>
      <c r="D45" s="118"/>
      <c r="E45" s="118"/>
      <c r="F45" s="118"/>
      <c r="G45" s="118"/>
      <c r="H45" s="118"/>
      <c r="I45" s="118"/>
      <c r="J45" s="118"/>
      <c r="K45" s="119"/>
    </row>
    <row r="46" spans="2:11" ht="13.2" thickTop="1" x14ac:dyDescent="0.2"/>
    <row r="47" spans="2:11" x14ac:dyDescent="0.2">
      <c r="B47" s="67" t="s">
        <v>69</v>
      </c>
      <c r="C47" s="83" t="s">
        <v>51</v>
      </c>
      <c r="D47" s="84"/>
      <c r="E47" s="84"/>
      <c r="F47" s="84"/>
      <c r="G47" s="85"/>
      <c r="H47" s="85"/>
      <c r="I47" s="85"/>
      <c r="J47" s="86"/>
      <c r="K47" s="87">
        <v>0.27</v>
      </c>
    </row>
    <row r="50" spans="2:11" x14ac:dyDescent="0.2">
      <c r="D50" s="25"/>
    </row>
    <row r="51" spans="2:11" ht="20.399999999999999" thickBot="1" x14ac:dyDescent="0.35">
      <c r="B51" s="137" t="s">
        <v>73</v>
      </c>
      <c r="C51" s="138"/>
      <c r="D51" s="138"/>
      <c r="E51" s="138"/>
      <c r="F51" s="138"/>
      <c r="G51" s="138"/>
      <c r="H51" s="138"/>
      <c r="I51" s="138"/>
      <c r="J51" s="138"/>
      <c r="K51" s="139"/>
    </row>
    <row r="52" spans="2:11" ht="13.2" thickTop="1" x14ac:dyDescent="0.2"/>
    <row r="53" spans="2:11" x14ac:dyDescent="0.2">
      <c r="B53" s="140" t="s">
        <v>54</v>
      </c>
      <c r="C53" s="141"/>
      <c r="D53" s="141"/>
      <c r="E53" s="141"/>
      <c r="F53" s="141"/>
      <c r="G53" s="141"/>
      <c r="H53" s="141"/>
      <c r="I53" s="141"/>
      <c r="J53" s="141"/>
      <c r="K53" s="142"/>
    </row>
    <row r="54" spans="2:11" x14ac:dyDescent="0.2">
      <c r="B54" s="107"/>
      <c r="C54" s="115"/>
      <c r="D54" s="115"/>
      <c r="E54" s="115"/>
      <c r="F54" s="115"/>
      <c r="G54" s="115"/>
      <c r="H54" s="115"/>
      <c r="I54" s="115"/>
      <c r="J54" s="115"/>
      <c r="K54" s="116"/>
    </row>
    <row r="55" spans="2:11" x14ac:dyDescent="0.2">
      <c r="B55" s="117"/>
      <c r="C55" s="118"/>
      <c r="D55" s="118"/>
      <c r="E55" s="118"/>
      <c r="F55" s="118"/>
      <c r="G55" s="118"/>
      <c r="H55" s="118"/>
      <c r="I55" s="118"/>
      <c r="J55" s="118"/>
      <c r="K55" s="119"/>
    </row>
    <row r="56" spans="2:11" ht="13.2" thickTop="1" x14ac:dyDescent="0.2"/>
    <row r="58" spans="2:11" ht="30.6" x14ac:dyDescent="0.2">
      <c r="B58" s="158" t="s">
        <v>28</v>
      </c>
      <c r="C58" s="150"/>
      <c r="D58" s="26" t="s">
        <v>29</v>
      </c>
      <c r="E58" s="50" t="s">
        <v>30</v>
      </c>
      <c r="F58" s="50" t="s">
        <v>31</v>
      </c>
      <c r="G58" s="50" t="s">
        <v>32</v>
      </c>
      <c r="H58" s="50" t="s">
        <v>33</v>
      </c>
      <c r="I58" s="26" t="s">
        <v>34</v>
      </c>
      <c r="J58" s="51" t="s">
        <v>35</v>
      </c>
      <c r="K58" s="27" t="s">
        <v>27</v>
      </c>
    </row>
    <row r="59" spans="2:11" x14ac:dyDescent="0.2">
      <c r="B59" s="154" t="s">
        <v>36</v>
      </c>
      <c r="C59" s="41" t="s">
        <v>38</v>
      </c>
      <c r="D59" s="75">
        <v>816620</v>
      </c>
      <c r="E59" s="75">
        <v>1562068</v>
      </c>
      <c r="F59" s="75">
        <v>837694</v>
      </c>
      <c r="G59" s="76">
        <v>5336</v>
      </c>
      <c r="H59" s="76">
        <v>125035</v>
      </c>
      <c r="I59" s="76">
        <v>310417</v>
      </c>
      <c r="J59" s="77">
        <v>55843</v>
      </c>
      <c r="K59" s="78">
        <v>3713013</v>
      </c>
    </row>
    <row r="60" spans="2:11" x14ac:dyDescent="0.2">
      <c r="B60" s="145"/>
      <c r="C60" s="68" t="s">
        <v>50</v>
      </c>
      <c r="D60" s="35">
        <v>339737</v>
      </c>
      <c r="E60" s="35">
        <v>647784</v>
      </c>
      <c r="F60" s="35">
        <v>348504</v>
      </c>
      <c r="G60" s="69">
        <v>2220</v>
      </c>
      <c r="H60" s="69">
        <v>52018</v>
      </c>
      <c r="I60" s="69">
        <v>129142</v>
      </c>
      <c r="J60" s="70">
        <v>25312</v>
      </c>
      <c r="K60" s="36">
        <v>1544717</v>
      </c>
    </row>
    <row r="61" spans="2:11" x14ac:dyDescent="0.2">
      <c r="B61" s="155"/>
      <c r="C61" s="37" t="s">
        <v>39</v>
      </c>
      <c r="D61" s="71">
        <v>0.41602826283950922</v>
      </c>
      <c r="E61" s="71">
        <v>0.41469641526489243</v>
      </c>
      <c r="F61" s="71">
        <v>0.41602780967751946</v>
      </c>
      <c r="G61" s="72">
        <v>0.41604197901049478</v>
      </c>
      <c r="H61" s="72">
        <v>0.41602751229655699</v>
      </c>
      <c r="I61" s="72">
        <v>0.41602747272217694</v>
      </c>
      <c r="J61" s="73">
        <v>0.453270776999803</v>
      </c>
      <c r="K61" s="74">
        <v>0.42116003268727903</v>
      </c>
    </row>
    <row r="63" spans="2:11" x14ac:dyDescent="0.2">
      <c r="B63" s="156" t="s">
        <v>69</v>
      </c>
      <c r="C63" s="88" t="s">
        <v>51</v>
      </c>
      <c r="D63" s="89"/>
      <c r="E63" s="89"/>
      <c r="F63" s="89"/>
      <c r="G63" s="90"/>
      <c r="H63" s="90"/>
      <c r="I63" s="90"/>
      <c r="J63" s="90"/>
      <c r="K63" s="91">
        <v>0.27</v>
      </c>
    </row>
    <row r="64" spans="2:11" x14ac:dyDescent="0.2">
      <c r="B64" s="157"/>
      <c r="C64" s="92" t="s">
        <v>53</v>
      </c>
      <c r="D64" s="93"/>
      <c r="E64" s="93"/>
      <c r="F64" s="93"/>
      <c r="G64" s="93"/>
      <c r="H64" s="93"/>
      <c r="I64" s="93"/>
      <c r="J64" s="93"/>
      <c r="K64" s="94">
        <f>(K63)*(1+2.5%)^2</f>
        <v>0.28366874999999997</v>
      </c>
    </row>
    <row r="66" spans="2:11" x14ac:dyDescent="0.2">
      <c r="B66" s="147" t="s">
        <v>40</v>
      </c>
      <c r="C66" s="28" t="s">
        <v>41</v>
      </c>
      <c r="D66" s="89"/>
      <c r="E66" s="89"/>
      <c r="F66" s="89"/>
      <c r="G66" s="90"/>
      <c r="H66" s="90"/>
      <c r="I66" s="90"/>
      <c r="J66" s="90"/>
      <c r="K66" s="91">
        <f>+K61-K64</f>
        <v>0.13749128268727906</v>
      </c>
    </row>
    <row r="67" spans="2:11" x14ac:dyDescent="0.2">
      <c r="B67" s="148"/>
      <c r="C67" s="37" t="s">
        <v>42</v>
      </c>
      <c r="D67" s="93"/>
      <c r="E67" s="93"/>
      <c r="F67" s="93"/>
      <c r="G67" s="93"/>
      <c r="H67" s="93"/>
      <c r="I67" s="93"/>
      <c r="J67" s="93"/>
      <c r="K67" s="45">
        <f>+K66/K64</f>
        <v>0.48468956375095629</v>
      </c>
    </row>
  </sheetData>
  <mergeCells count="18">
    <mergeCell ref="B59:B61"/>
    <mergeCell ref="B63:B64"/>
    <mergeCell ref="B66:B67"/>
    <mergeCell ref="B53:K55"/>
    <mergeCell ref="B58:C58"/>
    <mergeCell ref="B42:K42"/>
    <mergeCell ref="B44:K45"/>
    <mergeCell ref="B51:K51"/>
    <mergeCell ref="B36:B37"/>
    <mergeCell ref="B18:K23"/>
    <mergeCell ref="B25:C25"/>
    <mergeCell ref="B26:B29"/>
    <mergeCell ref="B31:B34"/>
    <mergeCell ref="B2:K2"/>
    <mergeCell ref="B4:K7"/>
    <mergeCell ref="B16:K16"/>
    <mergeCell ref="B9:C9"/>
    <mergeCell ref="B10:B12"/>
  </mergeCells>
  <conditionalFormatting sqref="D36:J37">
    <cfRule type="cellIs" dxfId="1" priority="1" operator="lessThan">
      <formula>0</formula>
    </cfRule>
    <cfRule type="cellIs" dxfId="0" priority="2" operator="greaterThan">
      <formula>0</formula>
    </cfRule>
  </conditionalFormatting>
  <printOptions horizontalCentered="1" verticalCentered="1"/>
  <pageMargins left="0.70866141732283472" right="0.70866141732283472" top="0.74803149606299213" bottom="0.74803149606299213" header="0.31496062992125984" footer="0.31496062992125984"/>
  <pageSetup paperSize="9" scale="44" fitToHeight="0" orientation="portrait" r:id="rId1"/>
  <ignoredErrors>
    <ignoredError sqref="D29:J2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49AD3-6C9E-4FA4-AAD6-C92752928471}">
  <sheetPr>
    <pageSetUpPr fitToPage="1"/>
  </sheetPr>
  <dimension ref="B2:I40"/>
  <sheetViews>
    <sheetView showGridLines="0" zoomScaleNormal="100" workbookViewId="0">
      <selection activeCell="G37" sqref="G37"/>
    </sheetView>
  </sheetViews>
  <sheetFormatPr baseColWidth="10" defaultRowHeight="12.6" x14ac:dyDescent="0.2"/>
  <cols>
    <col min="1" max="1" width="3.26953125" customWidth="1"/>
    <col min="2" max="2" width="9.26953125" bestFit="1" customWidth="1"/>
    <col min="3" max="3" width="22.7265625" customWidth="1"/>
    <col min="4" max="4" width="16" bestFit="1" customWidth="1"/>
    <col min="5" max="5" width="27.08984375" bestFit="1" customWidth="1"/>
    <col min="6" max="6" width="22.7265625" bestFit="1" customWidth="1"/>
    <col min="7" max="7" width="33.6328125" bestFit="1" customWidth="1"/>
    <col min="8" max="8" width="21.453125" bestFit="1" customWidth="1"/>
    <col min="9" max="9" width="8.90625" bestFit="1" customWidth="1"/>
  </cols>
  <sheetData>
    <row r="2" spans="2:9" ht="20.399999999999999" thickBot="1" x14ac:dyDescent="0.35">
      <c r="B2" s="137" t="s">
        <v>43</v>
      </c>
      <c r="C2" s="138"/>
      <c r="D2" s="138"/>
      <c r="E2" s="138"/>
      <c r="F2" s="138"/>
      <c r="G2" s="138"/>
      <c r="H2" s="138"/>
      <c r="I2" s="139"/>
    </row>
    <row r="3" spans="2:9" ht="13.2" thickTop="1" x14ac:dyDescent="0.2"/>
    <row r="4" spans="2:9" ht="12.6" customHeight="1" thickBot="1" x14ac:dyDescent="0.25">
      <c r="B4" s="168" t="s">
        <v>44</v>
      </c>
      <c r="C4" s="169"/>
      <c r="D4" s="170"/>
    </row>
    <row r="5" spans="2:9" ht="13.2" customHeight="1" thickTop="1" x14ac:dyDescent="0.2">
      <c r="B5" s="159" t="s">
        <v>55</v>
      </c>
      <c r="C5" s="160"/>
      <c r="D5" s="161"/>
    </row>
    <row r="6" spans="2:9" x14ac:dyDescent="0.2">
      <c r="B6" s="162"/>
      <c r="C6" s="163"/>
      <c r="D6" s="164"/>
    </row>
    <row r="7" spans="2:9" x14ac:dyDescent="0.2">
      <c r="B7" s="162"/>
      <c r="C7" s="163"/>
      <c r="D7" s="164"/>
    </row>
    <row r="8" spans="2:9" x14ac:dyDescent="0.2">
      <c r="B8" s="162"/>
      <c r="C8" s="163"/>
      <c r="D8" s="164"/>
    </row>
    <row r="9" spans="2:9" x14ac:dyDescent="0.2">
      <c r="B9" s="162"/>
      <c r="C9" s="163"/>
      <c r="D9" s="164"/>
    </row>
    <row r="10" spans="2:9" x14ac:dyDescent="0.2">
      <c r="B10" s="162"/>
      <c r="C10" s="163"/>
      <c r="D10" s="164"/>
    </row>
    <row r="11" spans="2:9" x14ac:dyDescent="0.2">
      <c r="B11" s="162"/>
      <c r="C11" s="163"/>
      <c r="D11" s="164"/>
    </row>
    <row r="12" spans="2:9" x14ac:dyDescent="0.2">
      <c r="B12" s="162"/>
      <c r="C12" s="163"/>
      <c r="D12" s="164"/>
    </row>
    <row r="13" spans="2:9" x14ac:dyDescent="0.2">
      <c r="B13" s="162"/>
      <c r="C13" s="163"/>
      <c r="D13" s="164"/>
    </row>
    <row r="14" spans="2:9" x14ac:dyDescent="0.2">
      <c r="B14" s="162"/>
      <c r="C14" s="163"/>
      <c r="D14" s="164"/>
    </row>
    <row r="15" spans="2:9" x14ac:dyDescent="0.2">
      <c r="B15" s="162"/>
      <c r="C15" s="163"/>
      <c r="D15" s="164"/>
    </row>
    <row r="16" spans="2:9" x14ac:dyDescent="0.2">
      <c r="B16" s="162"/>
      <c r="C16" s="163"/>
      <c r="D16" s="164"/>
    </row>
    <row r="17" spans="2:6" x14ac:dyDescent="0.2">
      <c r="B17" s="162"/>
      <c r="C17" s="163"/>
      <c r="D17" s="164"/>
    </row>
    <row r="18" spans="2:6" x14ac:dyDescent="0.2">
      <c r="B18" s="162"/>
      <c r="C18" s="163"/>
      <c r="D18" s="164"/>
    </row>
    <row r="19" spans="2:6" x14ac:dyDescent="0.2">
      <c r="B19" s="162"/>
      <c r="C19" s="163"/>
      <c r="D19" s="164"/>
    </row>
    <row r="20" spans="2:6" x14ac:dyDescent="0.2">
      <c r="B20" s="162"/>
      <c r="C20" s="163"/>
      <c r="D20" s="164"/>
    </row>
    <row r="21" spans="2:6" ht="13.2" thickBot="1" x14ac:dyDescent="0.25">
      <c r="B21" s="165"/>
      <c r="C21" s="166"/>
      <c r="D21" s="167"/>
    </row>
    <row r="22" spans="2:6" ht="13.2" thickTop="1" x14ac:dyDescent="0.2"/>
    <row r="27" spans="2:6" ht="13.2" thickBot="1" x14ac:dyDescent="0.25">
      <c r="B27" s="168" t="s">
        <v>45</v>
      </c>
      <c r="C27" s="169"/>
      <c r="D27" s="169"/>
      <c r="E27" s="169"/>
      <c r="F27" s="170"/>
    </row>
    <row r="28" spans="2:6" ht="13.2" customHeight="1" thickTop="1" x14ac:dyDescent="0.2">
      <c r="B28" s="159" t="s">
        <v>67</v>
      </c>
      <c r="C28" s="160"/>
      <c r="D28" s="160"/>
      <c r="E28" s="160"/>
      <c r="F28" s="161"/>
    </row>
    <row r="29" spans="2:6" x14ac:dyDescent="0.2">
      <c r="B29" s="162"/>
      <c r="C29" s="163"/>
      <c r="D29" s="163"/>
      <c r="E29" s="163"/>
      <c r="F29" s="164"/>
    </row>
    <row r="30" spans="2:6" x14ac:dyDescent="0.2">
      <c r="B30" s="162"/>
      <c r="C30" s="163"/>
      <c r="D30" s="163"/>
      <c r="E30" s="163"/>
      <c r="F30" s="164"/>
    </row>
    <row r="31" spans="2:6" x14ac:dyDescent="0.2">
      <c r="B31" s="162"/>
      <c r="C31" s="163"/>
      <c r="D31" s="163"/>
      <c r="E31" s="163"/>
      <c r="F31" s="164"/>
    </row>
    <row r="32" spans="2:6" x14ac:dyDescent="0.2">
      <c r="B32" s="162"/>
      <c r="C32" s="163"/>
      <c r="D32" s="163"/>
      <c r="E32" s="163"/>
      <c r="F32" s="164"/>
    </row>
    <row r="33" spans="2:6" x14ac:dyDescent="0.2">
      <c r="B33" s="162"/>
      <c r="C33" s="163"/>
      <c r="D33" s="163"/>
      <c r="E33" s="163"/>
      <c r="F33" s="164"/>
    </row>
    <row r="34" spans="2:6" x14ac:dyDescent="0.2">
      <c r="B34" s="162"/>
      <c r="C34" s="163"/>
      <c r="D34" s="163"/>
      <c r="E34" s="163"/>
      <c r="F34" s="164"/>
    </row>
    <row r="35" spans="2:6" x14ac:dyDescent="0.2">
      <c r="B35" s="162"/>
      <c r="C35" s="163"/>
      <c r="D35" s="163"/>
      <c r="E35" s="163"/>
      <c r="F35" s="164"/>
    </row>
    <row r="36" spans="2:6" x14ac:dyDescent="0.2">
      <c r="B36" s="162"/>
      <c r="C36" s="163"/>
      <c r="D36" s="163"/>
      <c r="E36" s="163"/>
      <c r="F36" s="164"/>
    </row>
    <row r="37" spans="2:6" x14ac:dyDescent="0.2">
      <c r="B37" s="162"/>
      <c r="C37" s="163"/>
      <c r="D37" s="163"/>
      <c r="E37" s="163"/>
      <c r="F37" s="164"/>
    </row>
    <row r="38" spans="2:6" x14ac:dyDescent="0.2">
      <c r="B38" s="162"/>
      <c r="C38" s="163"/>
      <c r="D38" s="163"/>
      <c r="E38" s="163"/>
      <c r="F38" s="164"/>
    </row>
    <row r="39" spans="2:6" ht="21" customHeight="1" thickBot="1" x14ac:dyDescent="0.25">
      <c r="B39" s="165"/>
      <c r="C39" s="166"/>
      <c r="D39" s="166"/>
      <c r="E39" s="166"/>
      <c r="F39" s="167"/>
    </row>
    <row r="40" spans="2:6" ht="13.2" thickTop="1" x14ac:dyDescent="0.2"/>
  </sheetData>
  <mergeCells count="5">
    <mergeCell ref="B2:I2"/>
    <mergeCell ref="B5:D21"/>
    <mergeCell ref="B4:D4"/>
    <mergeCell ref="B28:F39"/>
    <mergeCell ref="B27:F27"/>
  </mergeCells>
  <printOptions horizontalCentered="1" verticalCentered="1"/>
  <pageMargins left="0.70866141732283472" right="0.70866141732283472" top="0.74803149606299213" bottom="0.74803149606299213" header="0.31496062992125984" footer="0.31496062992125984"/>
  <pageSetup paperSize="9" scale="43"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Fiche de contenu détaillée</vt:lpstr>
      <vt:lpstr>Données</vt:lpstr>
      <vt:lpstr>Synthèse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Nathalie L'Hostis</dc:creator>
  <cp:lastModifiedBy>Olivier SERRE</cp:lastModifiedBy>
  <dcterms:created xsi:type="dcterms:W3CDTF">2021-01-08T10:31:51Z</dcterms:created>
  <dcterms:modified xsi:type="dcterms:W3CDTF">2024-08-09T08:39:52Z</dcterms:modified>
</cp:coreProperties>
</file>